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paigeoconnell/Desktop/"/>
    </mc:Choice>
  </mc:AlternateContent>
  <xr:revisionPtr revIDLastSave="0" documentId="8_{ED701108-1C2C-5B4D-84B0-5DBE7794CEB0}" xr6:coauthVersionLast="47" xr6:coauthVersionMax="47" xr10:uidLastSave="{00000000-0000-0000-0000-000000000000}"/>
  <bookViews>
    <workbookView xWindow="460" yWindow="500" windowWidth="27600" windowHeight="16320" xr2:uid="{00000000-000D-0000-FFFF-FFFF00000000}"/>
  </bookViews>
  <sheets>
    <sheet name="wages by education (all data)" sheetId="16" r:id="rId1"/>
    <sheet name="selected data" sheetId="22" r:id="rId2"/>
    <sheet name="no base cases" sheetId="46" r:id="rId3"/>
    <sheet name="regression no base cases" sheetId="56" r:id="rId4"/>
    <sheet name="regression take out hgh school" sheetId="58" r:id="rId5"/>
    <sheet name="black hispanic" sheetId="40" r:id="rId6"/>
    <sheet name="black" sheetId="54" r:id="rId7"/>
    <sheet name="gender no female" sheetId="43" r:id="rId8"/>
    <sheet name="take out high school" sheetId="47" r:id="rId9"/>
    <sheet name="no high school" sheetId="49" r:id="rId10"/>
    <sheet name="correlation" sheetId="5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1" i="46" l="1"/>
  <c r="J31" i="46"/>
  <c r="I31" i="46"/>
  <c r="H31" i="46"/>
  <c r="G31" i="46"/>
  <c r="F31" i="46"/>
  <c r="K30" i="46"/>
  <c r="J30" i="46"/>
  <c r="I30" i="46"/>
  <c r="H30" i="46"/>
  <c r="G30" i="46"/>
  <c r="F30" i="46"/>
  <c r="K29" i="46"/>
  <c r="J29" i="46"/>
  <c r="I29" i="46"/>
  <c r="H29" i="46"/>
  <c r="G29" i="46"/>
  <c r="F29" i="46"/>
  <c r="K28" i="46"/>
  <c r="J28" i="46"/>
  <c r="I28" i="46"/>
  <c r="H28" i="46"/>
  <c r="G28" i="46"/>
  <c r="F28" i="46"/>
  <c r="K27" i="46"/>
  <c r="J27" i="46"/>
  <c r="I27" i="46"/>
  <c r="H27" i="46"/>
  <c r="G27" i="46"/>
  <c r="F27" i="46"/>
  <c r="K26" i="46"/>
  <c r="J26" i="46"/>
  <c r="I26" i="46"/>
  <c r="H26" i="46"/>
  <c r="G26" i="46"/>
  <c r="F26" i="46"/>
  <c r="K25" i="46"/>
  <c r="J25" i="46"/>
  <c r="I25" i="46"/>
  <c r="H25" i="46"/>
  <c r="G25" i="46"/>
  <c r="F25" i="46"/>
  <c r="K24" i="46"/>
  <c r="J24" i="46"/>
  <c r="I24" i="46"/>
  <c r="H24" i="46"/>
  <c r="G24" i="46"/>
  <c r="F24" i="46"/>
  <c r="K23" i="46"/>
  <c r="J23" i="46"/>
  <c r="I23" i="46"/>
  <c r="H23" i="46"/>
  <c r="G23" i="46"/>
  <c r="F23" i="46"/>
  <c r="K22" i="46"/>
  <c r="J22" i="46"/>
  <c r="I22" i="46"/>
  <c r="H22" i="46"/>
  <c r="G22" i="46"/>
  <c r="F22" i="46"/>
  <c r="K21" i="46"/>
  <c r="J21" i="46"/>
  <c r="I21" i="46"/>
  <c r="H21" i="46"/>
  <c r="G21" i="46"/>
  <c r="F21" i="46"/>
  <c r="K20" i="46"/>
  <c r="J20" i="46"/>
  <c r="I20" i="46"/>
  <c r="H20" i="46"/>
  <c r="G20" i="46"/>
  <c r="F20" i="46"/>
  <c r="K19" i="46"/>
  <c r="J19" i="46"/>
  <c r="I19" i="46"/>
  <c r="H19" i="46"/>
  <c r="G19" i="46"/>
  <c r="F19" i="46"/>
  <c r="K18" i="46"/>
  <c r="J18" i="46"/>
  <c r="I18" i="46"/>
  <c r="H18" i="46"/>
  <c r="G18" i="46"/>
  <c r="F18" i="46"/>
  <c r="K17" i="46"/>
  <c r="J17" i="46"/>
  <c r="I17" i="46"/>
  <c r="H17" i="46"/>
  <c r="G17" i="46"/>
  <c r="F17" i="46"/>
  <c r="K16" i="46"/>
  <c r="J16" i="46"/>
  <c r="I16" i="46"/>
  <c r="H16" i="46"/>
  <c r="G16" i="46"/>
  <c r="F16" i="46"/>
  <c r="K15" i="46"/>
  <c r="J15" i="46"/>
  <c r="I15" i="46"/>
  <c r="H15" i="46"/>
  <c r="G15" i="46"/>
  <c r="F15" i="46"/>
  <c r="K14" i="46"/>
  <c r="J14" i="46"/>
  <c r="I14" i="46"/>
  <c r="H14" i="46"/>
  <c r="G14" i="46"/>
  <c r="F14" i="46"/>
  <c r="K13" i="46"/>
  <c r="J13" i="46"/>
  <c r="I13" i="46"/>
  <c r="H13" i="46"/>
  <c r="G13" i="46"/>
  <c r="F13" i="46"/>
  <c r="K12" i="46"/>
  <c r="J12" i="46"/>
  <c r="I12" i="46"/>
  <c r="H12" i="46"/>
  <c r="G12" i="46"/>
  <c r="F12" i="46"/>
  <c r="K11" i="46"/>
  <c r="J11" i="46"/>
  <c r="I11" i="46"/>
  <c r="H11" i="46"/>
  <c r="G11" i="46"/>
  <c r="F11" i="46"/>
  <c r="K10" i="46"/>
  <c r="J10" i="46"/>
  <c r="I10" i="46"/>
  <c r="H10" i="46"/>
  <c r="G10" i="46"/>
  <c r="F10" i="46"/>
  <c r="K9" i="46"/>
  <c r="J9" i="46"/>
  <c r="I9" i="46"/>
  <c r="H9" i="46"/>
  <c r="G9" i="46"/>
  <c r="F9" i="46"/>
  <c r="K8" i="46"/>
  <c r="J8" i="46"/>
  <c r="I8" i="46"/>
  <c r="H8" i="46"/>
  <c r="G8" i="46"/>
  <c r="F8" i="46"/>
  <c r="K7" i="46"/>
  <c r="J7" i="46"/>
  <c r="I7" i="46"/>
  <c r="H7" i="46"/>
  <c r="G7" i="46"/>
  <c r="F7" i="46"/>
  <c r="K6" i="46"/>
  <c r="J6" i="46"/>
  <c r="I6" i="46"/>
  <c r="H6" i="46"/>
  <c r="G6" i="46"/>
  <c r="F6" i="46"/>
  <c r="K5" i="46"/>
  <c r="J5" i="46"/>
  <c r="I5" i="46"/>
  <c r="H5" i="46"/>
  <c r="G5" i="46"/>
  <c r="F5" i="46"/>
  <c r="K4" i="46"/>
  <c r="J4" i="46"/>
  <c r="I4" i="46"/>
  <c r="H4" i="46"/>
  <c r="G4" i="46"/>
  <c r="F4" i="46"/>
  <c r="K3" i="46"/>
  <c r="J3" i="46"/>
  <c r="I3" i="46"/>
  <c r="H3" i="46"/>
  <c r="G3" i="46"/>
  <c r="F3" i="46"/>
  <c r="K2" i="46"/>
  <c r="J2" i="46"/>
  <c r="I2" i="46"/>
  <c r="H2" i="46"/>
  <c r="G2" i="46"/>
  <c r="F2" i="46"/>
  <c r="F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2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2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4" i="22"/>
  <c r="J3" i="22"/>
  <c r="J2" i="22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52" i="16"/>
  <c r="B52" i="16"/>
  <c r="AI52" i="16"/>
  <c r="AJ52" i="16"/>
  <c r="AK52" i="16"/>
  <c r="AL52" i="16"/>
  <c r="AE52" i="16"/>
  <c r="AF52" i="16"/>
  <c r="AG52" i="16"/>
  <c r="AH52" i="16"/>
  <c r="AB52" i="16"/>
  <c r="AC52" i="16"/>
  <c r="AD52" i="16"/>
  <c r="X52" i="16"/>
  <c r="Y52" i="16"/>
  <c r="Z52" i="16"/>
  <c r="AA52" i="16"/>
  <c r="S52" i="16"/>
  <c r="T52" i="16"/>
  <c r="U52" i="16"/>
  <c r="V52" i="16"/>
  <c r="W52" i="16"/>
  <c r="N52" i="16"/>
  <c r="O52" i="16"/>
  <c r="P52" i="16"/>
  <c r="Q52" i="16"/>
  <c r="R52" i="16"/>
  <c r="G52" i="16"/>
  <c r="H52" i="16"/>
  <c r="I52" i="16"/>
  <c r="J52" i="16"/>
  <c r="K52" i="16"/>
  <c r="L52" i="16"/>
  <c r="M52" i="16"/>
  <c r="C52" i="16"/>
  <c r="D52" i="16"/>
  <c r="E52" i="16"/>
</calcChain>
</file>

<file path=xl/sharedStrings.xml><?xml version="1.0" encoding="utf-8"?>
<sst xmlns="http://schemas.openxmlformats.org/spreadsheetml/2006/main" count="570" uniqueCount="119">
  <si>
    <t>year</t>
  </si>
  <si>
    <t>less_than_hs</t>
  </si>
  <si>
    <t>high_school</t>
  </si>
  <si>
    <t>some_college</t>
  </si>
  <si>
    <t>bachelors_degree</t>
  </si>
  <si>
    <t>advanced_degree</t>
  </si>
  <si>
    <t>men_less_than_hs</t>
  </si>
  <si>
    <t>men_high_school</t>
  </si>
  <si>
    <t>men_some_college</t>
  </si>
  <si>
    <t>men_bachelors_degree</t>
  </si>
  <si>
    <t>men_advanced_degree</t>
  </si>
  <si>
    <t>women_less_than_hs</t>
  </si>
  <si>
    <t>women_high_school</t>
  </si>
  <si>
    <t>women_some_college</t>
  </si>
  <si>
    <t>women_bachelors_degree</t>
  </si>
  <si>
    <t>women_advanced_degree</t>
  </si>
  <si>
    <t>white_less_than_hs</t>
  </si>
  <si>
    <t>white_high_school</t>
  </si>
  <si>
    <t>white_some_college</t>
  </si>
  <si>
    <t>white_bachelors_degree</t>
  </si>
  <si>
    <t>white_advanced_degree</t>
  </si>
  <si>
    <t>black_less_than_hs</t>
  </si>
  <si>
    <t>black_high_school</t>
  </si>
  <si>
    <t>black_some_college</t>
  </si>
  <si>
    <t>black_bachelors_degree</t>
  </si>
  <si>
    <t>black_advanced_degree</t>
  </si>
  <si>
    <t>hispanic_less_than_hs</t>
  </si>
  <si>
    <t>hispanic_high_school</t>
  </si>
  <si>
    <t>hispanic_some_college</t>
  </si>
  <si>
    <t>hispanic_bachelors_degree</t>
  </si>
  <si>
    <t>hispanic_advanced_degree</t>
  </si>
  <si>
    <t>white_men_less_than_hs</t>
  </si>
  <si>
    <t>white_men_high_school</t>
  </si>
  <si>
    <t>white_men_some_college</t>
  </si>
  <si>
    <t>white_men_bachelors_degree</t>
  </si>
  <si>
    <t>white_men_advanced_degree</t>
  </si>
  <si>
    <t>black_men_less_than_hs</t>
  </si>
  <si>
    <t>black_men_high_school</t>
  </si>
  <si>
    <t>black_men_some_college</t>
  </si>
  <si>
    <t>black_men_bachelors_degree</t>
  </si>
  <si>
    <t>black_men_advanced_degree</t>
  </si>
  <si>
    <t>hispanic_men_less_than_hs</t>
  </si>
  <si>
    <t>hispanic_men_high_school</t>
  </si>
  <si>
    <t>hispanic_men_some_college</t>
  </si>
  <si>
    <t>hispanic_men_bachelors_degree</t>
  </si>
  <si>
    <t>hispanic_men_advanced_degree</t>
  </si>
  <si>
    <t>white_women_less_than_hs</t>
  </si>
  <si>
    <t>white_women_high_school</t>
  </si>
  <si>
    <t>white_women_some_college</t>
  </si>
  <si>
    <t>white_women_bachelors_degree</t>
  </si>
  <si>
    <t>white_women_advanced_degree</t>
  </si>
  <si>
    <t>black_women_less_than_hs</t>
  </si>
  <si>
    <t>black_women_high_school</t>
  </si>
  <si>
    <t>black_women_some_college</t>
  </si>
  <si>
    <t>black_women_bachelors_degree</t>
  </si>
  <si>
    <t>black_women_advanced_degree</t>
  </si>
  <si>
    <t>hispanic_women_less_than_hs</t>
  </si>
  <si>
    <t>hispanic_women_high_school</t>
  </si>
  <si>
    <t>hispanic_women_some_college</t>
  </si>
  <si>
    <t>hispanic_women_bachelors_degree</t>
  </si>
  <si>
    <t>hispanic_women_advanced_degree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</si>
  <si>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</si>
  <si>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</si>
  <si>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</si>
  <si>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</si>
  <si>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</si>
  <si>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</si>
  <si>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</si>
  <si>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</si>
  <si>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</si>
  <si>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</si>
  <si>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</si>
  <si>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</si>
  <si>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</si>
  <si>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</si>
  <si>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</si>
  <si>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</si>
  <si>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</si>
  <si>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</si>
  <si>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</si>
  <si>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</si>
  <si>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</si>
  <si>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</si>
  <si>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</si>
  <si>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</si>
  <si>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2022 Hourly Wage </t>
  </si>
  <si>
    <t>Gender</t>
  </si>
  <si>
    <t>Race</t>
  </si>
  <si>
    <t>Identity</t>
  </si>
  <si>
    <t>Black</t>
  </si>
  <si>
    <t>White</t>
  </si>
  <si>
    <t>Hispanic</t>
  </si>
  <si>
    <t>Less than High School</t>
  </si>
  <si>
    <t>High School</t>
  </si>
  <si>
    <t>Bachelors Degree</t>
  </si>
  <si>
    <t>Advanced Degree</t>
  </si>
  <si>
    <t>white men less than hs</t>
  </si>
  <si>
    <t>white</t>
  </si>
  <si>
    <t>hispanic</t>
  </si>
  <si>
    <t>male</t>
  </si>
  <si>
    <t>women</t>
  </si>
  <si>
    <t>Education Level</t>
  </si>
  <si>
    <t>Some College</t>
  </si>
  <si>
    <t>RESIDUAL OUTPUT</t>
  </si>
  <si>
    <t>Observation</t>
  </si>
  <si>
    <t xml:space="preserve">Predicted 2022 Hourly Wage </t>
  </si>
  <si>
    <t>Residuals</t>
  </si>
  <si>
    <t>DV-White</t>
  </si>
  <si>
    <t>DV-Black</t>
  </si>
  <si>
    <t>DV-Hispanic</t>
  </si>
  <si>
    <t>DV- Male</t>
  </si>
  <si>
    <t>DV-Women</t>
  </si>
  <si>
    <t>DV-Less than High School</t>
  </si>
  <si>
    <t>DV-High School</t>
  </si>
  <si>
    <t>DV-Some college</t>
  </si>
  <si>
    <t>DV-Bachelors Degree</t>
  </si>
  <si>
    <t>DV-Advanced Degree</t>
  </si>
  <si>
    <t>increase 8 points relative to being a female</t>
  </si>
  <si>
    <t>decreasing 5.21 and 3.339 relative to being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</si>
</sst>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6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i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theme="1"/>
      <name val="Helvetica Neue"/>
      <family val="2"/>
    </font>
    <font>
      <sz val="10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43" fontId="3" fillId="0" borderId="0" applyFont="0" applyFill="0" applyBorder="0" applyAlignment="0" applyProtection="0"/>
  </cellStyleXfs>
  <cellXfs count="33">
    <xf numFmtId="0" fontId="0" fillId="0" borderId="0" xfId="0">
      <alignment vertical="top" wrapText="1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1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2" fillId="0" borderId="9" xfId="0" applyFont="1" applyFill="1" applyBorder="1" applyAlignment="1">
      <alignment horizontal="center" vertical="top" wrapText="1"/>
    </xf>
    <xf numFmtId="0" fontId="0" fillId="4" borderId="0" xfId="0" applyFill="1">
      <alignment vertical="top" wrapText="1"/>
    </xf>
    <xf numFmtId="0" fontId="0" fillId="0" borderId="0" xfId="0" applyFill="1" applyBorder="1">
      <alignment vertical="top" wrapText="1"/>
    </xf>
    <xf numFmtId="0" fontId="0" fillId="0" borderId="8" xfId="0" applyFill="1" applyBorder="1">
      <alignment vertical="top" wrapText="1"/>
    </xf>
    <xf numFmtId="0" fontId="2" fillId="0" borderId="9" xfId="0" applyFont="1" applyFill="1" applyBorder="1" applyAlignment="1">
      <alignment horizontal="centerContinuous" vertical="top" wrapText="1"/>
    </xf>
    <xf numFmtId="0" fontId="3" fillId="0" borderId="0" xfId="0" applyFont="1">
      <alignment vertical="top" wrapText="1"/>
    </xf>
    <xf numFmtId="164" fontId="0" fillId="0" borderId="8" xfId="0" applyNumberFormat="1" applyFill="1" applyBorder="1">
      <alignment vertical="top" wrapText="1"/>
    </xf>
    <xf numFmtId="2" fontId="0" fillId="0" borderId="8" xfId="0" applyNumberFormat="1" applyFill="1" applyBorder="1">
      <alignment vertical="top" wrapText="1"/>
    </xf>
    <xf numFmtId="49" fontId="1" fillId="5" borderId="1" xfId="0" applyNumberFormat="1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49" fontId="3" fillId="0" borderId="0" xfId="0" applyNumberFormat="1" applyFont="1" applyFill="1" applyBorder="1" applyAlignment="1">
      <alignment vertical="top"/>
    </xf>
    <xf numFmtId="49" fontId="1" fillId="6" borderId="1" xfId="0" applyNumberFormat="1" applyFont="1" applyFill="1" applyBorder="1" applyAlignment="1">
      <alignment vertical="top"/>
    </xf>
    <xf numFmtId="0" fontId="0" fillId="0" borderId="0" xfId="0" applyBorder="1">
      <alignment vertical="top" wrapText="1"/>
    </xf>
    <xf numFmtId="0" fontId="2" fillId="0" borderId="0" xfId="0" applyFont="1" applyFill="1" applyBorder="1" applyAlignment="1">
      <alignment horizontal="centerContinuous" vertical="top" wrapText="1"/>
    </xf>
    <xf numFmtId="0" fontId="2" fillId="0" borderId="0" xfId="0" applyFont="1" applyFill="1" applyBorder="1" applyAlignment="1">
      <alignment horizontal="center" vertical="top" wrapText="1"/>
    </xf>
    <xf numFmtId="0" fontId="0" fillId="5" borderId="8" xfId="0" applyFill="1" applyBorder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43" fontId="0" fillId="0" borderId="0" xfId="1" applyFont="1" applyFill="1" applyBorder="1" applyAlignment="1">
      <alignment vertical="top" wrapText="1"/>
    </xf>
    <xf numFmtId="43" fontId="0" fillId="7" borderId="0" xfId="1" applyFont="1" applyFill="1" applyBorder="1" applyAlignment="1">
      <alignment vertical="top" wrapText="1"/>
    </xf>
    <xf numFmtId="43" fontId="0" fillId="0" borderId="8" xfId="1" applyFont="1" applyFill="1" applyBorder="1" applyAlignment="1">
      <alignment vertical="top" wrapText="1"/>
    </xf>
    <xf numFmtId="2" fontId="0" fillId="7" borderId="8" xfId="0" applyNumberFormat="1" applyFill="1" applyBorder="1">
      <alignment vertical="top" wrapText="1"/>
    </xf>
    <xf numFmtId="43" fontId="4" fillId="5" borderId="0" xfId="1" applyFont="1" applyFill="1" applyBorder="1" applyAlignment="1">
      <alignment vertical="top" wrapText="1"/>
    </xf>
    <xf numFmtId="43" fontId="0" fillId="5" borderId="0" xfId="1" applyFont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DV-Black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'no base cases'!$F$2:$F$31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'regression no base cases'!$C$31:$C$60</c:f>
              <c:numCache>
                <c:formatCode>General</c:formatCode>
                <c:ptCount val="30"/>
                <c:pt idx="0">
                  <c:v>-5.5166666666666657</c:v>
                </c:pt>
                <c:pt idx="1">
                  <c:v>-1.7166666666666686</c:v>
                </c:pt>
                <c:pt idx="2">
                  <c:v>-0.53666666666666529</c:v>
                </c:pt>
                <c:pt idx="3">
                  <c:v>6.5633333333333255</c:v>
                </c:pt>
                <c:pt idx="4">
                  <c:v>7.2550000000000026</c:v>
                </c:pt>
                <c:pt idx="5">
                  <c:v>-1.0666666666666664</c:v>
                </c:pt>
                <c:pt idx="6">
                  <c:v>-1.696666666666669</c:v>
                </c:pt>
                <c:pt idx="7">
                  <c:v>-2.6766666666666659</c:v>
                </c:pt>
                <c:pt idx="8">
                  <c:v>-1.826666666666668</c:v>
                </c:pt>
                <c:pt idx="9">
                  <c:v>1.5150000000000006</c:v>
                </c:pt>
                <c:pt idx="10">
                  <c:v>-0.64766666666666595</c:v>
                </c:pt>
                <c:pt idx="11">
                  <c:v>-1.9776666666666713</c:v>
                </c:pt>
                <c:pt idx="12">
                  <c:v>-1.6376666666666679</c:v>
                </c:pt>
                <c:pt idx="13">
                  <c:v>0.15233333333332411</c:v>
                </c:pt>
                <c:pt idx="14">
                  <c:v>3.8140000000000001</c:v>
                </c:pt>
                <c:pt idx="15">
                  <c:v>-0.75599999999999845</c:v>
                </c:pt>
                <c:pt idx="16">
                  <c:v>-1.6000000000001791E-2</c:v>
                </c:pt>
                <c:pt idx="17">
                  <c:v>0.11400000000000432</c:v>
                </c:pt>
                <c:pt idx="18">
                  <c:v>-1.2959999999999994</c:v>
                </c:pt>
                <c:pt idx="19">
                  <c:v>-4.0943333333333243</c:v>
                </c:pt>
                <c:pt idx="20">
                  <c:v>4.5040000000000031</c:v>
                </c:pt>
                <c:pt idx="21">
                  <c:v>3.4639999999999986</c:v>
                </c:pt>
                <c:pt idx="22">
                  <c:v>3.164000000000005</c:v>
                </c:pt>
                <c:pt idx="23">
                  <c:v>-1.4559999999999995</c:v>
                </c:pt>
                <c:pt idx="24">
                  <c:v>-3.9243333333333297</c:v>
                </c:pt>
                <c:pt idx="25">
                  <c:v>3.4830000000000005</c:v>
                </c:pt>
                <c:pt idx="26">
                  <c:v>1.9429999999999978</c:v>
                </c:pt>
                <c:pt idx="27">
                  <c:v>1.573000000000004</c:v>
                </c:pt>
                <c:pt idx="28">
                  <c:v>-2.137000000000004</c:v>
                </c:pt>
                <c:pt idx="29">
                  <c:v>-4.5653333333333279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17-0446-927B-A2329AE0E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149456"/>
        <c:axId val="1266045904"/>
      </c:scatterChart>
      <c:valAx>
        <c:axId val="126614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DV-Black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045904"/>
        <c:crosses val="autoZero"/>
        <c:crossBetween val="midCat"/>
      </c:valAx>
      <c:valAx>
        <c:axId val="1266045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149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DV- Male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'regression take out hgh school'!$H$2:$H$31</c:f>
              <c:strCache>
                <c:ptCount val="22"/>
                <c:pt idx="14">
                  <c:v>Lower 95.0%</c:v>
                </c:pt>
                <c:pt idx="15">
                  <c:v>17.71599102</c:v>
                </c:pt>
                <c:pt idx="16">
                  <c:v>-8.630635314</c:v>
                </c:pt>
                <c:pt idx="17">
                  <c:v>-6.759635314</c:v>
                </c:pt>
                <c:pt idx="18">
                  <c:v>5.267729628</c:v>
                </c:pt>
                <c:pt idx="19">
                  <c:v>-10.21938654</c:v>
                </c:pt>
                <c:pt idx="20">
                  <c:v>11.79061346</c:v>
                </c:pt>
                <c:pt idx="21">
                  <c:v>23.72894679</c:v>
                </c:pt>
              </c:strCache>
            </c:strRef>
          </c:xVal>
          <c:yVal>
            <c:numRef>
              <c:f>'regression take out hgh school'!$C$30:$C$59</c:f>
              <c:numCache>
                <c:formatCode>General</c:formatCode>
                <c:ptCount val="30"/>
                <c:pt idx="0">
                  <c:v>-5.5166666666666622</c:v>
                </c:pt>
                <c:pt idx="1">
                  <c:v>-3.1316666666666642</c:v>
                </c:pt>
                <c:pt idx="2">
                  <c:v>0.87833333333333385</c:v>
                </c:pt>
                <c:pt idx="3">
                  <c:v>6.5633333333333255</c:v>
                </c:pt>
                <c:pt idx="4">
                  <c:v>7.2550000000000026</c:v>
                </c:pt>
                <c:pt idx="5">
                  <c:v>-1.0666666666666629</c:v>
                </c:pt>
                <c:pt idx="6">
                  <c:v>-3.1116666666666646</c:v>
                </c:pt>
                <c:pt idx="7">
                  <c:v>-1.2616666666666667</c:v>
                </c:pt>
                <c:pt idx="8">
                  <c:v>-1.8266666666666609</c:v>
                </c:pt>
                <c:pt idx="9">
                  <c:v>1.5150000000000006</c:v>
                </c:pt>
                <c:pt idx="10">
                  <c:v>-0.64766666666666239</c:v>
                </c:pt>
                <c:pt idx="11">
                  <c:v>-3.3926666666666669</c:v>
                </c:pt>
                <c:pt idx="12">
                  <c:v>-0.22266666666666879</c:v>
                </c:pt>
                <c:pt idx="13">
                  <c:v>0.15233333333332411</c:v>
                </c:pt>
                <c:pt idx="14">
                  <c:v>3.8140000000000001</c:v>
                </c:pt>
                <c:pt idx="15">
                  <c:v>-0.75599999999999667</c:v>
                </c:pt>
                <c:pt idx="16">
                  <c:v>-1.4310000000000009</c:v>
                </c:pt>
                <c:pt idx="17">
                  <c:v>1.5289999999999999</c:v>
                </c:pt>
                <c:pt idx="18">
                  <c:v>-1.2959999999999994</c:v>
                </c:pt>
                <c:pt idx="19">
                  <c:v>-4.0943333333333243</c:v>
                </c:pt>
                <c:pt idx="20">
                  <c:v>4.5040000000000049</c:v>
                </c:pt>
                <c:pt idx="21">
                  <c:v>2.0489999999999995</c:v>
                </c:pt>
                <c:pt idx="22">
                  <c:v>4.5790000000000006</c:v>
                </c:pt>
                <c:pt idx="23">
                  <c:v>-1.4559999999999995</c:v>
                </c:pt>
                <c:pt idx="24">
                  <c:v>-3.9243333333333368</c:v>
                </c:pt>
                <c:pt idx="25">
                  <c:v>3.4830000000000023</c:v>
                </c:pt>
                <c:pt idx="26">
                  <c:v>0.52799999999999869</c:v>
                </c:pt>
                <c:pt idx="27">
                  <c:v>2.9879999999999995</c:v>
                </c:pt>
                <c:pt idx="28">
                  <c:v>-2.137000000000004</c:v>
                </c:pt>
                <c:pt idx="29">
                  <c:v>-4.5653333333333279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9-0740-ABB1-7B1238111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819424"/>
        <c:axId val="1325821840"/>
      </c:scatterChart>
      <c:valAx>
        <c:axId val="132581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DV- Male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5821840"/>
        <c:crosses val="autoZero"/>
        <c:crossBetween val="midCat"/>
      </c:valAx>
      <c:valAx>
        <c:axId val="132582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5819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DV-Less than High School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'regression take out hgh school'!$I$2:$I$31</c:f>
              <c:strCache>
                <c:ptCount val="22"/>
                <c:pt idx="14">
                  <c:v>Upper 95.0%</c:v>
                </c:pt>
                <c:pt idx="15">
                  <c:v>24.26600898</c:v>
                </c:pt>
                <c:pt idx="16">
                  <c:v>-1.789364686</c:v>
                </c:pt>
                <c:pt idx="17">
                  <c:v>0.081635314</c:v>
                </c:pt>
                <c:pt idx="18">
                  <c:v>10.8536037</c:v>
                </c:pt>
                <c:pt idx="19">
                  <c:v>-2.570613456</c:v>
                </c:pt>
                <c:pt idx="20">
                  <c:v>19.43938654</c:v>
                </c:pt>
                <c:pt idx="21">
                  <c:v>31.37771988</c:v>
                </c:pt>
              </c:strCache>
            </c:strRef>
          </c:xVal>
          <c:yVal>
            <c:numRef>
              <c:f>'regression take out hgh school'!$C$30:$C$59</c:f>
              <c:numCache>
                <c:formatCode>General</c:formatCode>
                <c:ptCount val="30"/>
                <c:pt idx="0">
                  <c:v>-5.5166666666666622</c:v>
                </c:pt>
                <c:pt idx="1">
                  <c:v>-3.1316666666666642</c:v>
                </c:pt>
                <c:pt idx="2">
                  <c:v>0.87833333333333385</c:v>
                </c:pt>
                <c:pt idx="3">
                  <c:v>6.5633333333333255</c:v>
                </c:pt>
                <c:pt idx="4">
                  <c:v>7.2550000000000026</c:v>
                </c:pt>
                <c:pt idx="5">
                  <c:v>-1.0666666666666629</c:v>
                </c:pt>
                <c:pt idx="6">
                  <c:v>-3.1116666666666646</c:v>
                </c:pt>
                <c:pt idx="7">
                  <c:v>-1.2616666666666667</c:v>
                </c:pt>
                <c:pt idx="8">
                  <c:v>-1.8266666666666609</c:v>
                </c:pt>
                <c:pt idx="9">
                  <c:v>1.5150000000000006</c:v>
                </c:pt>
                <c:pt idx="10">
                  <c:v>-0.64766666666666239</c:v>
                </c:pt>
                <c:pt idx="11">
                  <c:v>-3.3926666666666669</c:v>
                </c:pt>
                <c:pt idx="12">
                  <c:v>-0.22266666666666879</c:v>
                </c:pt>
                <c:pt idx="13">
                  <c:v>0.15233333333332411</c:v>
                </c:pt>
                <c:pt idx="14">
                  <c:v>3.8140000000000001</c:v>
                </c:pt>
                <c:pt idx="15">
                  <c:v>-0.75599999999999667</c:v>
                </c:pt>
                <c:pt idx="16">
                  <c:v>-1.4310000000000009</c:v>
                </c:pt>
                <c:pt idx="17">
                  <c:v>1.5289999999999999</c:v>
                </c:pt>
                <c:pt idx="18">
                  <c:v>-1.2959999999999994</c:v>
                </c:pt>
                <c:pt idx="19">
                  <c:v>-4.0943333333333243</c:v>
                </c:pt>
                <c:pt idx="20">
                  <c:v>4.5040000000000049</c:v>
                </c:pt>
                <c:pt idx="21">
                  <c:v>2.0489999999999995</c:v>
                </c:pt>
                <c:pt idx="22">
                  <c:v>4.5790000000000006</c:v>
                </c:pt>
                <c:pt idx="23">
                  <c:v>-1.4559999999999995</c:v>
                </c:pt>
                <c:pt idx="24">
                  <c:v>-3.9243333333333368</c:v>
                </c:pt>
                <c:pt idx="25">
                  <c:v>3.4830000000000023</c:v>
                </c:pt>
                <c:pt idx="26">
                  <c:v>0.52799999999999869</c:v>
                </c:pt>
                <c:pt idx="27">
                  <c:v>2.9879999999999995</c:v>
                </c:pt>
                <c:pt idx="28">
                  <c:v>-2.137000000000004</c:v>
                </c:pt>
                <c:pt idx="29">
                  <c:v>-4.5653333333333279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EB-C549-87B1-E3B172DBB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233760"/>
        <c:axId val="1111716016"/>
      </c:scatterChart>
      <c:valAx>
        <c:axId val="77323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DV-Less than High School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1716016"/>
        <c:crosses val="autoZero"/>
        <c:crossBetween val="midCat"/>
      </c:valAx>
      <c:valAx>
        <c:axId val="111171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233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DV-Bachelors Degree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'regression take out hgh school'!$J$2:$J$31</c:f>
              <c:numCache>
                <c:formatCode>General</c:formatCode>
                <c:ptCount val="30"/>
              </c:numCache>
            </c:numRef>
          </c:xVal>
          <c:yVal>
            <c:numRef>
              <c:f>'regression take out hgh school'!$C$30:$C$59</c:f>
              <c:numCache>
                <c:formatCode>General</c:formatCode>
                <c:ptCount val="30"/>
                <c:pt idx="0">
                  <c:v>-5.5166666666666622</c:v>
                </c:pt>
                <c:pt idx="1">
                  <c:v>-3.1316666666666642</c:v>
                </c:pt>
                <c:pt idx="2">
                  <c:v>0.87833333333333385</c:v>
                </c:pt>
                <c:pt idx="3">
                  <c:v>6.5633333333333255</c:v>
                </c:pt>
                <c:pt idx="4">
                  <c:v>7.2550000000000026</c:v>
                </c:pt>
                <c:pt idx="5">
                  <c:v>-1.0666666666666629</c:v>
                </c:pt>
                <c:pt idx="6">
                  <c:v>-3.1116666666666646</c:v>
                </c:pt>
                <c:pt idx="7">
                  <c:v>-1.2616666666666667</c:v>
                </c:pt>
                <c:pt idx="8">
                  <c:v>-1.8266666666666609</c:v>
                </c:pt>
                <c:pt idx="9">
                  <c:v>1.5150000000000006</c:v>
                </c:pt>
                <c:pt idx="10">
                  <c:v>-0.64766666666666239</c:v>
                </c:pt>
                <c:pt idx="11">
                  <c:v>-3.3926666666666669</c:v>
                </c:pt>
                <c:pt idx="12">
                  <c:v>-0.22266666666666879</c:v>
                </c:pt>
                <c:pt idx="13">
                  <c:v>0.15233333333332411</c:v>
                </c:pt>
                <c:pt idx="14">
                  <c:v>3.8140000000000001</c:v>
                </c:pt>
                <c:pt idx="15">
                  <c:v>-0.75599999999999667</c:v>
                </c:pt>
                <c:pt idx="16">
                  <c:v>-1.4310000000000009</c:v>
                </c:pt>
                <c:pt idx="17">
                  <c:v>1.5289999999999999</c:v>
                </c:pt>
                <c:pt idx="18">
                  <c:v>-1.2959999999999994</c:v>
                </c:pt>
                <c:pt idx="19">
                  <c:v>-4.0943333333333243</c:v>
                </c:pt>
                <c:pt idx="20">
                  <c:v>4.5040000000000049</c:v>
                </c:pt>
                <c:pt idx="21">
                  <c:v>2.0489999999999995</c:v>
                </c:pt>
                <c:pt idx="22">
                  <c:v>4.5790000000000006</c:v>
                </c:pt>
                <c:pt idx="23">
                  <c:v>-1.4559999999999995</c:v>
                </c:pt>
                <c:pt idx="24">
                  <c:v>-3.9243333333333368</c:v>
                </c:pt>
                <c:pt idx="25">
                  <c:v>3.4830000000000023</c:v>
                </c:pt>
                <c:pt idx="26">
                  <c:v>0.52799999999999869</c:v>
                </c:pt>
                <c:pt idx="27">
                  <c:v>2.9879999999999995</c:v>
                </c:pt>
                <c:pt idx="28">
                  <c:v>-2.137000000000004</c:v>
                </c:pt>
                <c:pt idx="29">
                  <c:v>-4.5653333333333279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26-1643-826A-EEBA1145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182976"/>
        <c:axId val="1326264128"/>
      </c:scatterChart>
      <c:valAx>
        <c:axId val="132618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DV-Bachelors Degree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264128"/>
        <c:crosses val="autoZero"/>
        <c:crossBetween val="midCat"/>
      </c:valAx>
      <c:valAx>
        <c:axId val="132626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182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DV-Advanced Degree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'regression take out hgh school'!$K$2:$K$31</c:f>
              <c:numCache>
                <c:formatCode>General</c:formatCode>
                <c:ptCount val="30"/>
              </c:numCache>
            </c:numRef>
          </c:xVal>
          <c:yVal>
            <c:numRef>
              <c:f>'regression take out hgh school'!$C$30:$C$59</c:f>
              <c:numCache>
                <c:formatCode>General</c:formatCode>
                <c:ptCount val="30"/>
                <c:pt idx="0">
                  <c:v>-5.5166666666666622</c:v>
                </c:pt>
                <c:pt idx="1">
                  <c:v>-3.1316666666666642</c:v>
                </c:pt>
                <c:pt idx="2">
                  <c:v>0.87833333333333385</c:v>
                </c:pt>
                <c:pt idx="3">
                  <c:v>6.5633333333333255</c:v>
                </c:pt>
                <c:pt idx="4">
                  <c:v>7.2550000000000026</c:v>
                </c:pt>
                <c:pt idx="5">
                  <c:v>-1.0666666666666629</c:v>
                </c:pt>
                <c:pt idx="6">
                  <c:v>-3.1116666666666646</c:v>
                </c:pt>
                <c:pt idx="7">
                  <c:v>-1.2616666666666667</c:v>
                </c:pt>
                <c:pt idx="8">
                  <c:v>-1.8266666666666609</c:v>
                </c:pt>
                <c:pt idx="9">
                  <c:v>1.5150000000000006</c:v>
                </c:pt>
                <c:pt idx="10">
                  <c:v>-0.64766666666666239</c:v>
                </c:pt>
                <c:pt idx="11">
                  <c:v>-3.3926666666666669</c:v>
                </c:pt>
                <c:pt idx="12">
                  <c:v>-0.22266666666666879</c:v>
                </c:pt>
                <c:pt idx="13">
                  <c:v>0.15233333333332411</c:v>
                </c:pt>
                <c:pt idx="14">
                  <c:v>3.8140000000000001</c:v>
                </c:pt>
                <c:pt idx="15">
                  <c:v>-0.75599999999999667</c:v>
                </c:pt>
                <c:pt idx="16">
                  <c:v>-1.4310000000000009</c:v>
                </c:pt>
                <c:pt idx="17">
                  <c:v>1.5289999999999999</c:v>
                </c:pt>
                <c:pt idx="18">
                  <c:v>-1.2959999999999994</c:v>
                </c:pt>
                <c:pt idx="19">
                  <c:v>-4.0943333333333243</c:v>
                </c:pt>
                <c:pt idx="20">
                  <c:v>4.5040000000000049</c:v>
                </c:pt>
                <c:pt idx="21">
                  <c:v>2.0489999999999995</c:v>
                </c:pt>
                <c:pt idx="22">
                  <c:v>4.5790000000000006</c:v>
                </c:pt>
                <c:pt idx="23">
                  <c:v>-1.4559999999999995</c:v>
                </c:pt>
                <c:pt idx="24">
                  <c:v>-3.9243333333333368</c:v>
                </c:pt>
                <c:pt idx="25">
                  <c:v>3.4830000000000023</c:v>
                </c:pt>
                <c:pt idx="26">
                  <c:v>0.52799999999999869</c:v>
                </c:pt>
                <c:pt idx="27">
                  <c:v>2.9879999999999995</c:v>
                </c:pt>
                <c:pt idx="28">
                  <c:v>-2.137000000000004</c:v>
                </c:pt>
                <c:pt idx="29">
                  <c:v>-4.5653333333333279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2B43-9AA7-52C13483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824096"/>
        <c:axId val="1367825744"/>
      </c:scatterChart>
      <c:valAx>
        <c:axId val="136782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DV-Advanced Degree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7825744"/>
        <c:crosses val="autoZero"/>
        <c:crossBetween val="midCat"/>
      </c:valAx>
      <c:valAx>
        <c:axId val="1367825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7824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Black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882986659905113"/>
          <c:y val="0.2077880747949703"/>
          <c:w val="0.82251180380044564"/>
          <c:h val="0.654227591276608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'selected data'!$G$2:$G$31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'black hispanic'!$C$26:$C$55</c:f>
              <c:numCache>
                <c:formatCode>General</c:formatCode>
                <c:ptCount val="30"/>
                <c:pt idx="0">
                  <c:v>-15.235999999999997</c:v>
                </c:pt>
                <c:pt idx="1">
                  <c:v>-6.455999999999996</c:v>
                </c:pt>
                <c:pt idx="2">
                  <c:v>-2.445999999999998</c:v>
                </c:pt>
                <c:pt idx="3">
                  <c:v>18.853999999999999</c:v>
                </c:pt>
                <c:pt idx="4">
                  <c:v>31.484000000000002</c:v>
                </c:pt>
                <c:pt idx="5">
                  <c:v>-10.786000000000005</c:v>
                </c:pt>
                <c:pt idx="6">
                  <c:v>-6.4360000000000035</c:v>
                </c:pt>
                <c:pt idx="7">
                  <c:v>-4.5860000000000056</c:v>
                </c:pt>
                <c:pt idx="8">
                  <c:v>10.463999999999999</c:v>
                </c:pt>
                <c:pt idx="9">
                  <c:v>25.743999999999993</c:v>
                </c:pt>
                <c:pt idx="10">
                  <c:v>-10.366999999999997</c:v>
                </c:pt>
                <c:pt idx="11">
                  <c:v>-6.7169999999999987</c:v>
                </c:pt>
                <c:pt idx="12">
                  <c:v>-3.5470000000000006</c:v>
                </c:pt>
                <c:pt idx="13">
                  <c:v>12.442999999999998</c:v>
                </c:pt>
                <c:pt idx="14">
                  <c:v>28.042999999999999</c:v>
                </c:pt>
                <c:pt idx="15">
                  <c:v>-18.535999999999998</c:v>
                </c:pt>
                <c:pt idx="16">
                  <c:v>-12.815999999999999</c:v>
                </c:pt>
                <c:pt idx="17">
                  <c:v>-9.8559999999999981</c:v>
                </c:pt>
                <c:pt idx="18">
                  <c:v>2.9340000000000046</c:v>
                </c:pt>
                <c:pt idx="19">
                  <c:v>12.074000000000005</c:v>
                </c:pt>
                <c:pt idx="20">
                  <c:v>-13.276000000000003</c:v>
                </c:pt>
                <c:pt idx="21">
                  <c:v>-9.3360000000000056</c:v>
                </c:pt>
                <c:pt idx="22">
                  <c:v>-6.8060000000000045</c:v>
                </c:pt>
                <c:pt idx="23">
                  <c:v>2.7739999999999974</c:v>
                </c:pt>
                <c:pt idx="24">
                  <c:v>12.243999999999993</c:v>
                </c:pt>
                <c:pt idx="25">
                  <c:v>-14.296999999999999</c:v>
                </c:pt>
                <c:pt idx="26">
                  <c:v>-10.856999999999999</c:v>
                </c:pt>
                <c:pt idx="27">
                  <c:v>-8.3969999999999985</c:v>
                </c:pt>
                <c:pt idx="28">
                  <c:v>2.093</c:v>
                </c:pt>
                <c:pt idx="29">
                  <c:v>11.603000000000002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7-7946-9099-C6368A945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41840"/>
        <c:axId val="711954928"/>
      </c:scatterChart>
      <c:valAx>
        <c:axId val="71184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Black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1954928"/>
        <c:crosses val="autoZero"/>
        <c:crossBetween val="midCat"/>
      </c:valAx>
      <c:valAx>
        <c:axId val="71195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1841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Hispanic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'black hispanic'!$H$2:$H$31</c:f>
              <c:strCache>
                <c:ptCount val="18"/>
                <c:pt idx="14">
                  <c:v>Lower 95.0%</c:v>
                </c:pt>
                <c:pt idx="15">
                  <c:v>23.16391833</c:v>
                </c:pt>
                <c:pt idx="16">
                  <c:v>-18.23785084</c:v>
                </c:pt>
                <c:pt idx="17">
                  <c:v>-16.36685084</c:v>
                </c:pt>
              </c:strCache>
            </c:strRef>
          </c:xVal>
          <c:yVal>
            <c:numRef>
              <c:f>'black hispanic'!$C$26:$C$55</c:f>
              <c:numCache>
                <c:formatCode>General</c:formatCode>
                <c:ptCount val="30"/>
                <c:pt idx="0">
                  <c:v>-15.235999999999997</c:v>
                </c:pt>
                <c:pt idx="1">
                  <c:v>-6.455999999999996</c:v>
                </c:pt>
                <c:pt idx="2">
                  <c:v>-2.445999999999998</c:v>
                </c:pt>
                <c:pt idx="3">
                  <c:v>18.853999999999999</c:v>
                </c:pt>
                <c:pt idx="4">
                  <c:v>31.484000000000002</c:v>
                </c:pt>
                <c:pt idx="5">
                  <c:v>-10.786000000000005</c:v>
                </c:pt>
                <c:pt idx="6">
                  <c:v>-6.4360000000000035</c:v>
                </c:pt>
                <c:pt idx="7">
                  <c:v>-4.5860000000000056</c:v>
                </c:pt>
                <c:pt idx="8">
                  <c:v>10.463999999999999</c:v>
                </c:pt>
                <c:pt idx="9">
                  <c:v>25.743999999999993</c:v>
                </c:pt>
                <c:pt idx="10">
                  <c:v>-10.366999999999997</c:v>
                </c:pt>
                <c:pt idx="11">
                  <c:v>-6.7169999999999987</c:v>
                </c:pt>
                <c:pt idx="12">
                  <c:v>-3.5470000000000006</c:v>
                </c:pt>
                <c:pt idx="13">
                  <c:v>12.442999999999998</c:v>
                </c:pt>
                <c:pt idx="14">
                  <c:v>28.042999999999999</c:v>
                </c:pt>
                <c:pt idx="15">
                  <c:v>-18.535999999999998</c:v>
                </c:pt>
                <c:pt idx="16">
                  <c:v>-12.815999999999999</c:v>
                </c:pt>
                <c:pt idx="17">
                  <c:v>-9.8559999999999981</c:v>
                </c:pt>
                <c:pt idx="18">
                  <c:v>2.9340000000000046</c:v>
                </c:pt>
                <c:pt idx="19">
                  <c:v>12.074000000000005</c:v>
                </c:pt>
                <c:pt idx="20">
                  <c:v>-13.276000000000003</c:v>
                </c:pt>
                <c:pt idx="21">
                  <c:v>-9.3360000000000056</c:v>
                </c:pt>
                <c:pt idx="22">
                  <c:v>-6.8060000000000045</c:v>
                </c:pt>
                <c:pt idx="23">
                  <c:v>2.7739999999999974</c:v>
                </c:pt>
                <c:pt idx="24">
                  <c:v>12.243999999999993</c:v>
                </c:pt>
                <c:pt idx="25">
                  <c:v>-14.296999999999999</c:v>
                </c:pt>
                <c:pt idx="26">
                  <c:v>-10.856999999999999</c:v>
                </c:pt>
                <c:pt idx="27">
                  <c:v>-8.3969999999999985</c:v>
                </c:pt>
                <c:pt idx="28">
                  <c:v>2.093</c:v>
                </c:pt>
                <c:pt idx="29">
                  <c:v>11.603000000000002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D4-ED42-B0E4-8DA79CF5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268528"/>
        <c:axId val="1356270176"/>
      </c:scatterChart>
      <c:valAx>
        <c:axId val="135626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Hispanic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6270176"/>
        <c:crosses val="autoZero"/>
        <c:crossBetween val="midCat"/>
      </c:valAx>
      <c:valAx>
        <c:axId val="1356270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6268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DV-Black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'no base cases'!$F$2:$F$31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black!$C$25:$C$54</c:f>
              <c:numCache>
                <c:formatCode>General</c:formatCode>
                <c:ptCount val="30"/>
                <c:pt idx="0">
                  <c:v>-13.566499999999998</c:v>
                </c:pt>
                <c:pt idx="1">
                  <c:v>-4.7864999999999966</c:v>
                </c:pt>
                <c:pt idx="2">
                  <c:v>-0.77649999999999864</c:v>
                </c:pt>
                <c:pt idx="3">
                  <c:v>20.523499999999999</c:v>
                </c:pt>
                <c:pt idx="4">
                  <c:v>33.153500000000001</c:v>
                </c:pt>
                <c:pt idx="5">
                  <c:v>-10.786000000000001</c:v>
                </c:pt>
                <c:pt idx="6">
                  <c:v>-6.4359999999999999</c:v>
                </c:pt>
                <c:pt idx="7">
                  <c:v>-4.5860000000000021</c:v>
                </c:pt>
                <c:pt idx="8">
                  <c:v>10.464000000000002</c:v>
                </c:pt>
                <c:pt idx="9">
                  <c:v>25.743999999999996</c:v>
                </c:pt>
                <c:pt idx="10">
                  <c:v>-12.036499999999997</c:v>
                </c:pt>
                <c:pt idx="11">
                  <c:v>-8.3864999999999981</c:v>
                </c:pt>
                <c:pt idx="12">
                  <c:v>-5.2164999999999999</c:v>
                </c:pt>
                <c:pt idx="13">
                  <c:v>10.773499999999999</c:v>
                </c:pt>
                <c:pt idx="14">
                  <c:v>26.3735</c:v>
                </c:pt>
                <c:pt idx="15">
                  <c:v>-16.866499999999998</c:v>
                </c:pt>
                <c:pt idx="16">
                  <c:v>-11.1465</c:v>
                </c:pt>
                <c:pt idx="17">
                  <c:v>-8.1864999999999988</c:v>
                </c:pt>
                <c:pt idx="18">
                  <c:v>4.6035000000000039</c:v>
                </c:pt>
                <c:pt idx="19">
                  <c:v>13.743500000000004</c:v>
                </c:pt>
                <c:pt idx="20">
                  <c:v>-13.276</c:v>
                </c:pt>
                <c:pt idx="21">
                  <c:v>-9.3360000000000021</c:v>
                </c:pt>
                <c:pt idx="22">
                  <c:v>-6.8060000000000009</c:v>
                </c:pt>
                <c:pt idx="23">
                  <c:v>2.7740000000000009</c:v>
                </c:pt>
                <c:pt idx="24">
                  <c:v>12.243999999999996</c:v>
                </c:pt>
                <c:pt idx="25">
                  <c:v>-15.966499999999998</c:v>
                </c:pt>
                <c:pt idx="26">
                  <c:v>-12.526499999999999</c:v>
                </c:pt>
                <c:pt idx="27">
                  <c:v>-10.066499999999998</c:v>
                </c:pt>
                <c:pt idx="28">
                  <c:v>0.42350000000000065</c:v>
                </c:pt>
                <c:pt idx="29">
                  <c:v>9.9335000000000022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08-644C-AF34-5DDBE2FF8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298944"/>
        <c:axId val="1326071328"/>
      </c:scatterChart>
      <c:valAx>
        <c:axId val="132629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DV-Black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071328"/>
        <c:crosses val="autoZero"/>
        <c:crossBetween val="midCat"/>
      </c:valAx>
      <c:valAx>
        <c:axId val="132607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298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DV- Male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'selected data'!$I$2:$I$31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'gender no female'!$C$25:$C$54</c:f>
              <c:numCache>
                <c:formatCode>General</c:formatCode>
                <c:ptCount val="30"/>
                <c:pt idx="0">
                  <c:v>-16.416666666666664</c:v>
                </c:pt>
                <c:pt idx="1">
                  <c:v>-7.6366666666666632</c:v>
                </c:pt>
                <c:pt idx="2">
                  <c:v>-3.6266666666666652</c:v>
                </c:pt>
                <c:pt idx="3">
                  <c:v>17.673333333333332</c:v>
                </c:pt>
                <c:pt idx="4">
                  <c:v>30.303333333333335</c:v>
                </c:pt>
                <c:pt idx="5">
                  <c:v>-17.176666666666666</c:v>
                </c:pt>
                <c:pt idx="6">
                  <c:v>-12.826666666666664</c:v>
                </c:pt>
                <c:pt idx="7">
                  <c:v>-10.976666666666667</c:v>
                </c:pt>
                <c:pt idx="8">
                  <c:v>4.0733333333333377</c:v>
                </c:pt>
                <c:pt idx="9">
                  <c:v>19.353333333333332</c:v>
                </c:pt>
                <c:pt idx="10">
                  <c:v>-14.886666666666663</c:v>
                </c:pt>
                <c:pt idx="11">
                  <c:v>-11.236666666666665</c:v>
                </c:pt>
                <c:pt idx="12">
                  <c:v>-8.0666666666666664</c:v>
                </c:pt>
                <c:pt idx="13">
                  <c:v>7.923333333333332</c:v>
                </c:pt>
                <c:pt idx="14">
                  <c:v>23.523333333333333</c:v>
                </c:pt>
                <c:pt idx="15">
                  <c:v>-11.655999999999999</c:v>
                </c:pt>
                <c:pt idx="16">
                  <c:v>-5.9359999999999999</c:v>
                </c:pt>
                <c:pt idx="17">
                  <c:v>-2.9759999999999991</c:v>
                </c:pt>
                <c:pt idx="18">
                  <c:v>9.8140000000000036</c:v>
                </c:pt>
                <c:pt idx="19">
                  <c:v>18.954000000000004</c:v>
                </c:pt>
                <c:pt idx="20">
                  <c:v>-11.605999999999998</c:v>
                </c:pt>
                <c:pt idx="21">
                  <c:v>-7.6660000000000004</c:v>
                </c:pt>
                <c:pt idx="22">
                  <c:v>-5.1359999999999992</c:v>
                </c:pt>
                <c:pt idx="23">
                  <c:v>4.4440000000000026</c:v>
                </c:pt>
                <c:pt idx="24">
                  <c:v>13.913999999999998</c:v>
                </c:pt>
                <c:pt idx="25">
                  <c:v>-10.755999999999998</c:v>
                </c:pt>
                <c:pt idx="26">
                  <c:v>-7.3159999999999989</c:v>
                </c:pt>
                <c:pt idx="27">
                  <c:v>-4.8559999999999981</c:v>
                </c:pt>
                <c:pt idx="28">
                  <c:v>5.6340000000000003</c:v>
                </c:pt>
                <c:pt idx="29">
                  <c:v>15.144000000000002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8B-2648-81F9-CA3FA37B9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242176"/>
        <c:axId val="1326261568"/>
      </c:scatterChart>
      <c:valAx>
        <c:axId val="132624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DV- Male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261568"/>
        <c:crosses val="autoZero"/>
        <c:crossBetween val="midCat"/>
      </c:valAx>
      <c:valAx>
        <c:axId val="132626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242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DV-Less than High School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'no base cases'!$I$2:$I$31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'take out high school'!$C$28:$C$57</c:f>
              <c:numCache>
                <c:formatCode>General</c:formatCode>
                <c:ptCount val="30"/>
                <c:pt idx="0">
                  <c:v>1.3633333333333404</c:v>
                </c:pt>
                <c:pt idx="1">
                  <c:v>5.163333333333334</c:v>
                </c:pt>
                <c:pt idx="2">
                  <c:v>6.3433333333333337</c:v>
                </c:pt>
                <c:pt idx="3">
                  <c:v>13.443333333333335</c:v>
                </c:pt>
                <c:pt idx="4">
                  <c:v>14.134999999999998</c:v>
                </c:pt>
                <c:pt idx="5">
                  <c:v>0.60333333333333883</c:v>
                </c:pt>
                <c:pt idx="6">
                  <c:v>-2.6666666666667282E-2</c:v>
                </c:pt>
                <c:pt idx="7">
                  <c:v>-1.0066666666666677</c:v>
                </c:pt>
                <c:pt idx="8">
                  <c:v>-0.15666666666665918</c:v>
                </c:pt>
                <c:pt idx="9">
                  <c:v>3.1849999999999952</c:v>
                </c:pt>
                <c:pt idx="10">
                  <c:v>2.8933333333333415</c:v>
                </c:pt>
                <c:pt idx="11">
                  <c:v>1.5633333333333326</c:v>
                </c:pt>
                <c:pt idx="12">
                  <c:v>1.9033333333333324</c:v>
                </c:pt>
                <c:pt idx="13">
                  <c:v>3.6933333333333351</c:v>
                </c:pt>
                <c:pt idx="14">
                  <c:v>7.3549999999999969</c:v>
                </c:pt>
                <c:pt idx="15">
                  <c:v>-1.9366666666666603</c:v>
                </c:pt>
                <c:pt idx="16">
                  <c:v>-1.196666666666669</c:v>
                </c:pt>
                <c:pt idx="17">
                  <c:v>-1.0666666666666664</c:v>
                </c:pt>
                <c:pt idx="18">
                  <c:v>-2.4766666666666595</c:v>
                </c:pt>
                <c:pt idx="19">
                  <c:v>-5.2749999999999986</c:v>
                </c:pt>
                <c:pt idx="20">
                  <c:v>-1.8866666666666596</c:v>
                </c:pt>
                <c:pt idx="21">
                  <c:v>-2.9266666666666694</c:v>
                </c:pt>
                <c:pt idx="22">
                  <c:v>-3.2266666666666666</c:v>
                </c:pt>
                <c:pt idx="23">
                  <c:v>-7.8466666666666605</c:v>
                </c:pt>
                <c:pt idx="24">
                  <c:v>-10.315000000000005</c:v>
                </c:pt>
                <c:pt idx="25">
                  <c:v>-1.03666666666666</c:v>
                </c:pt>
                <c:pt idx="26">
                  <c:v>-2.576666666666668</c:v>
                </c:pt>
                <c:pt idx="27">
                  <c:v>-2.9466666666666654</c:v>
                </c:pt>
                <c:pt idx="28">
                  <c:v>-6.6566666666666627</c:v>
                </c:pt>
                <c:pt idx="29">
                  <c:v>-9.0850000000000009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B-AB4D-BD0A-03E29D66F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843408"/>
        <c:axId val="1257905056"/>
      </c:scatterChart>
      <c:valAx>
        <c:axId val="165784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DV-Less than High School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7905056"/>
        <c:crosses val="autoZero"/>
        <c:crossBetween val="midCat"/>
      </c:valAx>
      <c:valAx>
        <c:axId val="125790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843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DV-High School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'take out high school'!$J$2:$J$31</c:f>
              <c:numCache>
                <c:formatCode>General</c:formatCode>
                <c:ptCount val="30"/>
              </c:numCache>
            </c:numRef>
          </c:xVal>
          <c:yVal>
            <c:numRef>
              <c:f>'take out high school'!$C$28:$C$57</c:f>
              <c:numCache>
                <c:formatCode>General</c:formatCode>
                <c:ptCount val="30"/>
                <c:pt idx="0">
                  <c:v>1.3633333333333404</c:v>
                </c:pt>
                <c:pt idx="1">
                  <c:v>5.163333333333334</c:v>
                </c:pt>
                <c:pt idx="2">
                  <c:v>6.3433333333333337</c:v>
                </c:pt>
                <c:pt idx="3">
                  <c:v>13.443333333333335</c:v>
                </c:pt>
                <c:pt idx="4">
                  <c:v>14.134999999999998</c:v>
                </c:pt>
                <c:pt idx="5">
                  <c:v>0.60333333333333883</c:v>
                </c:pt>
                <c:pt idx="6">
                  <c:v>-2.6666666666667282E-2</c:v>
                </c:pt>
                <c:pt idx="7">
                  <c:v>-1.0066666666666677</c:v>
                </c:pt>
                <c:pt idx="8">
                  <c:v>-0.15666666666665918</c:v>
                </c:pt>
                <c:pt idx="9">
                  <c:v>3.1849999999999952</c:v>
                </c:pt>
                <c:pt idx="10">
                  <c:v>2.8933333333333415</c:v>
                </c:pt>
                <c:pt idx="11">
                  <c:v>1.5633333333333326</c:v>
                </c:pt>
                <c:pt idx="12">
                  <c:v>1.9033333333333324</c:v>
                </c:pt>
                <c:pt idx="13">
                  <c:v>3.6933333333333351</c:v>
                </c:pt>
                <c:pt idx="14">
                  <c:v>7.3549999999999969</c:v>
                </c:pt>
                <c:pt idx="15">
                  <c:v>-1.9366666666666603</c:v>
                </c:pt>
                <c:pt idx="16">
                  <c:v>-1.196666666666669</c:v>
                </c:pt>
                <c:pt idx="17">
                  <c:v>-1.0666666666666664</c:v>
                </c:pt>
                <c:pt idx="18">
                  <c:v>-2.4766666666666595</c:v>
                </c:pt>
                <c:pt idx="19">
                  <c:v>-5.2749999999999986</c:v>
                </c:pt>
                <c:pt idx="20">
                  <c:v>-1.8866666666666596</c:v>
                </c:pt>
                <c:pt idx="21">
                  <c:v>-2.9266666666666694</c:v>
                </c:pt>
                <c:pt idx="22">
                  <c:v>-3.2266666666666666</c:v>
                </c:pt>
                <c:pt idx="23">
                  <c:v>-7.8466666666666605</c:v>
                </c:pt>
                <c:pt idx="24">
                  <c:v>-10.315000000000005</c:v>
                </c:pt>
                <c:pt idx="25">
                  <c:v>-1.03666666666666</c:v>
                </c:pt>
                <c:pt idx="26">
                  <c:v>-2.576666666666668</c:v>
                </c:pt>
                <c:pt idx="27">
                  <c:v>-2.9466666666666654</c:v>
                </c:pt>
                <c:pt idx="28">
                  <c:v>-6.6566666666666627</c:v>
                </c:pt>
                <c:pt idx="29">
                  <c:v>-9.0850000000000009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F-DF43-9E73-1375384E0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146928"/>
        <c:axId val="1267322800"/>
      </c:scatterChart>
      <c:valAx>
        <c:axId val="126714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DV-High School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7322800"/>
        <c:crosses val="autoZero"/>
        <c:crossBetween val="midCat"/>
      </c:valAx>
      <c:valAx>
        <c:axId val="126732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7146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DV-Hispanic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'regression no base cases'!$G$2:$G$31</c:f>
              <c:strCache>
                <c:ptCount val="23"/>
                <c:pt idx="14">
                  <c:v>Upper 95%</c:v>
                </c:pt>
                <c:pt idx="15">
                  <c:v>26.29700227</c:v>
                </c:pt>
                <c:pt idx="16">
                  <c:v>-1.840293187</c:v>
                </c:pt>
                <c:pt idx="17">
                  <c:v>0.030706813</c:v>
                </c:pt>
                <c:pt idx="18">
                  <c:v>10.81202076</c:v>
                </c:pt>
                <c:pt idx="19">
                  <c:v>-3.45972721</c:v>
                </c:pt>
                <c:pt idx="20">
                  <c:v>1.52027279</c:v>
                </c:pt>
                <c:pt idx="21">
                  <c:v>18.55027279</c:v>
                </c:pt>
                <c:pt idx="22">
                  <c:v>30.48860612</c:v>
                </c:pt>
              </c:strCache>
            </c:strRef>
          </c:xVal>
          <c:yVal>
            <c:numRef>
              <c:f>'regression no base cases'!$C$31:$C$60</c:f>
              <c:numCache>
                <c:formatCode>General</c:formatCode>
                <c:ptCount val="30"/>
                <c:pt idx="0">
                  <c:v>-5.5166666666666657</c:v>
                </c:pt>
                <c:pt idx="1">
                  <c:v>-1.7166666666666686</c:v>
                </c:pt>
                <c:pt idx="2">
                  <c:v>-0.53666666666666529</c:v>
                </c:pt>
                <c:pt idx="3">
                  <c:v>6.5633333333333255</c:v>
                </c:pt>
                <c:pt idx="4">
                  <c:v>7.2550000000000026</c:v>
                </c:pt>
                <c:pt idx="5">
                  <c:v>-1.0666666666666664</c:v>
                </c:pt>
                <c:pt idx="6">
                  <c:v>-1.696666666666669</c:v>
                </c:pt>
                <c:pt idx="7">
                  <c:v>-2.6766666666666659</c:v>
                </c:pt>
                <c:pt idx="8">
                  <c:v>-1.826666666666668</c:v>
                </c:pt>
                <c:pt idx="9">
                  <c:v>1.5150000000000006</c:v>
                </c:pt>
                <c:pt idx="10">
                  <c:v>-0.64766666666666595</c:v>
                </c:pt>
                <c:pt idx="11">
                  <c:v>-1.9776666666666713</c:v>
                </c:pt>
                <c:pt idx="12">
                  <c:v>-1.6376666666666679</c:v>
                </c:pt>
                <c:pt idx="13">
                  <c:v>0.15233333333332411</c:v>
                </c:pt>
                <c:pt idx="14">
                  <c:v>3.8140000000000001</c:v>
                </c:pt>
                <c:pt idx="15">
                  <c:v>-0.75599999999999845</c:v>
                </c:pt>
                <c:pt idx="16">
                  <c:v>-1.6000000000001791E-2</c:v>
                </c:pt>
                <c:pt idx="17">
                  <c:v>0.11400000000000432</c:v>
                </c:pt>
                <c:pt idx="18">
                  <c:v>-1.2959999999999994</c:v>
                </c:pt>
                <c:pt idx="19">
                  <c:v>-4.0943333333333243</c:v>
                </c:pt>
                <c:pt idx="20">
                  <c:v>4.5040000000000031</c:v>
                </c:pt>
                <c:pt idx="21">
                  <c:v>3.4639999999999986</c:v>
                </c:pt>
                <c:pt idx="22">
                  <c:v>3.164000000000005</c:v>
                </c:pt>
                <c:pt idx="23">
                  <c:v>-1.4559999999999995</c:v>
                </c:pt>
                <c:pt idx="24">
                  <c:v>-3.9243333333333297</c:v>
                </c:pt>
                <c:pt idx="25">
                  <c:v>3.4830000000000005</c:v>
                </c:pt>
                <c:pt idx="26">
                  <c:v>1.9429999999999978</c:v>
                </c:pt>
                <c:pt idx="27">
                  <c:v>1.573000000000004</c:v>
                </c:pt>
                <c:pt idx="28">
                  <c:v>-2.137000000000004</c:v>
                </c:pt>
                <c:pt idx="29">
                  <c:v>-4.5653333333333279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8E-364A-9A30-C0CD302EB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43359"/>
        <c:axId val="1304139600"/>
      </c:scatterChart>
      <c:valAx>
        <c:axId val="527543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DV-Hispanic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4139600"/>
        <c:crosses val="autoZero"/>
        <c:crossBetween val="midCat"/>
      </c:valAx>
      <c:valAx>
        <c:axId val="130413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543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DV-Bachelors Degree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'take out high school'!$K$2:$K$31</c:f>
              <c:numCache>
                <c:formatCode>General</c:formatCode>
                <c:ptCount val="30"/>
              </c:numCache>
            </c:numRef>
          </c:xVal>
          <c:yVal>
            <c:numRef>
              <c:f>'take out high school'!$C$28:$C$57</c:f>
              <c:numCache>
                <c:formatCode>General</c:formatCode>
                <c:ptCount val="30"/>
                <c:pt idx="0">
                  <c:v>1.3633333333333404</c:v>
                </c:pt>
                <c:pt idx="1">
                  <c:v>5.163333333333334</c:v>
                </c:pt>
                <c:pt idx="2">
                  <c:v>6.3433333333333337</c:v>
                </c:pt>
                <c:pt idx="3">
                  <c:v>13.443333333333335</c:v>
                </c:pt>
                <c:pt idx="4">
                  <c:v>14.134999999999998</c:v>
                </c:pt>
                <c:pt idx="5">
                  <c:v>0.60333333333333883</c:v>
                </c:pt>
                <c:pt idx="6">
                  <c:v>-2.6666666666667282E-2</c:v>
                </c:pt>
                <c:pt idx="7">
                  <c:v>-1.0066666666666677</c:v>
                </c:pt>
                <c:pt idx="8">
                  <c:v>-0.15666666666665918</c:v>
                </c:pt>
                <c:pt idx="9">
                  <c:v>3.1849999999999952</c:v>
                </c:pt>
                <c:pt idx="10">
                  <c:v>2.8933333333333415</c:v>
                </c:pt>
                <c:pt idx="11">
                  <c:v>1.5633333333333326</c:v>
                </c:pt>
                <c:pt idx="12">
                  <c:v>1.9033333333333324</c:v>
                </c:pt>
                <c:pt idx="13">
                  <c:v>3.6933333333333351</c:v>
                </c:pt>
                <c:pt idx="14">
                  <c:v>7.3549999999999969</c:v>
                </c:pt>
                <c:pt idx="15">
                  <c:v>-1.9366666666666603</c:v>
                </c:pt>
                <c:pt idx="16">
                  <c:v>-1.196666666666669</c:v>
                </c:pt>
                <c:pt idx="17">
                  <c:v>-1.0666666666666664</c:v>
                </c:pt>
                <c:pt idx="18">
                  <c:v>-2.4766666666666595</c:v>
                </c:pt>
                <c:pt idx="19">
                  <c:v>-5.2749999999999986</c:v>
                </c:pt>
                <c:pt idx="20">
                  <c:v>-1.8866666666666596</c:v>
                </c:pt>
                <c:pt idx="21">
                  <c:v>-2.9266666666666694</c:v>
                </c:pt>
                <c:pt idx="22">
                  <c:v>-3.2266666666666666</c:v>
                </c:pt>
                <c:pt idx="23">
                  <c:v>-7.8466666666666605</c:v>
                </c:pt>
                <c:pt idx="24">
                  <c:v>-10.315000000000005</c:v>
                </c:pt>
                <c:pt idx="25">
                  <c:v>-1.03666666666666</c:v>
                </c:pt>
                <c:pt idx="26">
                  <c:v>-2.576666666666668</c:v>
                </c:pt>
                <c:pt idx="27">
                  <c:v>-2.9466666666666654</c:v>
                </c:pt>
                <c:pt idx="28">
                  <c:v>-6.6566666666666627</c:v>
                </c:pt>
                <c:pt idx="29">
                  <c:v>-9.0850000000000009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946-8549-5607E2F78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245600"/>
        <c:axId val="1283101744"/>
      </c:scatterChart>
      <c:valAx>
        <c:axId val="128324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DV-Bachelors Degree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101744"/>
        <c:crosses val="autoZero"/>
        <c:crossBetween val="midCat"/>
      </c:valAx>
      <c:valAx>
        <c:axId val="128310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245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DV-Advanced Degree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'take out high school'!$L$2:$L$31</c:f>
              <c:numCache>
                <c:formatCode>General</c:formatCode>
                <c:ptCount val="30"/>
              </c:numCache>
            </c:numRef>
          </c:xVal>
          <c:yVal>
            <c:numRef>
              <c:f>'take out high school'!$C$28:$C$57</c:f>
              <c:numCache>
                <c:formatCode>General</c:formatCode>
                <c:ptCount val="30"/>
                <c:pt idx="0">
                  <c:v>1.3633333333333404</c:v>
                </c:pt>
                <c:pt idx="1">
                  <c:v>5.163333333333334</c:v>
                </c:pt>
                <c:pt idx="2">
                  <c:v>6.3433333333333337</c:v>
                </c:pt>
                <c:pt idx="3">
                  <c:v>13.443333333333335</c:v>
                </c:pt>
                <c:pt idx="4">
                  <c:v>14.134999999999998</c:v>
                </c:pt>
                <c:pt idx="5">
                  <c:v>0.60333333333333883</c:v>
                </c:pt>
                <c:pt idx="6">
                  <c:v>-2.6666666666667282E-2</c:v>
                </c:pt>
                <c:pt idx="7">
                  <c:v>-1.0066666666666677</c:v>
                </c:pt>
                <c:pt idx="8">
                  <c:v>-0.15666666666665918</c:v>
                </c:pt>
                <c:pt idx="9">
                  <c:v>3.1849999999999952</c:v>
                </c:pt>
                <c:pt idx="10">
                  <c:v>2.8933333333333415</c:v>
                </c:pt>
                <c:pt idx="11">
                  <c:v>1.5633333333333326</c:v>
                </c:pt>
                <c:pt idx="12">
                  <c:v>1.9033333333333324</c:v>
                </c:pt>
                <c:pt idx="13">
                  <c:v>3.6933333333333351</c:v>
                </c:pt>
                <c:pt idx="14">
                  <c:v>7.3549999999999969</c:v>
                </c:pt>
                <c:pt idx="15">
                  <c:v>-1.9366666666666603</c:v>
                </c:pt>
                <c:pt idx="16">
                  <c:v>-1.196666666666669</c:v>
                </c:pt>
                <c:pt idx="17">
                  <c:v>-1.0666666666666664</c:v>
                </c:pt>
                <c:pt idx="18">
                  <c:v>-2.4766666666666595</c:v>
                </c:pt>
                <c:pt idx="19">
                  <c:v>-5.2749999999999986</c:v>
                </c:pt>
                <c:pt idx="20">
                  <c:v>-1.8866666666666596</c:v>
                </c:pt>
                <c:pt idx="21">
                  <c:v>-2.9266666666666694</c:v>
                </c:pt>
                <c:pt idx="22">
                  <c:v>-3.2266666666666666</c:v>
                </c:pt>
                <c:pt idx="23">
                  <c:v>-7.8466666666666605</c:v>
                </c:pt>
                <c:pt idx="24">
                  <c:v>-10.315000000000005</c:v>
                </c:pt>
                <c:pt idx="25">
                  <c:v>-1.03666666666666</c:v>
                </c:pt>
                <c:pt idx="26">
                  <c:v>-2.576666666666668</c:v>
                </c:pt>
                <c:pt idx="27">
                  <c:v>-2.9466666666666654</c:v>
                </c:pt>
                <c:pt idx="28">
                  <c:v>-6.6566666666666627</c:v>
                </c:pt>
                <c:pt idx="29">
                  <c:v>-9.0850000000000009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B6-214E-9222-7A4CEE95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359856"/>
        <c:axId val="1283013312"/>
      </c:scatterChart>
      <c:valAx>
        <c:axId val="128335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DV-Advanced Degree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013312"/>
        <c:crosses val="autoZero"/>
        <c:crossBetween val="midCat"/>
      </c:valAx>
      <c:valAx>
        <c:axId val="128301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359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DV-Less than High School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'no high school'!$C$27:$C$56</c:f>
              <c:numCache>
                <c:formatCode>General</c:formatCode>
                <c:ptCount val="30"/>
                <c:pt idx="0">
                  <c:v>1.3633333333333333</c:v>
                </c:pt>
                <c:pt idx="1">
                  <c:v>3.7483333333333277</c:v>
                </c:pt>
                <c:pt idx="2">
                  <c:v>7.7583333333333258</c:v>
                </c:pt>
                <c:pt idx="3">
                  <c:v>13.443333333333328</c:v>
                </c:pt>
                <c:pt idx="4">
                  <c:v>14.134999999999991</c:v>
                </c:pt>
                <c:pt idx="5">
                  <c:v>0.60333333333333172</c:v>
                </c:pt>
                <c:pt idx="6">
                  <c:v>-1.4416666666666735</c:v>
                </c:pt>
                <c:pt idx="7">
                  <c:v>0.40833333333332433</c:v>
                </c:pt>
                <c:pt idx="8">
                  <c:v>-0.15666666666666629</c:v>
                </c:pt>
                <c:pt idx="9">
                  <c:v>3.1849999999999881</c:v>
                </c:pt>
                <c:pt idx="10">
                  <c:v>2.8933333333333344</c:v>
                </c:pt>
                <c:pt idx="11">
                  <c:v>0.14833333333332632</c:v>
                </c:pt>
                <c:pt idx="12">
                  <c:v>3.3183333333333245</c:v>
                </c:pt>
                <c:pt idx="13">
                  <c:v>3.693333333333328</c:v>
                </c:pt>
                <c:pt idx="14">
                  <c:v>7.3549999999999898</c:v>
                </c:pt>
                <c:pt idx="15">
                  <c:v>-1.9366666666666674</c:v>
                </c:pt>
                <c:pt idx="16">
                  <c:v>-2.6116666666666752</c:v>
                </c:pt>
                <c:pt idx="17">
                  <c:v>0.34833333333332561</c:v>
                </c:pt>
                <c:pt idx="18">
                  <c:v>-2.4766666666666666</c:v>
                </c:pt>
                <c:pt idx="19">
                  <c:v>-5.2750000000000057</c:v>
                </c:pt>
                <c:pt idx="20">
                  <c:v>-1.8866666666666667</c:v>
                </c:pt>
                <c:pt idx="21">
                  <c:v>-4.3416666666666757</c:v>
                </c:pt>
                <c:pt idx="22">
                  <c:v>-1.8116666666666745</c:v>
                </c:pt>
                <c:pt idx="23">
                  <c:v>-7.8466666666666676</c:v>
                </c:pt>
                <c:pt idx="24">
                  <c:v>-10.315000000000012</c:v>
                </c:pt>
                <c:pt idx="25">
                  <c:v>-1.0366666666666671</c:v>
                </c:pt>
                <c:pt idx="26">
                  <c:v>-3.9916666666666742</c:v>
                </c:pt>
                <c:pt idx="27">
                  <c:v>-1.5316666666666734</c:v>
                </c:pt>
                <c:pt idx="28">
                  <c:v>-6.6566666666666698</c:v>
                </c:pt>
                <c:pt idx="29">
                  <c:v>-9.085000000000008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2D-FB43-8DB9-D4E0C2F0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307296"/>
        <c:axId val="1356049328"/>
      </c:scatterChart>
      <c:valAx>
        <c:axId val="135730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DV-Less than High School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6049328"/>
        <c:crosses val="autoZero"/>
        <c:crossBetween val="midCat"/>
      </c:valAx>
      <c:valAx>
        <c:axId val="135604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307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DV-Bachelors Degree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'no high school'!$C$2:$C$31</c:f>
              <c:strCache>
                <c:ptCount val="30"/>
                <c:pt idx="9">
                  <c:v>SS</c:v>
                </c:pt>
                <c:pt idx="10">
                  <c:v>4640.728913</c:v>
                </c:pt>
                <c:pt idx="11">
                  <c:v>941.0571833</c:v>
                </c:pt>
                <c:pt idx="12">
                  <c:v>5581.786097</c:v>
                </c:pt>
                <c:pt idx="14">
                  <c:v>Standard Error</c:v>
                </c:pt>
                <c:pt idx="15">
                  <c:v>1.736723617</c:v>
                </c:pt>
                <c:pt idx="16">
                  <c:v>3.008093543</c:v>
                </c:pt>
                <c:pt idx="17">
                  <c:v>3.008093543</c:v>
                </c:pt>
                <c:pt idx="18">
                  <c:v>3.008093543</c:v>
                </c:pt>
                <c:pt idx="24">
                  <c:v>Residuals</c:v>
                </c:pt>
                <c:pt idx="25">
                  <c:v>1.363333333</c:v>
                </c:pt>
                <c:pt idx="26">
                  <c:v>3.748333333</c:v>
                </c:pt>
                <c:pt idx="27">
                  <c:v>7.758333333</c:v>
                </c:pt>
                <c:pt idx="28">
                  <c:v>13.44333333</c:v>
                </c:pt>
                <c:pt idx="29">
                  <c:v>14.135</c:v>
                </c:pt>
              </c:strCache>
            </c:strRef>
          </c:xVal>
          <c:yVal>
            <c:numRef>
              <c:f>'no high school'!$C$27:$C$56</c:f>
              <c:numCache>
                <c:formatCode>General</c:formatCode>
                <c:ptCount val="30"/>
                <c:pt idx="0">
                  <c:v>1.3633333333333333</c:v>
                </c:pt>
                <c:pt idx="1">
                  <c:v>3.7483333333333277</c:v>
                </c:pt>
                <c:pt idx="2">
                  <c:v>7.7583333333333258</c:v>
                </c:pt>
                <c:pt idx="3">
                  <c:v>13.443333333333328</c:v>
                </c:pt>
                <c:pt idx="4">
                  <c:v>14.134999999999991</c:v>
                </c:pt>
                <c:pt idx="5">
                  <c:v>0.60333333333333172</c:v>
                </c:pt>
                <c:pt idx="6">
                  <c:v>-1.4416666666666735</c:v>
                </c:pt>
                <c:pt idx="7">
                  <c:v>0.40833333333332433</c:v>
                </c:pt>
                <c:pt idx="8">
                  <c:v>-0.15666666666666629</c:v>
                </c:pt>
                <c:pt idx="9">
                  <c:v>3.1849999999999881</c:v>
                </c:pt>
                <c:pt idx="10">
                  <c:v>2.8933333333333344</c:v>
                </c:pt>
                <c:pt idx="11">
                  <c:v>0.14833333333332632</c:v>
                </c:pt>
                <c:pt idx="12">
                  <c:v>3.3183333333333245</c:v>
                </c:pt>
                <c:pt idx="13">
                  <c:v>3.693333333333328</c:v>
                </c:pt>
                <c:pt idx="14">
                  <c:v>7.3549999999999898</c:v>
                </c:pt>
                <c:pt idx="15">
                  <c:v>-1.9366666666666674</c:v>
                </c:pt>
                <c:pt idx="16">
                  <c:v>-2.6116666666666752</c:v>
                </c:pt>
                <c:pt idx="17">
                  <c:v>0.34833333333332561</c:v>
                </c:pt>
                <c:pt idx="18">
                  <c:v>-2.4766666666666666</c:v>
                </c:pt>
                <c:pt idx="19">
                  <c:v>-5.2750000000000057</c:v>
                </c:pt>
                <c:pt idx="20">
                  <c:v>-1.8866666666666667</c:v>
                </c:pt>
                <c:pt idx="21">
                  <c:v>-4.3416666666666757</c:v>
                </c:pt>
                <c:pt idx="22">
                  <c:v>-1.8116666666666745</c:v>
                </c:pt>
                <c:pt idx="23">
                  <c:v>-7.8466666666666676</c:v>
                </c:pt>
                <c:pt idx="24">
                  <c:v>-10.315000000000012</c:v>
                </c:pt>
                <c:pt idx="25">
                  <c:v>-1.0366666666666671</c:v>
                </c:pt>
                <c:pt idx="26">
                  <c:v>-3.9916666666666742</c:v>
                </c:pt>
                <c:pt idx="27">
                  <c:v>-1.5316666666666734</c:v>
                </c:pt>
                <c:pt idx="28">
                  <c:v>-6.6566666666666698</c:v>
                </c:pt>
                <c:pt idx="29">
                  <c:v>-9.085000000000008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3-3945-825E-97631032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935568"/>
        <c:axId val="1142051008"/>
      </c:scatterChart>
      <c:valAx>
        <c:axId val="114293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DV-Bachelors Degree</a:t>
                </a:r>
              </a:p>
            </c:rich>
          </c:tx>
          <c:overlay val="0"/>
        </c:title>
        <c:majorTickMark val="out"/>
        <c:minorTickMark val="none"/>
        <c:tickLblPos val="nextTo"/>
        <c:crossAx val="1142051008"/>
        <c:crosses val="autoZero"/>
        <c:crossBetween val="midCat"/>
      </c:valAx>
      <c:valAx>
        <c:axId val="114205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2935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DV-Advanced Degree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'no high school'!$D$2:$D$31</c:f>
              <c:strCache>
                <c:ptCount val="19"/>
                <c:pt idx="9">
                  <c:v>MS</c:v>
                </c:pt>
                <c:pt idx="10">
                  <c:v>1546.909638</c:v>
                </c:pt>
                <c:pt idx="11">
                  <c:v>36.19450705</c:v>
                </c:pt>
                <c:pt idx="14">
                  <c:v>t Stat</c:v>
                </c:pt>
                <c:pt idx="15">
                  <c:v>12.76637598</c:v>
                </c:pt>
                <c:pt idx="16">
                  <c:v>-2.125931228</c:v>
                </c:pt>
                <c:pt idx="17">
                  <c:v>5.190995485</c:v>
                </c:pt>
                <c:pt idx="18">
                  <c:v>9.159732881</c:v>
                </c:pt>
              </c:strCache>
            </c:strRef>
          </c:xVal>
          <c:yVal>
            <c:numRef>
              <c:f>'no high school'!$C$27:$C$56</c:f>
              <c:numCache>
                <c:formatCode>General</c:formatCode>
                <c:ptCount val="30"/>
                <c:pt idx="0">
                  <c:v>1.3633333333333333</c:v>
                </c:pt>
                <c:pt idx="1">
                  <c:v>3.7483333333333277</c:v>
                </c:pt>
                <c:pt idx="2">
                  <c:v>7.7583333333333258</c:v>
                </c:pt>
                <c:pt idx="3">
                  <c:v>13.443333333333328</c:v>
                </c:pt>
                <c:pt idx="4">
                  <c:v>14.134999999999991</c:v>
                </c:pt>
                <c:pt idx="5">
                  <c:v>0.60333333333333172</c:v>
                </c:pt>
                <c:pt idx="6">
                  <c:v>-1.4416666666666735</c:v>
                </c:pt>
                <c:pt idx="7">
                  <c:v>0.40833333333332433</c:v>
                </c:pt>
                <c:pt idx="8">
                  <c:v>-0.15666666666666629</c:v>
                </c:pt>
                <c:pt idx="9">
                  <c:v>3.1849999999999881</c:v>
                </c:pt>
                <c:pt idx="10">
                  <c:v>2.8933333333333344</c:v>
                </c:pt>
                <c:pt idx="11">
                  <c:v>0.14833333333332632</c:v>
                </c:pt>
                <c:pt idx="12">
                  <c:v>3.3183333333333245</c:v>
                </c:pt>
                <c:pt idx="13">
                  <c:v>3.693333333333328</c:v>
                </c:pt>
                <c:pt idx="14">
                  <c:v>7.3549999999999898</c:v>
                </c:pt>
                <c:pt idx="15">
                  <c:v>-1.9366666666666674</c:v>
                </c:pt>
                <c:pt idx="16">
                  <c:v>-2.6116666666666752</c:v>
                </c:pt>
                <c:pt idx="17">
                  <c:v>0.34833333333332561</c:v>
                </c:pt>
                <c:pt idx="18">
                  <c:v>-2.4766666666666666</c:v>
                </c:pt>
                <c:pt idx="19">
                  <c:v>-5.2750000000000057</c:v>
                </c:pt>
                <c:pt idx="20">
                  <c:v>-1.8866666666666667</c:v>
                </c:pt>
                <c:pt idx="21">
                  <c:v>-4.3416666666666757</c:v>
                </c:pt>
                <c:pt idx="22">
                  <c:v>-1.8116666666666745</c:v>
                </c:pt>
                <c:pt idx="23">
                  <c:v>-7.8466666666666676</c:v>
                </c:pt>
                <c:pt idx="24">
                  <c:v>-10.315000000000012</c:v>
                </c:pt>
                <c:pt idx="25">
                  <c:v>-1.0366666666666671</c:v>
                </c:pt>
                <c:pt idx="26">
                  <c:v>-3.9916666666666742</c:v>
                </c:pt>
                <c:pt idx="27">
                  <c:v>-1.5316666666666734</c:v>
                </c:pt>
                <c:pt idx="28">
                  <c:v>-6.6566666666666698</c:v>
                </c:pt>
                <c:pt idx="29">
                  <c:v>-9.085000000000008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09-A34E-B316-848290CA4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699440"/>
        <c:axId val="1283095472"/>
      </c:scatterChart>
      <c:valAx>
        <c:axId val="145369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DV-Advanced Degree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095472"/>
        <c:crosses val="autoZero"/>
        <c:crossBetween val="midCat"/>
      </c:valAx>
      <c:valAx>
        <c:axId val="128309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3699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DV- Male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79043004239854"/>
          <c:y val="0.19684363318221587"/>
          <c:w val="0.83918392893196048"/>
          <c:h val="0.6556311142925316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'regression no base cases'!$H$2:$H$31</c:f>
              <c:strCache>
                <c:ptCount val="23"/>
                <c:pt idx="14">
                  <c:v>Lower 95.0%</c:v>
                </c:pt>
                <c:pt idx="15">
                  <c:v>18.51499773</c:v>
                </c:pt>
                <c:pt idx="16">
                  <c:v>-8.579706813</c:v>
                </c:pt>
                <c:pt idx="17">
                  <c:v>-6.708706813</c:v>
                </c:pt>
                <c:pt idx="18">
                  <c:v>5.309312575</c:v>
                </c:pt>
                <c:pt idx="19">
                  <c:v>-12.16027279</c:v>
                </c:pt>
                <c:pt idx="20">
                  <c:v>-7.18027279</c:v>
                </c:pt>
                <c:pt idx="21">
                  <c:v>9.84972721</c:v>
                </c:pt>
                <c:pt idx="22">
                  <c:v>21.78806054</c:v>
                </c:pt>
              </c:strCache>
            </c:strRef>
          </c:xVal>
          <c:yVal>
            <c:numRef>
              <c:f>'regression no base cases'!$C$31:$C$60</c:f>
              <c:numCache>
                <c:formatCode>General</c:formatCode>
                <c:ptCount val="30"/>
                <c:pt idx="0">
                  <c:v>-5.5166666666666657</c:v>
                </c:pt>
                <c:pt idx="1">
                  <c:v>-1.7166666666666686</c:v>
                </c:pt>
                <c:pt idx="2">
                  <c:v>-0.53666666666666529</c:v>
                </c:pt>
                <c:pt idx="3">
                  <c:v>6.5633333333333255</c:v>
                </c:pt>
                <c:pt idx="4">
                  <c:v>7.2550000000000026</c:v>
                </c:pt>
                <c:pt idx="5">
                  <c:v>-1.0666666666666664</c:v>
                </c:pt>
                <c:pt idx="6">
                  <c:v>-1.696666666666669</c:v>
                </c:pt>
                <c:pt idx="7">
                  <c:v>-2.6766666666666659</c:v>
                </c:pt>
                <c:pt idx="8">
                  <c:v>-1.826666666666668</c:v>
                </c:pt>
                <c:pt idx="9">
                  <c:v>1.5150000000000006</c:v>
                </c:pt>
                <c:pt idx="10">
                  <c:v>-0.64766666666666595</c:v>
                </c:pt>
                <c:pt idx="11">
                  <c:v>-1.9776666666666713</c:v>
                </c:pt>
                <c:pt idx="12">
                  <c:v>-1.6376666666666679</c:v>
                </c:pt>
                <c:pt idx="13">
                  <c:v>0.15233333333332411</c:v>
                </c:pt>
                <c:pt idx="14">
                  <c:v>3.8140000000000001</c:v>
                </c:pt>
                <c:pt idx="15">
                  <c:v>-0.75599999999999845</c:v>
                </c:pt>
                <c:pt idx="16">
                  <c:v>-1.6000000000001791E-2</c:v>
                </c:pt>
                <c:pt idx="17">
                  <c:v>0.11400000000000432</c:v>
                </c:pt>
                <c:pt idx="18">
                  <c:v>-1.2959999999999994</c:v>
                </c:pt>
                <c:pt idx="19">
                  <c:v>-4.0943333333333243</c:v>
                </c:pt>
                <c:pt idx="20">
                  <c:v>4.5040000000000031</c:v>
                </c:pt>
                <c:pt idx="21">
                  <c:v>3.4639999999999986</c:v>
                </c:pt>
                <c:pt idx="22">
                  <c:v>3.164000000000005</c:v>
                </c:pt>
                <c:pt idx="23">
                  <c:v>-1.4559999999999995</c:v>
                </c:pt>
                <c:pt idx="24">
                  <c:v>-3.9243333333333297</c:v>
                </c:pt>
                <c:pt idx="25">
                  <c:v>3.4830000000000005</c:v>
                </c:pt>
                <c:pt idx="26">
                  <c:v>1.9429999999999978</c:v>
                </c:pt>
                <c:pt idx="27">
                  <c:v>1.573000000000004</c:v>
                </c:pt>
                <c:pt idx="28">
                  <c:v>-2.137000000000004</c:v>
                </c:pt>
                <c:pt idx="29">
                  <c:v>-4.5653333333333279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0-894F-8D4B-7D368BC0F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20800"/>
        <c:axId val="1282706720"/>
      </c:scatterChart>
      <c:valAx>
        <c:axId val="132602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DV- Male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2706720"/>
        <c:crosses val="autoZero"/>
        <c:crossBetween val="midCat"/>
      </c:valAx>
      <c:valAx>
        <c:axId val="128270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020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DV-Less than High School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'regression no base cases'!$I$2:$I$31</c:f>
              <c:strCache>
                <c:ptCount val="23"/>
                <c:pt idx="14">
                  <c:v>Upper 95.0%</c:v>
                </c:pt>
                <c:pt idx="15">
                  <c:v>26.29700227</c:v>
                </c:pt>
                <c:pt idx="16">
                  <c:v>-1.840293187</c:v>
                </c:pt>
                <c:pt idx="17">
                  <c:v>0.030706813</c:v>
                </c:pt>
                <c:pt idx="18">
                  <c:v>10.81202076</c:v>
                </c:pt>
                <c:pt idx="19">
                  <c:v>-3.45972721</c:v>
                </c:pt>
                <c:pt idx="20">
                  <c:v>1.52027279</c:v>
                </c:pt>
                <c:pt idx="21">
                  <c:v>18.55027279</c:v>
                </c:pt>
                <c:pt idx="22">
                  <c:v>30.48860612</c:v>
                </c:pt>
              </c:strCache>
            </c:strRef>
          </c:xVal>
          <c:yVal>
            <c:numRef>
              <c:f>'regression no base cases'!$C$31:$C$60</c:f>
              <c:numCache>
                <c:formatCode>General</c:formatCode>
                <c:ptCount val="30"/>
                <c:pt idx="0">
                  <c:v>-5.5166666666666657</c:v>
                </c:pt>
                <c:pt idx="1">
                  <c:v>-1.7166666666666686</c:v>
                </c:pt>
                <c:pt idx="2">
                  <c:v>-0.53666666666666529</c:v>
                </c:pt>
                <c:pt idx="3">
                  <c:v>6.5633333333333255</c:v>
                </c:pt>
                <c:pt idx="4">
                  <c:v>7.2550000000000026</c:v>
                </c:pt>
                <c:pt idx="5">
                  <c:v>-1.0666666666666664</c:v>
                </c:pt>
                <c:pt idx="6">
                  <c:v>-1.696666666666669</c:v>
                </c:pt>
                <c:pt idx="7">
                  <c:v>-2.6766666666666659</c:v>
                </c:pt>
                <c:pt idx="8">
                  <c:v>-1.826666666666668</c:v>
                </c:pt>
                <c:pt idx="9">
                  <c:v>1.5150000000000006</c:v>
                </c:pt>
                <c:pt idx="10">
                  <c:v>-0.64766666666666595</c:v>
                </c:pt>
                <c:pt idx="11">
                  <c:v>-1.9776666666666713</c:v>
                </c:pt>
                <c:pt idx="12">
                  <c:v>-1.6376666666666679</c:v>
                </c:pt>
                <c:pt idx="13">
                  <c:v>0.15233333333332411</c:v>
                </c:pt>
                <c:pt idx="14">
                  <c:v>3.8140000000000001</c:v>
                </c:pt>
                <c:pt idx="15">
                  <c:v>-0.75599999999999845</c:v>
                </c:pt>
                <c:pt idx="16">
                  <c:v>-1.6000000000001791E-2</c:v>
                </c:pt>
                <c:pt idx="17">
                  <c:v>0.11400000000000432</c:v>
                </c:pt>
                <c:pt idx="18">
                  <c:v>-1.2959999999999994</c:v>
                </c:pt>
                <c:pt idx="19">
                  <c:v>-4.0943333333333243</c:v>
                </c:pt>
                <c:pt idx="20">
                  <c:v>4.5040000000000031</c:v>
                </c:pt>
                <c:pt idx="21">
                  <c:v>3.4639999999999986</c:v>
                </c:pt>
                <c:pt idx="22">
                  <c:v>3.164000000000005</c:v>
                </c:pt>
                <c:pt idx="23">
                  <c:v>-1.4559999999999995</c:v>
                </c:pt>
                <c:pt idx="24">
                  <c:v>-3.9243333333333297</c:v>
                </c:pt>
                <c:pt idx="25">
                  <c:v>3.4830000000000005</c:v>
                </c:pt>
                <c:pt idx="26">
                  <c:v>1.9429999999999978</c:v>
                </c:pt>
                <c:pt idx="27">
                  <c:v>1.573000000000004</c:v>
                </c:pt>
                <c:pt idx="28">
                  <c:v>-2.137000000000004</c:v>
                </c:pt>
                <c:pt idx="29">
                  <c:v>-4.5653333333333279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58-DA4B-AB86-4A7E698A2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330288"/>
        <c:axId val="1266331936"/>
      </c:scatterChart>
      <c:valAx>
        <c:axId val="126633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DV-Less than High School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66331936"/>
        <c:crosses val="autoZero"/>
        <c:crossBetween val="midCat"/>
      </c:valAx>
      <c:valAx>
        <c:axId val="126633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330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DV-High School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'regression no base cases'!$J$2:$J$31</c:f>
              <c:numCache>
                <c:formatCode>General</c:formatCode>
                <c:ptCount val="30"/>
              </c:numCache>
            </c:numRef>
          </c:xVal>
          <c:yVal>
            <c:numRef>
              <c:f>'regression no base cases'!$C$31:$C$60</c:f>
              <c:numCache>
                <c:formatCode>General</c:formatCode>
                <c:ptCount val="30"/>
                <c:pt idx="0">
                  <c:v>-5.5166666666666657</c:v>
                </c:pt>
                <c:pt idx="1">
                  <c:v>-1.7166666666666686</c:v>
                </c:pt>
                <c:pt idx="2">
                  <c:v>-0.53666666666666529</c:v>
                </c:pt>
                <c:pt idx="3">
                  <c:v>6.5633333333333255</c:v>
                </c:pt>
                <c:pt idx="4">
                  <c:v>7.2550000000000026</c:v>
                </c:pt>
                <c:pt idx="5">
                  <c:v>-1.0666666666666664</c:v>
                </c:pt>
                <c:pt idx="6">
                  <c:v>-1.696666666666669</c:v>
                </c:pt>
                <c:pt idx="7">
                  <c:v>-2.6766666666666659</c:v>
                </c:pt>
                <c:pt idx="8">
                  <c:v>-1.826666666666668</c:v>
                </c:pt>
                <c:pt idx="9">
                  <c:v>1.5150000000000006</c:v>
                </c:pt>
                <c:pt idx="10">
                  <c:v>-0.64766666666666595</c:v>
                </c:pt>
                <c:pt idx="11">
                  <c:v>-1.9776666666666713</c:v>
                </c:pt>
                <c:pt idx="12">
                  <c:v>-1.6376666666666679</c:v>
                </c:pt>
                <c:pt idx="13">
                  <c:v>0.15233333333332411</c:v>
                </c:pt>
                <c:pt idx="14">
                  <c:v>3.8140000000000001</c:v>
                </c:pt>
                <c:pt idx="15">
                  <c:v>-0.75599999999999845</c:v>
                </c:pt>
                <c:pt idx="16">
                  <c:v>-1.6000000000001791E-2</c:v>
                </c:pt>
                <c:pt idx="17">
                  <c:v>0.11400000000000432</c:v>
                </c:pt>
                <c:pt idx="18">
                  <c:v>-1.2959999999999994</c:v>
                </c:pt>
                <c:pt idx="19">
                  <c:v>-4.0943333333333243</c:v>
                </c:pt>
                <c:pt idx="20">
                  <c:v>4.5040000000000031</c:v>
                </c:pt>
                <c:pt idx="21">
                  <c:v>3.4639999999999986</c:v>
                </c:pt>
                <c:pt idx="22">
                  <c:v>3.164000000000005</c:v>
                </c:pt>
                <c:pt idx="23">
                  <c:v>-1.4559999999999995</c:v>
                </c:pt>
                <c:pt idx="24">
                  <c:v>-3.9243333333333297</c:v>
                </c:pt>
                <c:pt idx="25">
                  <c:v>3.4830000000000005</c:v>
                </c:pt>
                <c:pt idx="26">
                  <c:v>1.9429999999999978</c:v>
                </c:pt>
                <c:pt idx="27">
                  <c:v>1.573000000000004</c:v>
                </c:pt>
                <c:pt idx="28">
                  <c:v>-2.137000000000004</c:v>
                </c:pt>
                <c:pt idx="29">
                  <c:v>-4.5653333333333279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2-5D41-A0C2-661100800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055200"/>
        <c:axId val="1283334352"/>
      </c:scatterChart>
      <c:valAx>
        <c:axId val="128305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DV-High School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334352"/>
        <c:crosses val="autoZero"/>
        <c:crossBetween val="midCat"/>
      </c:valAx>
      <c:valAx>
        <c:axId val="128333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055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DV-Bachelors Degree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'regression no base cases'!$K$2:$K$31</c:f>
              <c:numCache>
                <c:formatCode>General</c:formatCode>
                <c:ptCount val="30"/>
              </c:numCache>
            </c:numRef>
          </c:xVal>
          <c:yVal>
            <c:numRef>
              <c:f>'regression no base cases'!$C$31:$C$60</c:f>
              <c:numCache>
                <c:formatCode>General</c:formatCode>
                <c:ptCount val="30"/>
                <c:pt idx="0">
                  <c:v>-5.5166666666666657</c:v>
                </c:pt>
                <c:pt idx="1">
                  <c:v>-1.7166666666666686</c:v>
                </c:pt>
                <c:pt idx="2">
                  <c:v>-0.53666666666666529</c:v>
                </c:pt>
                <c:pt idx="3">
                  <c:v>6.5633333333333255</c:v>
                </c:pt>
                <c:pt idx="4">
                  <c:v>7.2550000000000026</c:v>
                </c:pt>
                <c:pt idx="5">
                  <c:v>-1.0666666666666664</c:v>
                </c:pt>
                <c:pt idx="6">
                  <c:v>-1.696666666666669</c:v>
                </c:pt>
                <c:pt idx="7">
                  <c:v>-2.6766666666666659</c:v>
                </c:pt>
                <c:pt idx="8">
                  <c:v>-1.826666666666668</c:v>
                </c:pt>
                <c:pt idx="9">
                  <c:v>1.5150000000000006</c:v>
                </c:pt>
                <c:pt idx="10">
                  <c:v>-0.64766666666666595</c:v>
                </c:pt>
                <c:pt idx="11">
                  <c:v>-1.9776666666666713</c:v>
                </c:pt>
                <c:pt idx="12">
                  <c:v>-1.6376666666666679</c:v>
                </c:pt>
                <c:pt idx="13">
                  <c:v>0.15233333333332411</c:v>
                </c:pt>
                <c:pt idx="14">
                  <c:v>3.8140000000000001</c:v>
                </c:pt>
                <c:pt idx="15">
                  <c:v>-0.75599999999999845</c:v>
                </c:pt>
                <c:pt idx="16">
                  <c:v>-1.6000000000001791E-2</c:v>
                </c:pt>
                <c:pt idx="17">
                  <c:v>0.11400000000000432</c:v>
                </c:pt>
                <c:pt idx="18">
                  <c:v>-1.2959999999999994</c:v>
                </c:pt>
                <c:pt idx="19">
                  <c:v>-4.0943333333333243</c:v>
                </c:pt>
                <c:pt idx="20">
                  <c:v>4.5040000000000031</c:v>
                </c:pt>
                <c:pt idx="21">
                  <c:v>3.4639999999999986</c:v>
                </c:pt>
                <c:pt idx="22">
                  <c:v>3.164000000000005</c:v>
                </c:pt>
                <c:pt idx="23">
                  <c:v>-1.4559999999999995</c:v>
                </c:pt>
                <c:pt idx="24">
                  <c:v>-3.9243333333333297</c:v>
                </c:pt>
                <c:pt idx="25">
                  <c:v>3.4830000000000005</c:v>
                </c:pt>
                <c:pt idx="26">
                  <c:v>1.9429999999999978</c:v>
                </c:pt>
                <c:pt idx="27">
                  <c:v>1.573000000000004</c:v>
                </c:pt>
                <c:pt idx="28">
                  <c:v>-2.137000000000004</c:v>
                </c:pt>
                <c:pt idx="29">
                  <c:v>-4.5653333333333279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1-EB40-A2E5-308C2D330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604576"/>
        <c:axId val="1283433952"/>
      </c:scatterChart>
      <c:valAx>
        <c:axId val="128260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DV-Bachelors Degree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433952"/>
        <c:crosses val="autoZero"/>
        <c:crossBetween val="midCat"/>
      </c:valAx>
      <c:valAx>
        <c:axId val="1283433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2604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DV-Advanced Degree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50578499116183"/>
          <c:y val="0.31076447134689206"/>
          <c:w val="0.83645850072312389"/>
          <c:h val="0.6602074894436538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'regression no base cases'!$L$2:$L$31</c:f>
              <c:numCache>
                <c:formatCode>General</c:formatCode>
                <c:ptCount val="30"/>
              </c:numCache>
            </c:numRef>
          </c:xVal>
          <c:yVal>
            <c:numRef>
              <c:f>'regression no base cases'!$C$31:$C$60</c:f>
              <c:numCache>
                <c:formatCode>General</c:formatCode>
                <c:ptCount val="30"/>
                <c:pt idx="0">
                  <c:v>-5.5166666666666657</c:v>
                </c:pt>
                <c:pt idx="1">
                  <c:v>-1.7166666666666686</c:v>
                </c:pt>
                <c:pt idx="2">
                  <c:v>-0.53666666666666529</c:v>
                </c:pt>
                <c:pt idx="3">
                  <c:v>6.5633333333333255</c:v>
                </c:pt>
                <c:pt idx="4">
                  <c:v>7.2550000000000026</c:v>
                </c:pt>
                <c:pt idx="5">
                  <c:v>-1.0666666666666664</c:v>
                </c:pt>
                <c:pt idx="6">
                  <c:v>-1.696666666666669</c:v>
                </c:pt>
                <c:pt idx="7">
                  <c:v>-2.6766666666666659</c:v>
                </c:pt>
                <c:pt idx="8">
                  <c:v>-1.826666666666668</c:v>
                </c:pt>
                <c:pt idx="9">
                  <c:v>1.5150000000000006</c:v>
                </c:pt>
                <c:pt idx="10">
                  <c:v>-0.64766666666666595</c:v>
                </c:pt>
                <c:pt idx="11">
                  <c:v>-1.9776666666666713</c:v>
                </c:pt>
                <c:pt idx="12">
                  <c:v>-1.6376666666666679</c:v>
                </c:pt>
                <c:pt idx="13">
                  <c:v>0.15233333333332411</c:v>
                </c:pt>
                <c:pt idx="14">
                  <c:v>3.8140000000000001</c:v>
                </c:pt>
                <c:pt idx="15">
                  <c:v>-0.75599999999999845</c:v>
                </c:pt>
                <c:pt idx="16">
                  <c:v>-1.6000000000001791E-2</c:v>
                </c:pt>
                <c:pt idx="17">
                  <c:v>0.11400000000000432</c:v>
                </c:pt>
                <c:pt idx="18">
                  <c:v>-1.2959999999999994</c:v>
                </c:pt>
                <c:pt idx="19">
                  <c:v>-4.0943333333333243</c:v>
                </c:pt>
                <c:pt idx="20">
                  <c:v>4.5040000000000031</c:v>
                </c:pt>
                <c:pt idx="21">
                  <c:v>3.4639999999999986</c:v>
                </c:pt>
                <c:pt idx="22">
                  <c:v>3.164000000000005</c:v>
                </c:pt>
                <c:pt idx="23">
                  <c:v>-1.4559999999999995</c:v>
                </c:pt>
                <c:pt idx="24">
                  <c:v>-3.9243333333333297</c:v>
                </c:pt>
                <c:pt idx="25">
                  <c:v>3.4830000000000005</c:v>
                </c:pt>
                <c:pt idx="26">
                  <c:v>1.9429999999999978</c:v>
                </c:pt>
                <c:pt idx="27">
                  <c:v>1.573000000000004</c:v>
                </c:pt>
                <c:pt idx="28">
                  <c:v>-2.137000000000004</c:v>
                </c:pt>
                <c:pt idx="29">
                  <c:v>-4.5653333333333279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5-B441-BFD9-223BE5023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20624"/>
        <c:axId val="1266479296"/>
      </c:scatterChart>
      <c:valAx>
        <c:axId val="126622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DV-Advanced Degree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479296"/>
        <c:crosses val="autoZero"/>
        <c:crossBetween val="midCat"/>
      </c:valAx>
      <c:valAx>
        <c:axId val="126647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220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DV-Black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'no base cases'!$F$2:$F$31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'regression take out hgh school'!$C$30:$C$59</c:f>
              <c:numCache>
                <c:formatCode>General</c:formatCode>
                <c:ptCount val="30"/>
                <c:pt idx="0">
                  <c:v>-5.5166666666666622</c:v>
                </c:pt>
                <c:pt idx="1">
                  <c:v>-3.1316666666666642</c:v>
                </c:pt>
                <c:pt idx="2">
                  <c:v>0.87833333333333385</c:v>
                </c:pt>
                <c:pt idx="3">
                  <c:v>6.5633333333333255</c:v>
                </c:pt>
                <c:pt idx="4">
                  <c:v>7.2550000000000026</c:v>
                </c:pt>
                <c:pt idx="5">
                  <c:v>-1.0666666666666629</c:v>
                </c:pt>
                <c:pt idx="6">
                  <c:v>-3.1116666666666646</c:v>
                </c:pt>
                <c:pt idx="7">
                  <c:v>-1.2616666666666667</c:v>
                </c:pt>
                <c:pt idx="8">
                  <c:v>-1.8266666666666609</c:v>
                </c:pt>
                <c:pt idx="9">
                  <c:v>1.5150000000000006</c:v>
                </c:pt>
                <c:pt idx="10">
                  <c:v>-0.64766666666666239</c:v>
                </c:pt>
                <c:pt idx="11">
                  <c:v>-3.3926666666666669</c:v>
                </c:pt>
                <c:pt idx="12">
                  <c:v>-0.22266666666666879</c:v>
                </c:pt>
                <c:pt idx="13">
                  <c:v>0.15233333333332411</c:v>
                </c:pt>
                <c:pt idx="14">
                  <c:v>3.8140000000000001</c:v>
                </c:pt>
                <c:pt idx="15">
                  <c:v>-0.75599999999999667</c:v>
                </c:pt>
                <c:pt idx="16">
                  <c:v>-1.4310000000000009</c:v>
                </c:pt>
                <c:pt idx="17">
                  <c:v>1.5289999999999999</c:v>
                </c:pt>
                <c:pt idx="18">
                  <c:v>-1.2959999999999994</c:v>
                </c:pt>
                <c:pt idx="19">
                  <c:v>-4.0943333333333243</c:v>
                </c:pt>
                <c:pt idx="20">
                  <c:v>4.5040000000000049</c:v>
                </c:pt>
                <c:pt idx="21">
                  <c:v>2.0489999999999995</c:v>
                </c:pt>
                <c:pt idx="22">
                  <c:v>4.5790000000000006</c:v>
                </c:pt>
                <c:pt idx="23">
                  <c:v>-1.4559999999999995</c:v>
                </c:pt>
                <c:pt idx="24">
                  <c:v>-3.9243333333333368</c:v>
                </c:pt>
                <c:pt idx="25">
                  <c:v>3.4830000000000023</c:v>
                </c:pt>
                <c:pt idx="26">
                  <c:v>0.52799999999999869</c:v>
                </c:pt>
                <c:pt idx="27">
                  <c:v>2.9879999999999995</c:v>
                </c:pt>
                <c:pt idx="28">
                  <c:v>-2.137000000000004</c:v>
                </c:pt>
                <c:pt idx="29">
                  <c:v>-4.5653333333333279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4F-4C45-8730-54993C01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730080"/>
        <c:axId val="1304408656"/>
      </c:scatterChart>
      <c:valAx>
        <c:axId val="128273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DV-Black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4408656"/>
        <c:crosses val="autoZero"/>
        <c:crossBetween val="midCat"/>
      </c:valAx>
      <c:valAx>
        <c:axId val="130440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2730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DV-Hispanic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'regression take out hgh school'!$G$2:$G$31</c:f>
              <c:strCache>
                <c:ptCount val="22"/>
                <c:pt idx="14">
                  <c:v>Upper 95%</c:v>
                </c:pt>
                <c:pt idx="15">
                  <c:v>24.26600898</c:v>
                </c:pt>
                <c:pt idx="16">
                  <c:v>-1.789364686</c:v>
                </c:pt>
                <c:pt idx="17">
                  <c:v>0.081635314</c:v>
                </c:pt>
                <c:pt idx="18">
                  <c:v>10.8536037</c:v>
                </c:pt>
                <c:pt idx="19">
                  <c:v>-2.570613456</c:v>
                </c:pt>
                <c:pt idx="20">
                  <c:v>19.43938654</c:v>
                </c:pt>
                <c:pt idx="21">
                  <c:v>31.37771988</c:v>
                </c:pt>
              </c:strCache>
            </c:strRef>
          </c:xVal>
          <c:yVal>
            <c:numRef>
              <c:f>'regression take out hgh school'!$C$30:$C$59</c:f>
              <c:numCache>
                <c:formatCode>General</c:formatCode>
                <c:ptCount val="30"/>
                <c:pt idx="0">
                  <c:v>-5.5166666666666622</c:v>
                </c:pt>
                <c:pt idx="1">
                  <c:v>-3.1316666666666642</c:v>
                </c:pt>
                <c:pt idx="2">
                  <c:v>0.87833333333333385</c:v>
                </c:pt>
                <c:pt idx="3">
                  <c:v>6.5633333333333255</c:v>
                </c:pt>
                <c:pt idx="4">
                  <c:v>7.2550000000000026</c:v>
                </c:pt>
                <c:pt idx="5">
                  <c:v>-1.0666666666666629</c:v>
                </c:pt>
                <c:pt idx="6">
                  <c:v>-3.1116666666666646</c:v>
                </c:pt>
                <c:pt idx="7">
                  <c:v>-1.2616666666666667</c:v>
                </c:pt>
                <c:pt idx="8">
                  <c:v>-1.8266666666666609</c:v>
                </c:pt>
                <c:pt idx="9">
                  <c:v>1.5150000000000006</c:v>
                </c:pt>
                <c:pt idx="10">
                  <c:v>-0.64766666666666239</c:v>
                </c:pt>
                <c:pt idx="11">
                  <c:v>-3.3926666666666669</c:v>
                </c:pt>
                <c:pt idx="12">
                  <c:v>-0.22266666666666879</c:v>
                </c:pt>
                <c:pt idx="13">
                  <c:v>0.15233333333332411</c:v>
                </c:pt>
                <c:pt idx="14">
                  <c:v>3.8140000000000001</c:v>
                </c:pt>
                <c:pt idx="15">
                  <c:v>-0.75599999999999667</c:v>
                </c:pt>
                <c:pt idx="16">
                  <c:v>-1.4310000000000009</c:v>
                </c:pt>
                <c:pt idx="17">
                  <c:v>1.5289999999999999</c:v>
                </c:pt>
                <c:pt idx="18">
                  <c:v>-1.2959999999999994</c:v>
                </c:pt>
                <c:pt idx="19">
                  <c:v>-4.0943333333333243</c:v>
                </c:pt>
                <c:pt idx="20">
                  <c:v>4.5040000000000049</c:v>
                </c:pt>
                <c:pt idx="21">
                  <c:v>2.0489999999999995</c:v>
                </c:pt>
                <c:pt idx="22">
                  <c:v>4.5790000000000006</c:v>
                </c:pt>
                <c:pt idx="23">
                  <c:v>-1.4559999999999995</c:v>
                </c:pt>
                <c:pt idx="24">
                  <c:v>-3.9243333333333368</c:v>
                </c:pt>
                <c:pt idx="25">
                  <c:v>3.4830000000000023</c:v>
                </c:pt>
                <c:pt idx="26">
                  <c:v>0.52799999999999869</c:v>
                </c:pt>
                <c:pt idx="27">
                  <c:v>2.9879999999999995</c:v>
                </c:pt>
                <c:pt idx="28">
                  <c:v>-2.137000000000004</c:v>
                </c:pt>
                <c:pt idx="29">
                  <c:v>-4.5653333333333279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6-444A-9BB5-295E231F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730080"/>
        <c:axId val="1282739600"/>
      </c:scatterChart>
      <c:valAx>
        <c:axId val="128273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DV-Hispanic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2739600"/>
        <c:crosses val="autoZero"/>
        <c:crossBetween val="midCat"/>
      </c:valAx>
      <c:valAx>
        <c:axId val="128273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2730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0</xdr:row>
      <xdr:rowOff>266700</xdr:rowOff>
    </xdr:from>
    <xdr:to>
      <xdr:col>15</xdr:col>
      <xdr:colOff>279400</xdr:colOff>
      <xdr:row>10</xdr:row>
      <xdr:rowOff>266700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75466-36C4-2218-29B1-9B688C8B0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228600</xdr:colOff>
      <xdr:row>0</xdr:row>
      <xdr:rowOff>114300</xdr:rowOff>
    </xdr:from>
    <xdr:to>
      <xdr:col>22</xdr:col>
      <xdr:colOff>228600</xdr:colOff>
      <xdr:row>10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A06F71-638F-50BA-82E2-76C40951E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647700</xdr:colOff>
      <xdr:row>10</xdr:row>
      <xdr:rowOff>254000</xdr:rowOff>
    </xdr:from>
    <xdr:to>
      <xdr:col>15</xdr:col>
      <xdr:colOff>647700</xdr:colOff>
      <xdr:row>21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0A6ED8-AB9F-62B0-CFD3-309D1196F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440267</xdr:colOff>
      <xdr:row>22</xdr:row>
      <xdr:rowOff>237067</xdr:rowOff>
    </xdr:from>
    <xdr:to>
      <xdr:col>15</xdr:col>
      <xdr:colOff>440267</xdr:colOff>
      <xdr:row>30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4B3BB-44D2-1AAA-38F5-C16D8475E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177800</xdr:colOff>
      <xdr:row>13</xdr:row>
      <xdr:rowOff>50800</xdr:rowOff>
    </xdr:from>
    <xdr:to>
      <xdr:col>26</xdr:col>
      <xdr:colOff>177800</xdr:colOff>
      <xdr:row>21</xdr:row>
      <xdr:rowOff>224367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5A91AC-E080-C9B6-4B40-7E30B8CD5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499534</xdr:colOff>
      <xdr:row>20</xdr:row>
      <xdr:rowOff>131234</xdr:rowOff>
    </xdr:from>
    <xdr:to>
      <xdr:col>26</xdr:col>
      <xdr:colOff>499534</xdr:colOff>
      <xdr:row>26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7A449B-BD26-6E36-E33E-B22D11F25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296334</xdr:colOff>
      <xdr:row>23</xdr:row>
      <xdr:rowOff>241299</xdr:rowOff>
    </xdr:from>
    <xdr:to>
      <xdr:col>25</xdr:col>
      <xdr:colOff>296334</xdr:colOff>
      <xdr:row>33</xdr:row>
      <xdr:rowOff>148166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D20333-DB5F-BA9E-82D4-676BE82B1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0</xdr:row>
      <xdr:rowOff>266700</xdr:rowOff>
    </xdr:from>
    <xdr:to>
      <xdr:col>15</xdr:col>
      <xdr:colOff>279400</xdr:colOff>
      <xdr:row>10</xdr:row>
      <xdr:rowOff>266700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BD5B1-E510-EB6A-4790-26DF228D5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182770</xdr:colOff>
      <xdr:row>10</xdr:row>
      <xdr:rowOff>226943</xdr:rowOff>
    </xdr:from>
    <xdr:to>
      <xdr:col>22</xdr:col>
      <xdr:colOff>182770</xdr:colOff>
      <xdr:row>21</xdr:row>
      <xdr:rowOff>47487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703F76-3EE2-AEA3-13CA-D5FEEB03D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734944</xdr:colOff>
      <xdr:row>20</xdr:row>
      <xdr:rowOff>88900</xdr:rowOff>
    </xdr:from>
    <xdr:to>
      <xdr:col>15</xdr:col>
      <xdr:colOff>734944</xdr:colOff>
      <xdr:row>27</xdr:row>
      <xdr:rowOff>144117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0364F2-C67E-6E8B-09AA-48469588D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734943</xdr:colOff>
      <xdr:row>0</xdr:row>
      <xdr:rowOff>0</xdr:rowOff>
    </xdr:from>
    <xdr:to>
      <xdr:col>23</xdr:col>
      <xdr:colOff>734944</xdr:colOff>
      <xdr:row>10</xdr:row>
      <xdr:rowOff>15461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180AED-B90A-BE10-C50B-232AA9EF4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127553</xdr:colOff>
      <xdr:row>21</xdr:row>
      <xdr:rowOff>363883</xdr:rowOff>
    </xdr:from>
    <xdr:to>
      <xdr:col>26</xdr:col>
      <xdr:colOff>127553</xdr:colOff>
      <xdr:row>28</xdr:row>
      <xdr:rowOff>406401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70C2E1-660C-1E5C-9A3F-1A022ED5A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224183</xdr:colOff>
      <xdr:row>22</xdr:row>
      <xdr:rowOff>128658</xdr:rowOff>
    </xdr:from>
    <xdr:to>
      <xdr:col>26</xdr:col>
      <xdr:colOff>224182</xdr:colOff>
      <xdr:row>30</xdr:row>
      <xdr:rowOff>4418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C1B14A-7F33-D1C7-4A36-3C53149C4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0</xdr:row>
      <xdr:rowOff>266700</xdr:rowOff>
    </xdr:from>
    <xdr:to>
      <xdr:col>15</xdr:col>
      <xdr:colOff>279400</xdr:colOff>
      <xdr:row>10</xdr:row>
      <xdr:rowOff>266700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6E2CA-E40C-21BF-DF77-6BE79DF33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819058</xdr:colOff>
      <xdr:row>14</xdr:row>
      <xdr:rowOff>33683</xdr:rowOff>
    </xdr:from>
    <xdr:to>
      <xdr:col>15</xdr:col>
      <xdr:colOff>819058</xdr:colOff>
      <xdr:row>22</xdr:row>
      <xdr:rowOff>225839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A632A5-5333-5AD4-ECD3-DA5D987C3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0</xdr:row>
      <xdr:rowOff>266700</xdr:rowOff>
    </xdr:from>
    <xdr:to>
      <xdr:col>15</xdr:col>
      <xdr:colOff>279400</xdr:colOff>
      <xdr:row>10</xdr:row>
      <xdr:rowOff>266700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F8BD2-72BD-4022-D95B-8F0EBA480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0</xdr:row>
      <xdr:rowOff>266700</xdr:rowOff>
    </xdr:from>
    <xdr:to>
      <xdr:col>15</xdr:col>
      <xdr:colOff>279400</xdr:colOff>
      <xdr:row>10</xdr:row>
      <xdr:rowOff>266700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7CF27-D997-49DC-ABEE-94BBCB2B1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0</xdr:row>
      <xdr:rowOff>266700</xdr:rowOff>
    </xdr:from>
    <xdr:to>
      <xdr:col>15</xdr:col>
      <xdr:colOff>279400</xdr:colOff>
      <xdr:row>10</xdr:row>
      <xdr:rowOff>266700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C3C1C-6BDD-3CA4-4BA7-FE8B6C813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670169</xdr:colOff>
      <xdr:row>12</xdr:row>
      <xdr:rowOff>130767</xdr:rowOff>
    </xdr:from>
    <xdr:to>
      <xdr:col>17</xdr:col>
      <xdr:colOff>670169</xdr:colOff>
      <xdr:row>20</xdr:row>
      <xdr:rowOff>130768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3316D7-9887-EB95-8F86-325E8EF53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637977</xdr:colOff>
      <xdr:row>17</xdr:row>
      <xdr:rowOff>161658</xdr:rowOff>
    </xdr:from>
    <xdr:to>
      <xdr:col>26</xdr:col>
      <xdr:colOff>637977</xdr:colOff>
      <xdr:row>24</xdr:row>
      <xdr:rowOff>225297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5EE79E-AB33-3E94-0AE5-236432295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336526</xdr:colOff>
      <xdr:row>26</xdr:row>
      <xdr:rowOff>1534</xdr:rowOff>
    </xdr:from>
    <xdr:to>
      <xdr:col>21</xdr:col>
      <xdr:colOff>336527</xdr:colOff>
      <xdr:row>38</xdr:row>
      <xdr:rowOff>138956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6BDE32-61C5-8AD9-C631-F2267A389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0</xdr:row>
      <xdr:rowOff>266700</xdr:rowOff>
    </xdr:from>
    <xdr:to>
      <xdr:col>15</xdr:col>
      <xdr:colOff>279400</xdr:colOff>
      <xdr:row>10</xdr:row>
      <xdr:rowOff>266700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3F94E-B272-D69D-E077-F3C6D4C71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88900</xdr:rowOff>
    </xdr:from>
    <xdr:to>
      <xdr:col>16</xdr:col>
      <xdr:colOff>279400</xdr:colOff>
      <xdr:row>13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FDF435-894F-6926-9F66-A27E961A3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88900</xdr:rowOff>
    </xdr:from>
    <xdr:to>
      <xdr:col>17</xdr:col>
      <xdr:colOff>279400</xdr:colOff>
      <xdr:row>15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784D6-949F-71E8-0356-283930730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35D5-9B77-2D47-BDC0-D29FFC4F396C}">
  <dimension ref="A1:BI52"/>
  <sheetViews>
    <sheetView tabSelected="1" zoomScale="67" workbookViewId="0">
      <selection activeCell="AF1" sqref="AF1:BI1"/>
    </sheetView>
  </sheetViews>
  <sheetFormatPr baseColWidth="10" defaultRowHeight="13" x14ac:dyDescent="0.15"/>
  <cols>
    <col min="2" max="2" width="11.5" bestFit="1" customWidth="1"/>
    <col min="7" max="7" width="16.5" bestFit="1" customWidth="1"/>
    <col min="8" max="8" width="15.1640625" bestFit="1" customWidth="1"/>
    <col min="9" max="9" width="16.83203125" bestFit="1" customWidth="1"/>
    <col min="10" max="10" width="20.1640625" bestFit="1" customWidth="1"/>
    <col min="11" max="11" width="20" bestFit="1" customWidth="1"/>
    <col min="31" max="31" width="23.5" bestFit="1" customWidth="1"/>
    <col min="32" max="32" width="22" bestFit="1" customWidth="1"/>
    <col min="33" max="33" width="21.1640625" bestFit="1" customWidth="1"/>
    <col min="41" max="41" width="25.5" bestFit="1" customWidth="1"/>
    <col min="42" max="42" width="24.33203125" bestFit="1" customWidth="1"/>
    <col min="43" max="43" width="23.5" bestFit="1" customWidth="1"/>
    <col min="44" max="44" width="24.83203125" bestFit="1" customWidth="1"/>
    <col min="45" max="45" width="28.1640625" bestFit="1" customWidth="1"/>
    <col min="56" max="56" width="28" bestFit="1" customWidth="1"/>
    <col min="57" max="57" width="27" bestFit="1" customWidth="1"/>
    <col min="58" max="58" width="26.1640625" bestFit="1" customWidth="1"/>
    <col min="59" max="59" width="27.33203125" bestFit="1" customWidth="1"/>
    <col min="60" max="60" width="30.83203125" bestFit="1" customWidth="1"/>
    <col min="61" max="61" width="30.6640625" bestFit="1" customWidth="1"/>
  </cols>
  <sheetData>
    <row r="1" spans="1:6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6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 x14ac:dyDescent="0.15">
      <c r="A2" s="2">
        <v>2022</v>
      </c>
      <c r="B2" s="3">
        <v>16.52</v>
      </c>
      <c r="C2" s="4">
        <v>21.94</v>
      </c>
      <c r="D2" s="4">
        <v>24.81</v>
      </c>
      <c r="E2" s="4">
        <v>41.6</v>
      </c>
      <c r="F2" s="4">
        <v>53.22</v>
      </c>
      <c r="G2" s="4">
        <v>17.989999999999998</v>
      </c>
      <c r="H2" s="4">
        <v>24.08</v>
      </c>
      <c r="I2" s="4">
        <v>27.96</v>
      </c>
      <c r="J2" s="4">
        <v>49.01</v>
      </c>
      <c r="K2" s="4">
        <v>63.51</v>
      </c>
      <c r="L2" s="4">
        <v>14.33</v>
      </c>
      <c r="M2" s="4">
        <v>18.93</v>
      </c>
      <c r="N2" s="4">
        <v>21.76</v>
      </c>
      <c r="O2" s="4">
        <v>34.39</v>
      </c>
      <c r="P2" s="4">
        <v>44.34</v>
      </c>
      <c r="Q2" s="4">
        <v>15.7</v>
      </c>
      <c r="R2" s="4">
        <v>23.31</v>
      </c>
      <c r="S2" s="4">
        <v>26.28</v>
      </c>
      <c r="T2" s="4">
        <v>43.3</v>
      </c>
      <c r="U2" s="4">
        <v>53.3</v>
      </c>
      <c r="V2" s="4">
        <v>15.19</v>
      </c>
      <c r="W2" s="4">
        <v>19.39</v>
      </c>
      <c r="X2" s="4">
        <v>21.34</v>
      </c>
      <c r="Y2" s="4">
        <v>33.39</v>
      </c>
      <c r="Z2" s="4">
        <v>44.67</v>
      </c>
      <c r="AA2" s="4">
        <v>17.32</v>
      </c>
      <c r="AB2" s="4">
        <v>20.72</v>
      </c>
      <c r="AC2" s="4">
        <v>22.96</v>
      </c>
      <c r="AD2" s="4">
        <v>36</v>
      </c>
      <c r="AE2" s="4">
        <v>48.3</v>
      </c>
      <c r="AF2" s="4">
        <v>17.14</v>
      </c>
      <c r="AG2" s="4">
        <v>25.92</v>
      </c>
      <c r="AH2" s="4">
        <v>29.93</v>
      </c>
      <c r="AI2" s="4">
        <v>51.23</v>
      </c>
      <c r="AJ2" s="4">
        <v>63.86</v>
      </c>
      <c r="AK2" s="4">
        <v>16.38</v>
      </c>
      <c r="AL2" s="4">
        <v>20.73</v>
      </c>
      <c r="AM2" s="4">
        <v>22.58</v>
      </c>
      <c r="AN2" s="4">
        <v>37.630000000000003</v>
      </c>
      <c r="AO2" s="4">
        <v>52.91</v>
      </c>
      <c r="AP2" s="4">
        <v>18.670000000000002</v>
      </c>
      <c r="AQ2" s="4">
        <v>22.32</v>
      </c>
      <c r="AR2" s="4">
        <v>25.49</v>
      </c>
      <c r="AS2" s="4">
        <v>41.48</v>
      </c>
      <c r="AT2" s="4">
        <v>57.08</v>
      </c>
      <c r="AU2" s="4">
        <v>13.84</v>
      </c>
      <c r="AV2" s="4">
        <v>19.559999999999999</v>
      </c>
      <c r="AW2" s="4">
        <v>22.52</v>
      </c>
      <c r="AX2" s="4">
        <v>35.31</v>
      </c>
      <c r="AY2" s="4">
        <v>44.45</v>
      </c>
      <c r="AZ2" s="4">
        <v>13.89</v>
      </c>
      <c r="BA2" s="4">
        <v>17.829999999999998</v>
      </c>
      <c r="BB2" s="4">
        <v>20.36</v>
      </c>
      <c r="BC2" s="4">
        <v>29.94</v>
      </c>
      <c r="BD2" s="4">
        <v>39.409999999999997</v>
      </c>
      <c r="BE2" s="4">
        <v>14.74</v>
      </c>
      <c r="BF2" s="4">
        <v>18.18</v>
      </c>
      <c r="BG2" s="4">
        <v>20.64</v>
      </c>
      <c r="BH2" s="4">
        <v>31.13</v>
      </c>
      <c r="BI2" s="4">
        <v>40.64</v>
      </c>
    </row>
    <row r="3" spans="1:61" x14ac:dyDescent="0.15">
      <c r="A3" s="5">
        <v>2021</v>
      </c>
      <c r="B3" s="6">
        <v>16.739999999999998</v>
      </c>
      <c r="C3" s="7">
        <v>22.28</v>
      </c>
      <c r="D3" s="7">
        <v>24.92</v>
      </c>
      <c r="E3" s="7">
        <v>41.32</v>
      </c>
      <c r="F3" s="7">
        <v>53.45</v>
      </c>
      <c r="G3" s="7">
        <v>18.34</v>
      </c>
      <c r="H3" s="7">
        <v>24.36</v>
      </c>
      <c r="I3" s="7">
        <v>27.96</v>
      </c>
      <c r="J3" s="7">
        <v>47.83</v>
      </c>
      <c r="K3" s="7">
        <v>63.52</v>
      </c>
      <c r="L3" s="7">
        <v>14.36</v>
      </c>
      <c r="M3" s="7">
        <v>19.36</v>
      </c>
      <c r="N3" s="7">
        <v>21.97</v>
      </c>
      <c r="O3" s="7">
        <v>35.08</v>
      </c>
      <c r="P3" s="7">
        <v>44.8</v>
      </c>
      <c r="Q3" s="7">
        <v>16.2</v>
      </c>
      <c r="R3" s="7">
        <v>23.6</v>
      </c>
      <c r="S3" s="7">
        <v>26.29</v>
      </c>
      <c r="T3" s="7">
        <v>43.06</v>
      </c>
      <c r="U3" s="7">
        <v>53.62</v>
      </c>
      <c r="V3" s="7">
        <v>14.55</v>
      </c>
      <c r="W3" s="7">
        <v>19.66</v>
      </c>
      <c r="X3" s="7">
        <v>21.26</v>
      </c>
      <c r="Y3" s="7">
        <v>32.619999999999997</v>
      </c>
      <c r="Z3" s="7">
        <v>43.37</v>
      </c>
      <c r="AA3" s="7">
        <v>17.600000000000001</v>
      </c>
      <c r="AB3" s="7">
        <v>21.03</v>
      </c>
      <c r="AC3" s="7">
        <v>23.34</v>
      </c>
      <c r="AD3" s="7">
        <v>35.26</v>
      </c>
      <c r="AE3" s="7">
        <v>48.6</v>
      </c>
      <c r="AF3" s="7">
        <v>18.13</v>
      </c>
      <c r="AG3" s="7">
        <v>26.03</v>
      </c>
      <c r="AH3" s="7">
        <v>29.79</v>
      </c>
      <c r="AI3" s="7">
        <v>50.06</v>
      </c>
      <c r="AJ3" s="7">
        <v>64.040000000000006</v>
      </c>
      <c r="AK3" s="7">
        <v>15.38</v>
      </c>
      <c r="AL3" s="7">
        <v>20.86</v>
      </c>
      <c r="AM3" s="7">
        <v>22.63</v>
      </c>
      <c r="AN3" s="7">
        <v>36.950000000000003</v>
      </c>
      <c r="AO3" s="7">
        <v>49.01</v>
      </c>
      <c r="AP3" s="7">
        <v>18.98</v>
      </c>
      <c r="AQ3" s="7">
        <v>22.7</v>
      </c>
      <c r="AR3" s="7">
        <v>25.58</v>
      </c>
      <c r="AS3" s="7">
        <v>39.61</v>
      </c>
      <c r="AT3" s="7">
        <v>55.6</v>
      </c>
      <c r="AU3" s="7">
        <v>13.77</v>
      </c>
      <c r="AV3" s="7">
        <v>20.079999999999998</v>
      </c>
      <c r="AW3" s="7">
        <v>22.73</v>
      </c>
      <c r="AX3" s="7">
        <v>36.11</v>
      </c>
      <c r="AY3" s="7">
        <v>44.82</v>
      </c>
      <c r="AZ3" s="7">
        <v>13.73</v>
      </c>
      <c r="BA3" s="7">
        <v>18.3</v>
      </c>
      <c r="BB3" s="7">
        <v>20.18</v>
      </c>
      <c r="BC3" s="7">
        <v>29.35</v>
      </c>
      <c r="BD3" s="7">
        <v>40.07</v>
      </c>
      <c r="BE3" s="7">
        <v>14.97</v>
      </c>
      <c r="BF3" s="7">
        <v>18.34</v>
      </c>
      <c r="BG3" s="7">
        <v>21.14</v>
      </c>
      <c r="BH3" s="7">
        <v>31.25</v>
      </c>
      <c r="BI3" s="7">
        <v>42.47</v>
      </c>
    </row>
    <row r="4" spans="1:61" x14ac:dyDescent="0.15">
      <c r="A4" s="5">
        <v>2020</v>
      </c>
      <c r="B4" s="6">
        <v>17.02</v>
      </c>
      <c r="C4" s="7">
        <v>22.7</v>
      </c>
      <c r="D4" s="7">
        <v>25.44</v>
      </c>
      <c r="E4" s="7">
        <v>41.65</v>
      </c>
      <c r="F4" s="7">
        <v>53.74</v>
      </c>
      <c r="G4" s="7">
        <v>18.760000000000002</v>
      </c>
      <c r="H4" s="7">
        <v>25.09</v>
      </c>
      <c r="I4" s="7">
        <v>28.55</v>
      </c>
      <c r="J4" s="7">
        <v>48.15</v>
      </c>
      <c r="K4" s="7">
        <v>62.7</v>
      </c>
      <c r="L4" s="7">
        <v>14.4</v>
      </c>
      <c r="M4" s="7">
        <v>19.350000000000001</v>
      </c>
      <c r="N4" s="7">
        <v>22.35</v>
      </c>
      <c r="O4" s="7">
        <v>35.409999999999997</v>
      </c>
      <c r="P4" s="7">
        <v>46.04</v>
      </c>
      <c r="Q4" s="7">
        <v>17.010000000000002</v>
      </c>
      <c r="R4" s="7">
        <v>24</v>
      </c>
      <c r="S4" s="7">
        <v>26.9</v>
      </c>
      <c r="T4" s="7">
        <v>43.16</v>
      </c>
      <c r="U4" s="7">
        <v>53.8</v>
      </c>
      <c r="V4" s="7">
        <v>14.55</v>
      </c>
      <c r="W4" s="7">
        <v>19.66</v>
      </c>
      <c r="X4" s="7">
        <v>21.79</v>
      </c>
      <c r="Y4" s="7">
        <v>33.64</v>
      </c>
      <c r="Z4" s="7">
        <v>45.76</v>
      </c>
      <c r="AA4" s="7">
        <v>17.61</v>
      </c>
      <c r="AB4" s="7">
        <v>21.46</v>
      </c>
      <c r="AC4" s="7">
        <v>23.24</v>
      </c>
      <c r="AD4" s="7">
        <v>36.130000000000003</v>
      </c>
      <c r="AE4" s="7">
        <v>48.58</v>
      </c>
      <c r="AF4" s="7">
        <v>18.97</v>
      </c>
      <c r="AG4" s="7">
        <v>26.73</v>
      </c>
      <c r="AH4" s="7">
        <v>30.4</v>
      </c>
      <c r="AI4" s="7">
        <v>50.15</v>
      </c>
      <c r="AJ4" s="7">
        <v>63.5</v>
      </c>
      <c r="AK4" s="7">
        <v>15.52</v>
      </c>
      <c r="AL4" s="7">
        <v>21.22</v>
      </c>
      <c r="AM4" s="7">
        <v>23.57</v>
      </c>
      <c r="AN4" s="7">
        <v>36.700000000000003</v>
      </c>
      <c r="AO4" s="7">
        <v>51.67</v>
      </c>
      <c r="AP4" s="7">
        <v>19.260000000000002</v>
      </c>
      <c r="AQ4" s="7">
        <v>23.33</v>
      </c>
      <c r="AR4" s="7">
        <v>25.69</v>
      </c>
      <c r="AS4" s="7">
        <v>41</v>
      </c>
      <c r="AT4" s="7">
        <v>53.58</v>
      </c>
      <c r="AU4" s="7">
        <v>14.2</v>
      </c>
      <c r="AV4" s="7">
        <v>20.059999999999999</v>
      </c>
      <c r="AW4" s="7">
        <v>23.31</v>
      </c>
      <c r="AX4" s="7">
        <v>36.200000000000003</v>
      </c>
      <c r="AY4" s="7">
        <v>45.58</v>
      </c>
      <c r="AZ4" s="7">
        <v>13.66</v>
      </c>
      <c r="BA4" s="7">
        <v>17.93</v>
      </c>
      <c r="BB4" s="7">
        <v>20.309999999999999</v>
      </c>
      <c r="BC4" s="7">
        <v>31.38</v>
      </c>
      <c r="BD4" s="7">
        <v>42.44</v>
      </c>
      <c r="BE4" s="7">
        <v>14.58</v>
      </c>
      <c r="BF4" s="7">
        <v>18.5</v>
      </c>
      <c r="BG4" s="7">
        <v>20.69</v>
      </c>
      <c r="BH4" s="7">
        <v>31.55</v>
      </c>
      <c r="BI4" s="7">
        <v>44.15</v>
      </c>
    </row>
    <row r="5" spans="1:61" x14ac:dyDescent="0.15">
      <c r="A5" s="5">
        <v>2019</v>
      </c>
      <c r="B5" s="6">
        <v>16.11</v>
      </c>
      <c r="C5" s="7">
        <v>21.64</v>
      </c>
      <c r="D5" s="7">
        <v>24</v>
      </c>
      <c r="E5" s="7">
        <v>39.61</v>
      </c>
      <c r="F5" s="7">
        <v>51.57</v>
      </c>
      <c r="G5" s="7">
        <v>17.55</v>
      </c>
      <c r="H5" s="7">
        <v>23.99</v>
      </c>
      <c r="I5" s="7">
        <v>26.99</v>
      </c>
      <c r="J5" s="7">
        <v>45.74</v>
      </c>
      <c r="K5" s="7">
        <v>59.93</v>
      </c>
      <c r="L5" s="7">
        <v>13.96</v>
      </c>
      <c r="M5" s="7">
        <v>18.48</v>
      </c>
      <c r="N5" s="7">
        <v>21.09</v>
      </c>
      <c r="O5" s="7">
        <v>33.799999999999997</v>
      </c>
      <c r="P5" s="7">
        <v>44.22</v>
      </c>
      <c r="Q5" s="7">
        <v>15.89</v>
      </c>
      <c r="R5" s="7">
        <v>22.94</v>
      </c>
      <c r="S5" s="7">
        <v>25.47</v>
      </c>
      <c r="T5" s="7">
        <v>41.06</v>
      </c>
      <c r="U5" s="7">
        <v>51.81</v>
      </c>
      <c r="V5" s="7">
        <v>14.19</v>
      </c>
      <c r="W5" s="7">
        <v>18.73</v>
      </c>
      <c r="X5" s="7">
        <v>20.440000000000001</v>
      </c>
      <c r="Y5" s="7">
        <v>31.83</v>
      </c>
      <c r="Z5" s="7">
        <v>42.73</v>
      </c>
      <c r="AA5" s="7">
        <v>16.71</v>
      </c>
      <c r="AB5" s="7">
        <v>20.47</v>
      </c>
      <c r="AC5" s="7">
        <v>22.01</v>
      </c>
      <c r="AD5" s="7">
        <v>34.659999999999997</v>
      </c>
      <c r="AE5" s="7">
        <v>46.69</v>
      </c>
      <c r="AF5" s="7">
        <v>17.66</v>
      </c>
      <c r="AG5" s="7">
        <v>25.58</v>
      </c>
      <c r="AH5" s="7">
        <v>28.9</v>
      </c>
      <c r="AI5" s="7">
        <v>47.76</v>
      </c>
      <c r="AJ5" s="7">
        <v>60.84</v>
      </c>
      <c r="AK5" s="7">
        <v>15.07</v>
      </c>
      <c r="AL5" s="7">
        <v>20.22</v>
      </c>
      <c r="AM5" s="7">
        <v>22.02</v>
      </c>
      <c r="AN5" s="7">
        <v>33.729999999999997</v>
      </c>
      <c r="AO5" s="7">
        <v>46.87</v>
      </c>
      <c r="AP5" s="7">
        <v>17.93</v>
      </c>
      <c r="AQ5" s="7">
        <v>22.33</v>
      </c>
      <c r="AR5" s="7">
        <v>24.35</v>
      </c>
      <c r="AS5" s="7">
        <v>39.56</v>
      </c>
      <c r="AT5" s="7">
        <v>52.24</v>
      </c>
      <c r="AU5" s="7">
        <v>13.44</v>
      </c>
      <c r="AV5" s="7">
        <v>19.22</v>
      </c>
      <c r="AW5" s="7">
        <v>21.99</v>
      </c>
      <c r="AX5" s="7">
        <v>34.47</v>
      </c>
      <c r="AY5" s="7">
        <v>43.83</v>
      </c>
      <c r="AZ5" s="7">
        <v>13.3</v>
      </c>
      <c r="BA5" s="7">
        <v>17.18</v>
      </c>
      <c r="BB5" s="7">
        <v>19.170000000000002</v>
      </c>
      <c r="BC5" s="7">
        <v>30.31</v>
      </c>
      <c r="BD5" s="7">
        <v>40.42</v>
      </c>
      <c r="BE5" s="7">
        <v>14.5</v>
      </c>
      <c r="BF5" s="7">
        <v>17.71</v>
      </c>
      <c r="BG5" s="7">
        <v>19.690000000000001</v>
      </c>
      <c r="BH5" s="7">
        <v>30.18</v>
      </c>
      <c r="BI5" s="7">
        <v>42.3</v>
      </c>
    </row>
    <row r="6" spans="1:61" x14ac:dyDescent="0.15">
      <c r="A6" s="5">
        <v>2018</v>
      </c>
      <c r="B6" s="6">
        <v>15.94</v>
      </c>
      <c r="C6" s="7">
        <v>21.5</v>
      </c>
      <c r="D6" s="7">
        <v>23.7</v>
      </c>
      <c r="E6" s="7">
        <v>38.869999999999997</v>
      </c>
      <c r="F6" s="7">
        <v>51.03</v>
      </c>
      <c r="G6" s="7">
        <v>17.7</v>
      </c>
      <c r="H6" s="7">
        <v>23.72</v>
      </c>
      <c r="I6" s="7">
        <v>26.61</v>
      </c>
      <c r="J6" s="7">
        <v>44.97</v>
      </c>
      <c r="K6" s="7">
        <v>59.73</v>
      </c>
      <c r="L6" s="7">
        <v>13.36</v>
      </c>
      <c r="M6" s="7">
        <v>18.489999999999998</v>
      </c>
      <c r="N6" s="7">
        <v>20.91</v>
      </c>
      <c r="O6" s="7">
        <v>33.03</v>
      </c>
      <c r="P6" s="7">
        <v>43.19</v>
      </c>
      <c r="Q6" s="7">
        <v>16.05</v>
      </c>
      <c r="R6" s="7">
        <v>23.02</v>
      </c>
      <c r="S6" s="7">
        <v>25.15</v>
      </c>
      <c r="T6" s="7">
        <v>40.49</v>
      </c>
      <c r="U6" s="7">
        <v>51.8</v>
      </c>
      <c r="V6" s="7">
        <v>13.31</v>
      </c>
      <c r="W6" s="7">
        <v>18.14</v>
      </c>
      <c r="X6" s="7">
        <v>19.98</v>
      </c>
      <c r="Y6" s="7">
        <v>32</v>
      </c>
      <c r="Z6" s="7">
        <v>42.22</v>
      </c>
      <c r="AA6" s="7">
        <v>16.440000000000001</v>
      </c>
      <c r="AB6" s="7">
        <v>20.13</v>
      </c>
      <c r="AC6" s="7">
        <v>21.74</v>
      </c>
      <c r="AD6" s="7">
        <v>33.19</v>
      </c>
      <c r="AE6" s="7">
        <v>44.83</v>
      </c>
      <c r="AF6" s="7">
        <v>17.96</v>
      </c>
      <c r="AG6" s="7">
        <v>25.49</v>
      </c>
      <c r="AH6" s="7">
        <v>28.41</v>
      </c>
      <c r="AI6" s="7">
        <v>47.28</v>
      </c>
      <c r="AJ6" s="7">
        <v>61.27</v>
      </c>
      <c r="AK6" s="7">
        <v>14.27</v>
      </c>
      <c r="AL6" s="7">
        <v>19.36</v>
      </c>
      <c r="AM6" s="7">
        <v>21.82</v>
      </c>
      <c r="AN6" s="7">
        <v>33.42</v>
      </c>
      <c r="AO6" s="7">
        <v>46.42</v>
      </c>
      <c r="AP6" s="7">
        <v>18.05</v>
      </c>
      <c r="AQ6" s="7">
        <v>22.04</v>
      </c>
      <c r="AR6" s="7">
        <v>24.2</v>
      </c>
      <c r="AS6" s="7">
        <v>37.270000000000003</v>
      </c>
      <c r="AT6" s="7">
        <v>51.27</v>
      </c>
      <c r="AU6" s="7">
        <v>13.45</v>
      </c>
      <c r="AV6" s="7">
        <v>19.52</v>
      </c>
      <c r="AW6" s="7">
        <v>21.9</v>
      </c>
      <c r="AX6" s="7">
        <v>33.78</v>
      </c>
      <c r="AY6" s="7">
        <v>43.31</v>
      </c>
      <c r="AZ6" s="7">
        <v>12.48</v>
      </c>
      <c r="BA6" s="7">
        <v>16.809999999999999</v>
      </c>
      <c r="BB6" s="7">
        <v>18.57</v>
      </c>
      <c r="BC6" s="7">
        <v>30.85</v>
      </c>
      <c r="BD6" s="7">
        <v>39.64</v>
      </c>
      <c r="BE6" s="7">
        <v>13.47</v>
      </c>
      <c r="BF6" s="7">
        <v>17.28</v>
      </c>
      <c r="BG6" s="7">
        <v>19.29</v>
      </c>
      <c r="BH6" s="7">
        <v>29.47</v>
      </c>
      <c r="BI6" s="7">
        <v>39.35</v>
      </c>
    </row>
    <row r="7" spans="1:61" x14ac:dyDescent="0.15">
      <c r="A7" s="5">
        <v>2017</v>
      </c>
      <c r="B7" s="6">
        <v>15.92</v>
      </c>
      <c r="C7" s="7">
        <v>21.26</v>
      </c>
      <c r="D7" s="7">
        <v>23.31</v>
      </c>
      <c r="E7" s="7">
        <v>38.65</v>
      </c>
      <c r="F7" s="7">
        <v>49.4</v>
      </c>
      <c r="G7" s="7">
        <v>17.63</v>
      </c>
      <c r="H7" s="7">
        <v>23.47</v>
      </c>
      <c r="I7" s="7">
        <v>25.91</v>
      </c>
      <c r="J7" s="7">
        <v>44.5</v>
      </c>
      <c r="K7" s="7">
        <v>56.77</v>
      </c>
      <c r="L7" s="7">
        <v>13.39</v>
      </c>
      <c r="M7" s="7">
        <v>18.309999999999999</v>
      </c>
      <c r="N7" s="7">
        <v>20.83</v>
      </c>
      <c r="O7" s="7">
        <v>33.01</v>
      </c>
      <c r="P7" s="7">
        <v>42.75</v>
      </c>
      <c r="Q7" s="7">
        <v>15.96</v>
      </c>
      <c r="R7" s="7">
        <v>22.71</v>
      </c>
      <c r="S7" s="7">
        <v>24.65</v>
      </c>
      <c r="T7" s="7">
        <v>40.07</v>
      </c>
      <c r="U7" s="7">
        <v>50.03</v>
      </c>
      <c r="V7" s="7">
        <v>13.93</v>
      </c>
      <c r="W7" s="7">
        <v>17.940000000000001</v>
      </c>
      <c r="X7" s="7">
        <v>19.8</v>
      </c>
      <c r="Y7" s="7">
        <v>31.49</v>
      </c>
      <c r="Z7" s="7">
        <v>40.68</v>
      </c>
      <c r="AA7" s="7">
        <v>16.34</v>
      </c>
      <c r="AB7" s="7">
        <v>19.829999999999998</v>
      </c>
      <c r="AC7" s="7">
        <v>21.59</v>
      </c>
      <c r="AD7" s="7">
        <v>33.07</v>
      </c>
      <c r="AE7" s="7">
        <v>43.92</v>
      </c>
      <c r="AF7" s="7">
        <v>17.82</v>
      </c>
      <c r="AG7" s="7">
        <v>25.14</v>
      </c>
      <c r="AH7" s="7">
        <v>27.61</v>
      </c>
      <c r="AI7" s="7">
        <v>46.44</v>
      </c>
      <c r="AJ7" s="7">
        <v>57.64</v>
      </c>
      <c r="AK7" s="7">
        <v>15</v>
      </c>
      <c r="AL7" s="7">
        <v>19.46</v>
      </c>
      <c r="AM7" s="7">
        <v>21.09</v>
      </c>
      <c r="AN7" s="7">
        <v>34.409999999999997</v>
      </c>
      <c r="AO7" s="7">
        <v>44.62</v>
      </c>
      <c r="AP7" s="7">
        <v>17.91</v>
      </c>
      <c r="AQ7" s="7">
        <v>21.68</v>
      </c>
      <c r="AR7" s="7">
        <v>23.59</v>
      </c>
      <c r="AS7" s="7">
        <v>36.619999999999997</v>
      </c>
      <c r="AT7" s="7">
        <v>50.58</v>
      </c>
      <c r="AU7" s="7">
        <v>13.46</v>
      </c>
      <c r="AV7" s="7">
        <v>19.34</v>
      </c>
      <c r="AW7" s="7">
        <v>21.72</v>
      </c>
      <c r="AX7" s="7">
        <v>33.76</v>
      </c>
      <c r="AY7" s="7">
        <v>43.22</v>
      </c>
      <c r="AZ7" s="7">
        <v>12.99</v>
      </c>
      <c r="BA7" s="7">
        <v>16.329999999999998</v>
      </c>
      <c r="BB7" s="7">
        <v>18.760000000000002</v>
      </c>
      <c r="BC7" s="7">
        <v>29.19</v>
      </c>
      <c r="BD7" s="7">
        <v>38.26</v>
      </c>
      <c r="BE7" s="7">
        <v>13.36</v>
      </c>
      <c r="BF7" s="7">
        <v>17.02</v>
      </c>
      <c r="BG7" s="7">
        <v>19.600000000000001</v>
      </c>
      <c r="BH7" s="7">
        <v>29.69</v>
      </c>
      <c r="BI7" s="7">
        <v>38.43</v>
      </c>
    </row>
    <row r="8" spans="1:61" x14ac:dyDescent="0.15">
      <c r="A8" s="5">
        <v>2016</v>
      </c>
      <c r="B8" s="6">
        <v>15.45</v>
      </c>
      <c r="C8" s="7">
        <v>21</v>
      </c>
      <c r="D8" s="7">
        <v>23.35</v>
      </c>
      <c r="E8" s="7">
        <v>38.729999999999997</v>
      </c>
      <c r="F8" s="7">
        <v>49.64</v>
      </c>
      <c r="G8" s="7">
        <v>16.95</v>
      </c>
      <c r="H8" s="7">
        <v>23.01</v>
      </c>
      <c r="I8" s="7">
        <v>25.98</v>
      </c>
      <c r="J8" s="7">
        <v>44.98</v>
      </c>
      <c r="K8" s="7">
        <v>57.71</v>
      </c>
      <c r="L8" s="7">
        <v>13.11</v>
      </c>
      <c r="M8" s="7">
        <v>18.329999999999998</v>
      </c>
      <c r="N8" s="7">
        <v>20.89</v>
      </c>
      <c r="O8" s="7">
        <v>32.659999999999997</v>
      </c>
      <c r="P8" s="7">
        <v>42.17</v>
      </c>
      <c r="Q8" s="7">
        <v>15.38</v>
      </c>
      <c r="R8" s="7">
        <v>22.37</v>
      </c>
      <c r="S8" s="7">
        <v>24.61</v>
      </c>
      <c r="T8" s="7">
        <v>39.950000000000003</v>
      </c>
      <c r="U8" s="7">
        <v>49.85</v>
      </c>
      <c r="V8" s="7">
        <v>13.48</v>
      </c>
      <c r="W8" s="7">
        <v>17.95</v>
      </c>
      <c r="X8" s="7">
        <v>20.28</v>
      </c>
      <c r="Y8" s="7">
        <v>32.1</v>
      </c>
      <c r="Z8" s="7">
        <v>41.26</v>
      </c>
      <c r="AA8" s="7">
        <v>16.02</v>
      </c>
      <c r="AB8" s="7">
        <v>19.47</v>
      </c>
      <c r="AC8" s="7">
        <v>21.33</v>
      </c>
      <c r="AD8" s="7">
        <v>34.28</v>
      </c>
      <c r="AE8" s="7">
        <v>43.92</v>
      </c>
      <c r="AF8" s="7">
        <v>16.96</v>
      </c>
      <c r="AG8" s="7">
        <v>24.73</v>
      </c>
      <c r="AH8" s="7">
        <v>27.49</v>
      </c>
      <c r="AI8" s="7">
        <v>46.78</v>
      </c>
      <c r="AJ8" s="7">
        <v>58.13</v>
      </c>
      <c r="AK8" s="7">
        <v>14.64</v>
      </c>
      <c r="AL8" s="7">
        <v>19.07</v>
      </c>
      <c r="AM8" s="7">
        <v>22.15</v>
      </c>
      <c r="AN8" s="7">
        <v>35.36</v>
      </c>
      <c r="AO8" s="7">
        <v>45.54</v>
      </c>
      <c r="AP8" s="7">
        <v>17.37</v>
      </c>
      <c r="AQ8" s="7">
        <v>21.05</v>
      </c>
      <c r="AR8" s="7">
        <v>23.43</v>
      </c>
      <c r="AS8" s="7">
        <v>38.94</v>
      </c>
      <c r="AT8" s="7">
        <v>50.81</v>
      </c>
      <c r="AU8" s="7">
        <v>12.98</v>
      </c>
      <c r="AV8" s="7">
        <v>19.21</v>
      </c>
      <c r="AW8" s="7">
        <v>21.83</v>
      </c>
      <c r="AX8" s="7">
        <v>33.229999999999997</v>
      </c>
      <c r="AY8" s="7">
        <v>42.24</v>
      </c>
      <c r="AZ8" s="7">
        <v>12.42</v>
      </c>
      <c r="BA8" s="7">
        <v>16.71</v>
      </c>
      <c r="BB8" s="7">
        <v>18.88</v>
      </c>
      <c r="BC8" s="7">
        <v>29.56</v>
      </c>
      <c r="BD8" s="7">
        <v>38.549999999999997</v>
      </c>
      <c r="BE8" s="7">
        <v>13.4</v>
      </c>
      <c r="BF8" s="7">
        <v>17.11</v>
      </c>
      <c r="BG8" s="7">
        <v>19.260000000000002</v>
      </c>
      <c r="BH8" s="7">
        <v>29.41</v>
      </c>
      <c r="BI8" s="7">
        <v>37.770000000000003</v>
      </c>
    </row>
    <row r="9" spans="1:61" x14ac:dyDescent="0.15">
      <c r="A9" s="5">
        <v>2015</v>
      </c>
      <c r="B9" s="6">
        <v>15.25</v>
      </c>
      <c r="C9" s="7">
        <v>20.81</v>
      </c>
      <c r="D9" s="7">
        <v>23.17</v>
      </c>
      <c r="E9" s="7">
        <v>37.96</v>
      </c>
      <c r="F9" s="7">
        <v>48.42</v>
      </c>
      <c r="G9" s="7">
        <v>16.63</v>
      </c>
      <c r="H9" s="7">
        <v>22.93</v>
      </c>
      <c r="I9" s="7">
        <v>25.99</v>
      </c>
      <c r="J9" s="7">
        <v>43.47</v>
      </c>
      <c r="K9" s="7">
        <v>56.32</v>
      </c>
      <c r="L9" s="7">
        <v>13.09</v>
      </c>
      <c r="M9" s="7">
        <v>18.05</v>
      </c>
      <c r="N9" s="7">
        <v>20.54</v>
      </c>
      <c r="O9" s="7">
        <v>32.54</v>
      </c>
      <c r="P9" s="7">
        <v>41.16</v>
      </c>
      <c r="Q9" s="7">
        <v>15.34</v>
      </c>
      <c r="R9" s="7">
        <v>22.12</v>
      </c>
      <c r="S9" s="7">
        <v>24.52</v>
      </c>
      <c r="T9" s="7">
        <v>39.19</v>
      </c>
      <c r="U9" s="7">
        <v>49</v>
      </c>
      <c r="V9" s="7">
        <v>13.64</v>
      </c>
      <c r="W9" s="7">
        <v>17.62</v>
      </c>
      <c r="X9" s="7">
        <v>19.59</v>
      </c>
      <c r="Y9" s="7">
        <v>32.06</v>
      </c>
      <c r="Z9" s="7">
        <v>41.13</v>
      </c>
      <c r="AA9" s="7">
        <v>15.46</v>
      </c>
      <c r="AB9" s="7">
        <v>19.309999999999999</v>
      </c>
      <c r="AC9" s="7">
        <v>21</v>
      </c>
      <c r="AD9" s="7">
        <v>33.159999999999997</v>
      </c>
      <c r="AE9" s="7">
        <v>42.02</v>
      </c>
      <c r="AF9" s="7">
        <v>17.16</v>
      </c>
      <c r="AG9" s="7">
        <v>24.56</v>
      </c>
      <c r="AH9" s="7">
        <v>27.64</v>
      </c>
      <c r="AI9" s="7">
        <v>45.39</v>
      </c>
      <c r="AJ9" s="7">
        <v>57.37</v>
      </c>
      <c r="AK9" s="7">
        <v>14.55</v>
      </c>
      <c r="AL9" s="7">
        <v>18.93</v>
      </c>
      <c r="AM9" s="7">
        <v>21.08</v>
      </c>
      <c r="AN9" s="7">
        <v>34.19</v>
      </c>
      <c r="AO9" s="7">
        <v>47.54</v>
      </c>
      <c r="AP9" s="7">
        <v>16.52</v>
      </c>
      <c r="AQ9" s="7">
        <v>20.92</v>
      </c>
      <c r="AR9" s="7">
        <v>23.32</v>
      </c>
      <c r="AS9" s="7">
        <v>36.630000000000003</v>
      </c>
      <c r="AT9" s="7">
        <v>48.49</v>
      </c>
      <c r="AU9" s="7">
        <v>12.68</v>
      </c>
      <c r="AV9" s="7">
        <v>18.899999999999999</v>
      </c>
      <c r="AW9" s="7">
        <v>21.49</v>
      </c>
      <c r="AX9" s="7">
        <v>32.880000000000003</v>
      </c>
      <c r="AY9" s="7">
        <v>41.41</v>
      </c>
      <c r="AZ9" s="7">
        <v>12.79</v>
      </c>
      <c r="BA9" s="7">
        <v>16.21</v>
      </c>
      <c r="BB9" s="7">
        <v>18.5</v>
      </c>
      <c r="BC9" s="7">
        <v>30.42</v>
      </c>
      <c r="BD9" s="7">
        <v>37.369999999999997</v>
      </c>
      <c r="BE9" s="7">
        <v>13.42</v>
      </c>
      <c r="BF9" s="7">
        <v>16.989999999999998</v>
      </c>
      <c r="BG9" s="7">
        <v>18.66</v>
      </c>
      <c r="BH9" s="7">
        <v>29.71</v>
      </c>
      <c r="BI9" s="7">
        <v>36.369999999999997</v>
      </c>
    </row>
    <row r="10" spans="1:61" x14ac:dyDescent="0.15">
      <c r="A10" s="5">
        <v>2014</v>
      </c>
      <c r="B10" s="6">
        <v>14.66</v>
      </c>
      <c r="C10" s="7">
        <v>20.34</v>
      </c>
      <c r="D10" s="7">
        <v>22.48</v>
      </c>
      <c r="E10" s="7">
        <v>36.47</v>
      </c>
      <c r="F10" s="7">
        <v>47.27</v>
      </c>
      <c r="G10" s="7">
        <v>15.95</v>
      </c>
      <c r="H10" s="7">
        <v>22.4</v>
      </c>
      <c r="I10" s="7">
        <v>24.96</v>
      </c>
      <c r="J10" s="7">
        <v>41.14</v>
      </c>
      <c r="K10" s="7">
        <v>54.63</v>
      </c>
      <c r="L10" s="7">
        <v>12.6</v>
      </c>
      <c r="M10" s="7">
        <v>17.72</v>
      </c>
      <c r="N10" s="7">
        <v>20.14</v>
      </c>
      <c r="O10" s="7">
        <v>31.98</v>
      </c>
      <c r="P10" s="7">
        <v>40.340000000000003</v>
      </c>
      <c r="Q10" s="7">
        <v>14.92</v>
      </c>
      <c r="R10" s="7">
        <v>21.65</v>
      </c>
      <c r="S10" s="7">
        <v>23.7</v>
      </c>
      <c r="T10" s="7">
        <v>37.61</v>
      </c>
      <c r="U10" s="7">
        <v>47.46</v>
      </c>
      <c r="V10" s="7">
        <v>13.43</v>
      </c>
      <c r="W10" s="7">
        <v>17.61</v>
      </c>
      <c r="X10" s="7">
        <v>19.399999999999999</v>
      </c>
      <c r="Y10" s="7">
        <v>30.82</v>
      </c>
      <c r="Z10" s="7">
        <v>40.07</v>
      </c>
      <c r="AA10" s="7">
        <v>14.77</v>
      </c>
      <c r="AB10" s="7">
        <v>18.43</v>
      </c>
      <c r="AC10" s="7">
        <v>20.21</v>
      </c>
      <c r="AD10" s="7">
        <v>31.8</v>
      </c>
      <c r="AE10" s="7">
        <v>44.35</v>
      </c>
      <c r="AF10" s="7">
        <v>16.649999999999999</v>
      </c>
      <c r="AG10" s="7">
        <v>24.08</v>
      </c>
      <c r="AH10" s="7">
        <v>26.5</v>
      </c>
      <c r="AI10" s="7">
        <v>42.79</v>
      </c>
      <c r="AJ10" s="7">
        <v>55.03</v>
      </c>
      <c r="AK10" s="7">
        <v>14.28</v>
      </c>
      <c r="AL10" s="7">
        <v>19.079999999999998</v>
      </c>
      <c r="AM10" s="7">
        <v>20.77</v>
      </c>
      <c r="AN10" s="7">
        <v>31.67</v>
      </c>
      <c r="AO10" s="7">
        <v>43.76</v>
      </c>
      <c r="AP10" s="7">
        <v>15.85</v>
      </c>
      <c r="AQ10" s="7">
        <v>19.7</v>
      </c>
      <c r="AR10" s="7">
        <v>22.17</v>
      </c>
      <c r="AS10" s="7">
        <v>35.17</v>
      </c>
      <c r="AT10" s="7">
        <v>52.55</v>
      </c>
      <c r="AU10" s="7">
        <v>12.54</v>
      </c>
      <c r="AV10" s="7">
        <v>18.510000000000002</v>
      </c>
      <c r="AW10" s="7">
        <v>20.99</v>
      </c>
      <c r="AX10" s="7">
        <v>32.46</v>
      </c>
      <c r="AY10" s="7">
        <v>40.409999999999997</v>
      </c>
      <c r="AZ10" s="7">
        <v>12.47</v>
      </c>
      <c r="BA10" s="7">
        <v>16.09</v>
      </c>
      <c r="BB10" s="7">
        <v>18.39</v>
      </c>
      <c r="BC10" s="7">
        <v>30.2</v>
      </c>
      <c r="BD10" s="7">
        <v>37.880000000000003</v>
      </c>
      <c r="BE10" s="7">
        <v>12.61</v>
      </c>
      <c r="BF10" s="7">
        <v>16.55</v>
      </c>
      <c r="BG10" s="7">
        <v>18.22</v>
      </c>
      <c r="BH10" s="7">
        <v>28.53</v>
      </c>
      <c r="BI10" s="7">
        <v>37.159999999999997</v>
      </c>
    </row>
    <row r="11" spans="1:61" x14ac:dyDescent="0.15">
      <c r="A11" s="5">
        <v>2013</v>
      </c>
      <c r="B11" s="6">
        <v>14.62</v>
      </c>
      <c r="C11" s="7">
        <v>20.309999999999999</v>
      </c>
      <c r="D11" s="7">
        <v>22.5</v>
      </c>
      <c r="E11" s="7">
        <v>37</v>
      </c>
      <c r="F11" s="7">
        <v>48.54</v>
      </c>
      <c r="G11" s="7">
        <v>15.86</v>
      </c>
      <c r="H11" s="7">
        <v>22.28</v>
      </c>
      <c r="I11" s="7">
        <v>25.07</v>
      </c>
      <c r="J11" s="7">
        <v>42.34</v>
      </c>
      <c r="K11" s="7">
        <v>56.35</v>
      </c>
      <c r="L11" s="7">
        <v>12.62</v>
      </c>
      <c r="M11" s="7">
        <v>17.84</v>
      </c>
      <c r="N11" s="7">
        <v>20.12</v>
      </c>
      <c r="O11" s="7">
        <v>31.79</v>
      </c>
      <c r="P11" s="7">
        <v>41.03</v>
      </c>
      <c r="Q11" s="7">
        <v>14.76</v>
      </c>
      <c r="R11" s="7">
        <v>21.54</v>
      </c>
      <c r="S11" s="7">
        <v>23.69</v>
      </c>
      <c r="T11" s="7">
        <v>38.17</v>
      </c>
      <c r="U11" s="7">
        <v>49.14</v>
      </c>
      <c r="V11" s="7">
        <v>13.4</v>
      </c>
      <c r="W11" s="7">
        <v>17.66</v>
      </c>
      <c r="X11" s="7">
        <v>19.38</v>
      </c>
      <c r="Y11" s="7">
        <v>31.11</v>
      </c>
      <c r="Z11" s="7">
        <v>41.6</v>
      </c>
      <c r="AA11" s="7">
        <v>14.83</v>
      </c>
      <c r="AB11" s="7">
        <v>18.39</v>
      </c>
      <c r="AC11" s="7">
        <v>20.21</v>
      </c>
      <c r="AD11" s="7">
        <v>32.14</v>
      </c>
      <c r="AE11" s="7">
        <v>44.03</v>
      </c>
      <c r="AF11" s="7">
        <v>16.37</v>
      </c>
      <c r="AG11" s="7">
        <v>23.84</v>
      </c>
      <c r="AH11" s="7">
        <v>26.66</v>
      </c>
      <c r="AI11" s="7">
        <v>43.94</v>
      </c>
      <c r="AJ11" s="7">
        <v>57.4</v>
      </c>
      <c r="AK11" s="7">
        <v>14.39</v>
      </c>
      <c r="AL11" s="7">
        <v>18.7</v>
      </c>
      <c r="AM11" s="7">
        <v>20.78</v>
      </c>
      <c r="AN11" s="7">
        <v>33.18</v>
      </c>
      <c r="AO11" s="7">
        <v>46.74</v>
      </c>
      <c r="AP11" s="7">
        <v>15.8</v>
      </c>
      <c r="AQ11" s="7">
        <v>19.86</v>
      </c>
      <c r="AR11" s="7">
        <v>21.76</v>
      </c>
      <c r="AS11" s="7">
        <v>36.299999999999997</v>
      </c>
      <c r="AT11" s="7">
        <v>51.37</v>
      </c>
      <c r="AU11" s="7">
        <v>12.47</v>
      </c>
      <c r="AV11" s="7">
        <v>18.62</v>
      </c>
      <c r="AW11" s="7">
        <v>20.86</v>
      </c>
      <c r="AX11" s="7">
        <v>32.33</v>
      </c>
      <c r="AY11" s="7">
        <v>41.24</v>
      </c>
      <c r="AZ11" s="7">
        <v>12.41</v>
      </c>
      <c r="BA11" s="7">
        <v>16.600000000000001</v>
      </c>
      <c r="BB11" s="7">
        <v>18.32</v>
      </c>
      <c r="BC11" s="7">
        <v>29.57</v>
      </c>
      <c r="BD11" s="7">
        <v>38.4</v>
      </c>
      <c r="BE11" s="7">
        <v>12.8</v>
      </c>
      <c r="BF11" s="7">
        <v>16.23</v>
      </c>
      <c r="BG11" s="7">
        <v>18.7</v>
      </c>
      <c r="BH11" s="7">
        <v>28.2</v>
      </c>
      <c r="BI11" s="7">
        <v>36.92</v>
      </c>
    </row>
    <row r="12" spans="1:61" x14ac:dyDescent="0.15">
      <c r="A12" s="5">
        <v>2012</v>
      </c>
      <c r="B12" s="6">
        <v>14.8</v>
      </c>
      <c r="C12" s="7">
        <v>20.5</v>
      </c>
      <c r="D12" s="7">
        <v>22.56</v>
      </c>
      <c r="E12" s="7">
        <v>36.76</v>
      </c>
      <c r="F12" s="7">
        <v>48.47</v>
      </c>
      <c r="G12" s="7">
        <v>16.149999999999999</v>
      </c>
      <c r="H12" s="7">
        <v>22.65</v>
      </c>
      <c r="I12" s="7">
        <v>25.05</v>
      </c>
      <c r="J12" s="7">
        <v>42.25</v>
      </c>
      <c r="K12" s="7">
        <v>56.26</v>
      </c>
      <c r="L12" s="7">
        <v>12.72</v>
      </c>
      <c r="M12" s="7">
        <v>17.82</v>
      </c>
      <c r="N12" s="7">
        <v>20.260000000000002</v>
      </c>
      <c r="O12" s="7">
        <v>31.45</v>
      </c>
      <c r="P12" s="7">
        <v>40.83</v>
      </c>
      <c r="Q12" s="7">
        <v>15.28</v>
      </c>
      <c r="R12" s="7">
        <v>21.77</v>
      </c>
      <c r="S12" s="7">
        <v>23.63</v>
      </c>
      <c r="T12" s="7">
        <v>37.85</v>
      </c>
      <c r="U12" s="7">
        <v>49.43</v>
      </c>
      <c r="V12" s="7">
        <v>13.12</v>
      </c>
      <c r="W12" s="7">
        <v>17.920000000000002</v>
      </c>
      <c r="X12" s="7">
        <v>19.77</v>
      </c>
      <c r="Y12" s="7">
        <v>31.08</v>
      </c>
      <c r="Z12" s="7">
        <v>40.89</v>
      </c>
      <c r="AA12" s="7">
        <v>14.79</v>
      </c>
      <c r="AB12" s="7">
        <v>18.37</v>
      </c>
      <c r="AC12" s="7">
        <v>20.55</v>
      </c>
      <c r="AD12" s="7">
        <v>31.28</v>
      </c>
      <c r="AE12" s="7">
        <v>43.47</v>
      </c>
      <c r="AF12" s="7">
        <v>16.96</v>
      </c>
      <c r="AG12" s="7">
        <v>24.26</v>
      </c>
      <c r="AH12" s="7">
        <v>26.43</v>
      </c>
      <c r="AI12" s="7">
        <v>43.72</v>
      </c>
      <c r="AJ12" s="7">
        <v>57.8</v>
      </c>
      <c r="AK12" s="7">
        <v>14.12</v>
      </c>
      <c r="AL12" s="7">
        <v>19.28</v>
      </c>
      <c r="AM12" s="7">
        <v>21.24</v>
      </c>
      <c r="AN12" s="7">
        <v>33.5</v>
      </c>
      <c r="AO12" s="7">
        <v>46.59</v>
      </c>
      <c r="AP12" s="7">
        <v>15.91</v>
      </c>
      <c r="AQ12" s="7">
        <v>19.760000000000002</v>
      </c>
      <c r="AR12" s="7">
        <v>22.35</v>
      </c>
      <c r="AS12" s="7">
        <v>35.33</v>
      </c>
      <c r="AT12" s="7">
        <v>48.5</v>
      </c>
      <c r="AU12" s="7">
        <v>12.95</v>
      </c>
      <c r="AV12" s="7">
        <v>18.59</v>
      </c>
      <c r="AW12" s="7">
        <v>20.96</v>
      </c>
      <c r="AX12" s="7">
        <v>31.96</v>
      </c>
      <c r="AY12" s="7">
        <v>41.14</v>
      </c>
      <c r="AZ12" s="7">
        <v>12.2</v>
      </c>
      <c r="BA12" s="7">
        <v>16.52</v>
      </c>
      <c r="BB12" s="7">
        <v>18.66</v>
      </c>
      <c r="BC12" s="7">
        <v>29.43</v>
      </c>
      <c r="BD12" s="7">
        <v>37.46</v>
      </c>
      <c r="BE12" s="7">
        <v>12.61</v>
      </c>
      <c r="BF12" s="7">
        <v>16.41</v>
      </c>
      <c r="BG12" s="7">
        <v>18.78</v>
      </c>
      <c r="BH12" s="7">
        <v>27.58</v>
      </c>
      <c r="BI12" s="7">
        <v>38.909999999999997</v>
      </c>
    </row>
    <row r="13" spans="1:61" x14ac:dyDescent="0.15">
      <c r="A13" s="5">
        <v>2011</v>
      </c>
      <c r="B13" s="6">
        <v>14.96</v>
      </c>
      <c r="C13" s="7">
        <v>20.67</v>
      </c>
      <c r="D13" s="7">
        <v>22.9</v>
      </c>
      <c r="E13" s="7">
        <v>36.44</v>
      </c>
      <c r="F13" s="7">
        <v>47.56</v>
      </c>
      <c r="G13" s="7">
        <v>16.16</v>
      </c>
      <c r="H13" s="7">
        <v>22.81</v>
      </c>
      <c r="I13" s="7">
        <v>25.34</v>
      </c>
      <c r="J13" s="7">
        <v>41.41</v>
      </c>
      <c r="K13" s="7">
        <v>54.15</v>
      </c>
      <c r="L13" s="7">
        <v>13.07</v>
      </c>
      <c r="M13" s="7">
        <v>18.010000000000002</v>
      </c>
      <c r="N13" s="7">
        <v>20.64</v>
      </c>
      <c r="O13" s="7">
        <v>31.63</v>
      </c>
      <c r="P13" s="7">
        <v>41.18</v>
      </c>
      <c r="Q13" s="7">
        <v>15.18</v>
      </c>
      <c r="R13" s="7">
        <v>21.89</v>
      </c>
      <c r="S13" s="7">
        <v>23.83</v>
      </c>
      <c r="T13" s="7">
        <v>37.43</v>
      </c>
      <c r="U13" s="7">
        <v>48.29</v>
      </c>
      <c r="V13" s="7">
        <v>14.04</v>
      </c>
      <c r="W13" s="7">
        <v>17.84</v>
      </c>
      <c r="X13" s="7">
        <v>19.84</v>
      </c>
      <c r="Y13" s="7">
        <v>31.86</v>
      </c>
      <c r="Z13" s="7">
        <v>40.1</v>
      </c>
      <c r="AA13" s="7">
        <v>14.96</v>
      </c>
      <c r="AB13" s="7">
        <v>18.55</v>
      </c>
      <c r="AC13" s="7">
        <v>21.17</v>
      </c>
      <c r="AD13" s="7">
        <v>31.41</v>
      </c>
      <c r="AE13" s="7">
        <v>43.99</v>
      </c>
      <c r="AF13" s="7">
        <v>16.91</v>
      </c>
      <c r="AG13" s="7">
        <v>24.43</v>
      </c>
      <c r="AH13" s="7">
        <v>26.56</v>
      </c>
      <c r="AI13" s="7">
        <v>42.79</v>
      </c>
      <c r="AJ13" s="7">
        <v>55.19</v>
      </c>
      <c r="AK13" s="7">
        <v>14.66</v>
      </c>
      <c r="AL13" s="7">
        <v>19.07</v>
      </c>
      <c r="AM13" s="7">
        <v>21.31</v>
      </c>
      <c r="AN13" s="7">
        <v>33.82</v>
      </c>
      <c r="AO13" s="7">
        <v>43.52</v>
      </c>
      <c r="AP13" s="7">
        <v>15.87</v>
      </c>
      <c r="AQ13" s="7">
        <v>19.899999999999999</v>
      </c>
      <c r="AR13" s="7">
        <v>22.8</v>
      </c>
      <c r="AS13" s="7">
        <v>34.57</v>
      </c>
      <c r="AT13" s="7">
        <v>48.76</v>
      </c>
      <c r="AU13" s="7">
        <v>12.91</v>
      </c>
      <c r="AV13" s="7">
        <v>18.760000000000002</v>
      </c>
      <c r="AW13" s="7">
        <v>21.26</v>
      </c>
      <c r="AX13" s="7">
        <v>32.08</v>
      </c>
      <c r="AY13" s="7">
        <v>41.6</v>
      </c>
      <c r="AZ13" s="7">
        <v>13.4</v>
      </c>
      <c r="BA13" s="7">
        <v>16.559999999999999</v>
      </c>
      <c r="BB13" s="7">
        <v>18.8</v>
      </c>
      <c r="BC13" s="7">
        <v>30.49</v>
      </c>
      <c r="BD13" s="7">
        <v>38.01</v>
      </c>
      <c r="BE13" s="7">
        <v>13.06</v>
      </c>
      <c r="BF13" s="7">
        <v>16.559999999999999</v>
      </c>
      <c r="BG13" s="7">
        <v>19.440000000000001</v>
      </c>
      <c r="BH13" s="7">
        <v>28.19</v>
      </c>
      <c r="BI13" s="7">
        <v>39.590000000000003</v>
      </c>
    </row>
    <row r="14" spans="1:61" x14ac:dyDescent="0.15">
      <c r="A14" s="5">
        <v>2010</v>
      </c>
      <c r="B14" s="6">
        <v>15.04</v>
      </c>
      <c r="C14" s="7">
        <v>21.06</v>
      </c>
      <c r="D14" s="7">
        <v>23.56</v>
      </c>
      <c r="E14" s="7">
        <v>37.42</v>
      </c>
      <c r="F14" s="7">
        <v>48.8</v>
      </c>
      <c r="G14" s="7">
        <v>16.32</v>
      </c>
      <c r="H14" s="7">
        <v>23.28</v>
      </c>
      <c r="I14" s="7">
        <v>26.24</v>
      </c>
      <c r="J14" s="7">
        <v>42.71</v>
      </c>
      <c r="K14" s="7">
        <v>55.87</v>
      </c>
      <c r="L14" s="7">
        <v>13.08</v>
      </c>
      <c r="M14" s="7">
        <v>18.43</v>
      </c>
      <c r="N14" s="7">
        <v>21.16</v>
      </c>
      <c r="O14" s="7">
        <v>32.33</v>
      </c>
      <c r="P14" s="7">
        <v>41.73</v>
      </c>
      <c r="Q14" s="7">
        <v>15.2</v>
      </c>
      <c r="R14" s="7">
        <v>22.11</v>
      </c>
      <c r="S14" s="7">
        <v>24.46</v>
      </c>
      <c r="T14" s="7">
        <v>38.619999999999997</v>
      </c>
      <c r="U14" s="7">
        <v>49.58</v>
      </c>
      <c r="V14" s="7">
        <v>14.4</v>
      </c>
      <c r="W14" s="7">
        <v>18.45</v>
      </c>
      <c r="X14" s="7">
        <v>20.88</v>
      </c>
      <c r="Y14" s="7">
        <v>31.64</v>
      </c>
      <c r="Z14" s="7">
        <v>39.299999999999997</v>
      </c>
      <c r="AA14" s="7">
        <v>15</v>
      </c>
      <c r="AB14" s="7">
        <v>19.27</v>
      </c>
      <c r="AC14" s="7">
        <v>21.53</v>
      </c>
      <c r="AD14" s="7">
        <v>32.840000000000003</v>
      </c>
      <c r="AE14" s="7">
        <v>47.29</v>
      </c>
      <c r="AF14" s="7">
        <v>17</v>
      </c>
      <c r="AG14" s="7">
        <v>24.74</v>
      </c>
      <c r="AH14" s="7">
        <v>27.46</v>
      </c>
      <c r="AI14" s="7">
        <v>44.36</v>
      </c>
      <c r="AJ14" s="7">
        <v>57.29</v>
      </c>
      <c r="AK14" s="7">
        <v>15.19</v>
      </c>
      <c r="AL14" s="7">
        <v>19.61</v>
      </c>
      <c r="AM14" s="7">
        <v>22.62</v>
      </c>
      <c r="AN14" s="7">
        <v>33.28</v>
      </c>
      <c r="AO14" s="7">
        <v>41.67</v>
      </c>
      <c r="AP14" s="7">
        <v>16.02</v>
      </c>
      <c r="AQ14" s="7">
        <v>20.87</v>
      </c>
      <c r="AR14" s="7">
        <v>23.43</v>
      </c>
      <c r="AS14" s="7">
        <v>37.49</v>
      </c>
      <c r="AT14" s="7">
        <v>52.64</v>
      </c>
      <c r="AU14" s="7">
        <v>12.86</v>
      </c>
      <c r="AV14" s="7">
        <v>19.02</v>
      </c>
      <c r="AW14" s="7">
        <v>21.73</v>
      </c>
      <c r="AX14" s="7">
        <v>32.909999999999997</v>
      </c>
      <c r="AY14" s="7">
        <v>41.96</v>
      </c>
      <c r="AZ14" s="7">
        <v>13.63</v>
      </c>
      <c r="BA14" s="7">
        <v>17.329999999999998</v>
      </c>
      <c r="BB14" s="7">
        <v>19.61</v>
      </c>
      <c r="BC14" s="7">
        <v>30.53</v>
      </c>
      <c r="BD14" s="7">
        <v>37.74</v>
      </c>
      <c r="BE14" s="7">
        <v>12.89</v>
      </c>
      <c r="BF14" s="7">
        <v>16.850000000000001</v>
      </c>
      <c r="BG14" s="7">
        <v>19.649999999999999</v>
      </c>
      <c r="BH14" s="7">
        <v>28.39</v>
      </c>
      <c r="BI14" s="7">
        <v>41.27</v>
      </c>
    </row>
    <row r="15" spans="1:61" x14ac:dyDescent="0.15">
      <c r="A15" s="5">
        <v>2009</v>
      </c>
      <c r="B15" s="6">
        <v>15.41</v>
      </c>
      <c r="C15" s="7">
        <v>21.42</v>
      </c>
      <c r="D15" s="7">
        <v>23.82</v>
      </c>
      <c r="E15" s="7">
        <v>37.299999999999997</v>
      </c>
      <c r="F15" s="7">
        <v>49.12</v>
      </c>
      <c r="G15" s="7">
        <v>16.91</v>
      </c>
      <c r="H15" s="7">
        <v>23.74</v>
      </c>
      <c r="I15" s="7">
        <v>26.75</v>
      </c>
      <c r="J15" s="7">
        <v>43.04</v>
      </c>
      <c r="K15" s="7">
        <v>56.35</v>
      </c>
      <c r="L15" s="7">
        <v>13.14</v>
      </c>
      <c r="M15" s="7">
        <v>18.7</v>
      </c>
      <c r="N15" s="7">
        <v>21.22</v>
      </c>
      <c r="O15" s="7">
        <v>31.84</v>
      </c>
      <c r="P15" s="7">
        <v>41.8</v>
      </c>
      <c r="Q15" s="7">
        <v>15.62</v>
      </c>
      <c r="R15" s="7">
        <v>22.51</v>
      </c>
      <c r="S15" s="7">
        <v>24.73</v>
      </c>
      <c r="T15" s="7">
        <v>38.39</v>
      </c>
      <c r="U15" s="7">
        <v>49.8</v>
      </c>
      <c r="V15" s="7">
        <v>14.07</v>
      </c>
      <c r="W15" s="7">
        <v>18.690000000000001</v>
      </c>
      <c r="X15" s="7">
        <v>20.82</v>
      </c>
      <c r="Y15" s="7">
        <v>31.42</v>
      </c>
      <c r="Z15" s="7">
        <v>41.35</v>
      </c>
      <c r="AA15" s="7">
        <v>15.5</v>
      </c>
      <c r="AB15" s="7">
        <v>19.489999999999998</v>
      </c>
      <c r="AC15" s="7">
        <v>21.93</v>
      </c>
      <c r="AD15" s="7">
        <v>33.64</v>
      </c>
      <c r="AE15" s="7">
        <v>46.38</v>
      </c>
      <c r="AF15" s="7">
        <v>17.670000000000002</v>
      </c>
      <c r="AG15" s="7">
        <v>25.28</v>
      </c>
      <c r="AH15" s="7">
        <v>27.97</v>
      </c>
      <c r="AI15" s="7">
        <v>44.76</v>
      </c>
      <c r="AJ15" s="7">
        <v>57.64</v>
      </c>
      <c r="AK15" s="7">
        <v>15</v>
      </c>
      <c r="AL15" s="7">
        <v>20.149999999999999</v>
      </c>
      <c r="AM15" s="7">
        <v>22.19</v>
      </c>
      <c r="AN15" s="7">
        <v>33.979999999999997</v>
      </c>
      <c r="AO15" s="7">
        <v>44.31</v>
      </c>
      <c r="AP15" s="7">
        <v>16.62</v>
      </c>
      <c r="AQ15" s="7">
        <v>20.86</v>
      </c>
      <c r="AR15" s="7">
        <v>24.29</v>
      </c>
      <c r="AS15" s="7">
        <v>37.94</v>
      </c>
      <c r="AT15" s="7">
        <v>50.66</v>
      </c>
      <c r="AU15" s="7">
        <v>12.92</v>
      </c>
      <c r="AV15" s="7">
        <v>19.309999999999999</v>
      </c>
      <c r="AW15" s="7">
        <v>21.78</v>
      </c>
      <c r="AX15" s="7">
        <v>32.18</v>
      </c>
      <c r="AY15" s="7">
        <v>41.95</v>
      </c>
      <c r="AZ15" s="7">
        <v>13.23</v>
      </c>
      <c r="BA15" s="7">
        <v>17.260000000000002</v>
      </c>
      <c r="BB15" s="7">
        <v>19.88</v>
      </c>
      <c r="BC15" s="7">
        <v>29.59</v>
      </c>
      <c r="BD15" s="7">
        <v>39.369999999999997</v>
      </c>
      <c r="BE15" s="7">
        <v>13.24</v>
      </c>
      <c r="BF15" s="7">
        <v>17.43</v>
      </c>
      <c r="BG15" s="7">
        <v>19.63</v>
      </c>
      <c r="BH15" s="7">
        <v>29.44</v>
      </c>
      <c r="BI15" s="7">
        <v>41.34</v>
      </c>
    </row>
    <row r="16" spans="1:61" x14ac:dyDescent="0.15">
      <c r="A16" s="5">
        <v>2008</v>
      </c>
      <c r="B16" s="6">
        <v>15.08</v>
      </c>
      <c r="C16" s="7">
        <v>20.93</v>
      </c>
      <c r="D16" s="7">
        <v>23.52</v>
      </c>
      <c r="E16" s="7">
        <v>37.04</v>
      </c>
      <c r="F16" s="7">
        <v>47.55</v>
      </c>
      <c r="G16" s="7">
        <v>16.559999999999999</v>
      </c>
      <c r="H16" s="7">
        <v>23.3</v>
      </c>
      <c r="I16" s="7">
        <v>26.32</v>
      </c>
      <c r="J16" s="7">
        <v>42.34</v>
      </c>
      <c r="K16" s="7">
        <v>54.06</v>
      </c>
      <c r="L16" s="7">
        <v>12.8</v>
      </c>
      <c r="M16" s="7">
        <v>18.09</v>
      </c>
      <c r="N16" s="7">
        <v>20.99</v>
      </c>
      <c r="O16" s="7">
        <v>31.83</v>
      </c>
      <c r="P16" s="7">
        <v>40.9</v>
      </c>
      <c r="Q16" s="7">
        <v>15.25</v>
      </c>
      <c r="R16" s="7">
        <v>22.01</v>
      </c>
      <c r="S16" s="7">
        <v>24.37</v>
      </c>
      <c r="T16" s="7">
        <v>38.090000000000003</v>
      </c>
      <c r="U16" s="7">
        <v>48.15</v>
      </c>
      <c r="V16" s="7">
        <v>13.69</v>
      </c>
      <c r="W16" s="7">
        <v>18.05</v>
      </c>
      <c r="X16" s="7">
        <v>20.6</v>
      </c>
      <c r="Y16" s="7">
        <v>31.33</v>
      </c>
      <c r="Z16" s="7">
        <v>40.21</v>
      </c>
      <c r="AA16" s="7">
        <v>15.31</v>
      </c>
      <c r="AB16" s="7">
        <v>19.14</v>
      </c>
      <c r="AC16" s="7">
        <v>21.85</v>
      </c>
      <c r="AD16" s="7">
        <v>32.619999999999997</v>
      </c>
      <c r="AE16" s="7">
        <v>43.09</v>
      </c>
      <c r="AF16" s="7">
        <v>17.22</v>
      </c>
      <c r="AG16" s="7">
        <v>24.78</v>
      </c>
      <c r="AH16" s="7">
        <v>27.52</v>
      </c>
      <c r="AI16" s="7">
        <v>44.01</v>
      </c>
      <c r="AJ16" s="7">
        <v>54.98</v>
      </c>
      <c r="AK16" s="7">
        <v>14.69</v>
      </c>
      <c r="AL16" s="7">
        <v>19.420000000000002</v>
      </c>
      <c r="AM16" s="7">
        <v>22.05</v>
      </c>
      <c r="AN16" s="7">
        <v>32.450000000000003</v>
      </c>
      <c r="AO16" s="7">
        <v>42.87</v>
      </c>
      <c r="AP16" s="7">
        <v>16.38</v>
      </c>
      <c r="AQ16" s="7">
        <v>20.73</v>
      </c>
      <c r="AR16" s="7">
        <v>23.81</v>
      </c>
      <c r="AS16" s="7">
        <v>36.61</v>
      </c>
      <c r="AT16" s="7">
        <v>48.34</v>
      </c>
      <c r="AU16" s="7">
        <v>12.58</v>
      </c>
      <c r="AV16" s="7">
        <v>18.739999999999998</v>
      </c>
      <c r="AW16" s="7">
        <v>21.47</v>
      </c>
      <c r="AX16" s="7">
        <v>32.08</v>
      </c>
      <c r="AY16" s="7">
        <v>41.32</v>
      </c>
      <c r="AZ16" s="7">
        <v>12.78</v>
      </c>
      <c r="BA16" s="7">
        <v>16.690000000000001</v>
      </c>
      <c r="BB16" s="7">
        <v>19.55</v>
      </c>
      <c r="BC16" s="7">
        <v>30.5</v>
      </c>
      <c r="BD16" s="7">
        <v>38.24</v>
      </c>
      <c r="BE16" s="7">
        <v>13.02</v>
      </c>
      <c r="BF16" s="7">
        <v>16.7</v>
      </c>
      <c r="BG16" s="7">
        <v>19.86</v>
      </c>
      <c r="BH16" s="7">
        <v>28.68</v>
      </c>
      <c r="BI16" s="7">
        <v>37.340000000000003</v>
      </c>
    </row>
    <row r="17" spans="1:61" x14ac:dyDescent="0.15">
      <c r="A17" s="5">
        <v>2007</v>
      </c>
      <c r="B17" s="6">
        <v>15.19</v>
      </c>
      <c r="C17" s="7">
        <v>21.04</v>
      </c>
      <c r="D17" s="7">
        <v>23.84</v>
      </c>
      <c r="E17" s="7">
        <v>37.229999999999997</v>
      </c>
      <c r="F17" s="7">
        <v>47.31</v>
      </c>
      <c r="G17" s="7">
        <v>16.600000000000001</v>
      </c>
      <c r="H17" s="7">
        <v>23.39</v>
      </c>
      <c r="I17" s="7">
        <v>26.66</v>
      </c>
      <c r="J17" s="7">
        <v>42.55</v>
      </c>
      <c r="K17" s="7">
        <v>53.61</v>
      </c>
      <c r="L17" s="7">
        <v>12.96</v>
      </c>
      <c r="M17" s="7">
        <v>18.260000000000002</v>
      </c>
      <c r="N17" s="7">
        <v>21.25</v>
      </c>
      <c r="O17" s="7">
        <v>31.96</v>
      </c>
      <c r="P17" s="7">
        <v>40.68</v>
      </c>
      <c r="Q17" s="7">
        <v>15.36</v>
      </c>
      <c r="R17" s="7">
        <v>22.1</v>
      </c>
      <c r="S17" s="7">
        <v>24.7</v>
      </c>
      <c r="T17" s="7">
        <v>38.32</v>
      </c>
      <c r="U17" s="7">
        <v>48.1</v>
      </c>
      <c r="V17" s="7">
        <v>14.23</v>
      </c>
      <c r="W17" s="7">
        <v>18.260000000000002</v>
      </c>
      <c r="X17" s="7">
        <v>21.16</v>
      </c>
      <c r="Y17" s="7">
        <v>30.95</v>
      </c>
      <c r="Z17" s="7">
        <v>40.06</v>
      </c>
      <c r="AA17" s="7">
        <v>15.3</v>
      </c>
      <c r="AB17" s="7">
        <v>19.2</v>
      </c>
      <c r="AC17" s="7">
        <v>21.93</v>
      </c>
      <c r="AD17" s="7">
        <v>33.049999999999997</v>
      </c>
      <c r="AE17" s="7">
        <v>44.75</v>
      </c>
      <c r="AF17" s="7">
        <v>17.079999999999998</v>
      </c>
      <c r="AG17" s="7">
        <v>24.83</v>
      </c>
      <c r="AH17" s="7">
        <v>27.85</v>
      </c>
      <c r="AI17" s="7">
        <v>44.26</v>
      </c>
      <c r="AJ17" s="7">
        <v>55.17</v>
      </c>
      <c r="AK17" s="7">
        <v>15.41</v>
      </c>
      <c r="AL17" s="7">
        <v>19.36</v>
      </c>
      <c r="AM17" s="7">
        <v>22.59</v>
      </c>
      <c r="AN17" s="7">
        <v>32.47</v>
      </c>
      <c r="AO17" s="7">
        <v>41.87</v>
      </c>
      <c r="AP17" s="7">
        <v>16.45</v>
      </c>
      <c r="AQ17" s="7">
        <v>20.78</v>
      </c>
      <c r="AR17" s="7">
        <v>23.92</v>
      </c>
      <c r="AS17" s="7">
        <v>36.14</v>
      </c>
      <c r="AT17" s="7">
        <v>49.2</v>
      </c>
      <c r="AU17" s="7">
        <v>13.04</v>
      </c>
      <c r="AV17" s="7">
        <v>18.84</v>
      </c>
      <c r="AW17" s="7">
        <v>21.74</v>
      </c>
      <c r="AX17" s="7">
        <v>32.340000000000003</v>
      </c>
      <c r="AY17" s="7">
        <v>40.71</v>
      </c>
      <c r="AZ17" s="7">
        <v>13.08</v>
      </c>
      <c r="BA17" s="7">
        <v>17.22</v>
      </c>
      <c r="BB17" s="7">
        <v>20.07</v>
      </c>
      <c r="BC17" s="7">
        <v>29.77</v>
      </c>
      <c r="BD17" s="7">
        <v>38.75</v>
      </c>
      <c r="BE17" s="7">
        <v>12.76</v>
      </c>
      <c r="BF17" s="7">
        <v>16.91</v>
      </c>
      <c r="BG17" s="7">
        <v>19.940000000000001</v>
      </c>
      <c r="BH17" s="7">
        <v>29.81</v>
      </c>
      <c r="BI17" s="7">
        <v>40.130000000000003</v>
      </c>
    </row>
    <row r="18" spans="1:61" x14ac:dyDescent="0.15">
      <c r="A18" s="5">
        <v>2006</v>
      </c>
      <c r="B18" s="6">
        <v>14.9</v>
      </c>
      <c r="C18" s="7">
        <v>21.17</v>
      </c>
      <c r="D18" s="7">
        <v>23.69</v>
      </c>
      <c r="E18" s="7">
        <v>36.99</v>
      </c>
      <c r="F18" s="7">
        <v>47.23</v>
      </c>
      <c r="G18" s="7">
        <v>16.309999999999999</v>
      </c>
      <c r="H18" s="7">
        <v>23.55</v>
      </c>
      <c r="I18" s="7">
        <v>26.39</v>
      </c>
      <c r="J18" s="7">
        <v>41.97</v>
      </c>
      <c r="K18" s="7">
        <v>53.5</v>
      </c>
      <c r="L18" s="7">
        <v>12.71</v>
      </c>
      <c r="M18" s="7">
        <v>18.32</v>
      </c>
      <c r="N18" s="7">
        <v>21.22</v>
      </c>
      <c r="O18" s="7">
        <v>32.08</v>
      </c>
      <c r="P18" s="7">
        <v>40.46</v>
      </c>
      <c r="Q18" s="7">
        <v>15.08</v>
      </c>
      <c r="R18" s="7">
        <v>22.17</v>
      </c>
      <c r="S18" s="7">
        <v>24.53</v>
      </c>
      <c r="T18" s="7">
        <v>38.03</v>
      </c>
      <c r="U18" s="7">
        <v>47.96</v>
      </c>
      <c r="V18" s="7">
        <v>14.05</v>
      </c>
      <c r="W18" s="7">
        <v>18.52</v>
      </c>
      <c r="X18" s="7">
        <v>21.09</v>
      </c>
      <c r="Y18" s="7">
        <v>31.95</v>
      </c>
      <c r="Z18" s="7">
        <v>40.49</v>
      </c>
      <c r="AA18" s="7">
        <v>14.91</v>
      </c>
      <c r="AB18" s="7">
        <v>19.149999999999999</v>
      </c>
      <c r="AC18" s="7">
        <v>21.74</v>
      </c>
      <c r="AD18" s="7">
        <v>31.61</v>
      </c>
      <c r="AE18" s="7">
        <v>42.67</v>
      </c>
      <c r="AF18" s="7">
        <v>17.02</v>
      </c>
      <c r="AG18" s="7">
        <v>24.96</v>
      </c>
      <c r="AH18" s="7">
        <v>27.52</v>
      </c>
      <c r="AI18" s="7">
        <v>43.55</v>
      </c>
      <c r="AJ18" s="7">
        <v>54.8</v>
      </c>
      <c r="AK18" s="7">
        <v>14.85</v>
      </c>
      <c r="AL18" s="7">
        <v>20.079999999999998</v>
      </c>
      <c r="AM18" s="7">
        <v>22.65</v>
      </c>
      <c r="AN18" s="7">
        <v>33.840000000000003</v>
      </c>
      <c r="AO18" s="7">
        <v>44.14</v>
      </c>
      <c r="AP18" s="7">
        <v>15.98</v>
      </c>
      <c r="AQ18" s="7">
        <v>20.61</v>
      </c>
      <c r="AR18" s="7">
        <v>23.77</v>
      </c>
      <c r="AS18" s="7">
        <v>34.39</v>
      </c>
      <c r="AT18" s="7">
        <v>45.71</v>
      </c>
      <c r="AU18" s="7">
        <v>12.41</v>
      </c>
      <c r="AV18" s="7">
        <v>18.89</v>
      </c>
      <c r="AW18" s="7">
        <v>21.72</v>
      </c>
      <c r="AX18" s="7">
        <v>32.44</v>
      </c>
      <c r="AY18" s="7">
        <v>40.590000000000003</v>
      </c>
      <c r="AZ18" s="7">
        <v>13.25</v>
      </c>
      <c r="BA18" s="7">
        <v>17.02</v>
      </c>
      <c r="BB18" s="7">
        <v>19.940000000000001</v>
      </c>
      <c r="BC18" s="7">
        <v>30.53</v>
      </c>
      <c r="BD18" s="7">
        <v>38.06</v>
      </c>
      <c r="BE18" s="7">
        <v>12.68</v>
      </c>
      <c r="BF18" s="7">
        <v>16.899999999999999</v>
      </c>
      <c r="BG18" s="7">
        <v>19.62</v>
      </c>
      <c r="BH18" s="7">
        <v>28.8</v>
      </c>
      <c r="BI18" s="7">
        <v>38.93</v>
      </c>
    </row>
    <row r="19" spans="1:61" x14ac:dyDescent="0.15">
      <c r="A19" s="5">
        <v>2005</v>
      </c>
      <c r="B19" s="6">
        <v>14.96</v>
      </c>
      <c r="C19" s="7">
        <v>21.07</v>
      </c>
      <c r="D19" s="7">
        <v>23.76</v>
      </c>
      <c r="E19" s="7">
        <v>36.89</v>
      </c>
      <c r="F19" s="7">
        <v>47.09</v>
      </c>
      <c r="G19" s="7">
        <v>16.46</v>
      </c>
      <c r="H19" s="7">
        <v>23.34</v>
      </c>
      <c r="I19" s="7">
        <v>26.49</v>
      </c>
      <c r="J19" s="7">
        <v>41.96</v>
      </c>
      <c r="K19" s="7">
        <v>53.29</v>
      </c>
      <c r="L19" s="7">
        <v>12.64</v>
      </c>
      <c r="M19" s="7">
        <v>18.41</v>
      </c>
      <c r="N19" s="7">
        <v>21.25</v>
      </c>
      <c r="O19" s="7">
        <v>31.82</v>
      </c>
      <c r="P19" s="7">
        <v>40.39</v>
      </c>
      <c r="Q19" s="7">
        <v>15.19</v>
      </c>
      <c r="R19" s="7">
        <v>22.09</v>
      </c>
      <c r="S19" s="7">
        <v>24.6</v>
      </c>
      <c r="T19" s="7">
        <v>38.11</v>
      </c>
      <c r="U19" s="7">
        <v>47.6</v>
      </c>
      <c r="V19" s="7">
        <v>13.9</v>
      </c>
      <c r="W19" s="7">
        <v>18.46</v>
      </c>
      <c r="X19" s="7">
        <v>20.69</v>
      </c>
      <c r="Y19" s="7">
        <v>31.12</v>
      </c>
      <c r="Z19" s="7">
        <v>40.200000000000003</v>
      </c>
      <c r="AA19" s="7">
        <v>15.01</v>
      </c>
      <c r="AB19" s="7">
        <v>18.97</v>
      </c>
      <c r="AC19" s="7">
        <v>21.83</v>
      </c>
      <c r="AD19" s="7">
        <v>31.79</v>
      </c>
      <c r="AE19" s="7">
        <v>43.06</v>
      </c>
      <c r="AF19" s="7">
        <v>17.14</v>
      </c>
      <c r="AG19" s="7">
        <v>24.75</v>
      </c>
      <c r="AH19" s="7">
        <v>27.62</v>
      </c>
      <c r="AI19" s="7">
        <v>43.69</v>
      </c>
      <c r="AJ19" s="7">
        <v>54.19</v>
      </c>
      <c r="AK19" s="7">
        <v>14.9</v>
      </c>
      <c r="AL19" s="7">
        <v>19.88</v>
      </c>
      <c r="AM19" s="7">
        <v>22.05</v>
      </c>
      <c r="AN19" s="7">
        <v>33.6</v>
      </c>
      <c r="AO19" s="7">
        <v>43.3</v>
      </c>
      <c r="AP19" s="7">
        <v>16.13</v>
      </c>
      <c r="AQ19" s="7">
        <v>20.3</v>
      </c>
      <c r="AR19" s="7">
        <v>23.83</v>
      </c>
      <c r="AS19" s="7">
        <v>34.729999999999997</v>
      </c>
      <c r="AT19" s="7">
        <v>47.16</v>
      </c>
      <c r="AU19" s="7">
        <v>12.54</v>
      </c>
      <c r="AV19" s="7">
        <v>19</v>
      </c>
      <c r="AW19" s="7">
        <v>21.79</v>
      </c>
      <c r="AX19" s="7">
        <v>32.33</v>
      </c>
      <c r="AY19" s="7">
        <v>40.479999999999997</v>
      </c>
      <c r="AZ19" s="7">
        <v>12.9</v>
      </c>
      <c r="BA19" s="7">
        <v>17.07</v>
      </c>
      <c r="BB19" s="7">
        <v>19.690000000000001</v>
      </c>
      <c r="BC19" s="7">
        <v>29.25</v>
      </c>
      <c r="BD19" s="7">
        <v>38.33</v>
      </c>
      <c r="BE19" s="7">
        <v>12.64</v>
      </c>
      <c r="BF19" s="7">
        <v>16.96</v>
      </c>
      <c r="BG19" s="7">
        <v>19.73</v>
      </c>
      <c r="BH19" s="7">
        <v>28.61</v>
      </c>
      <c r="BI19" s="7">
        <v>38.19</v>
      </c>
    </row>
    <row r="20" spans="1:61" x14ac:dyDescent="0.15">
      <c r="A20" s="5">
        <v>2004</v>
      </c>
      <c r="B20" s="6">
        <v>15.13</v>
      </c>
      <c r="C20" s="7">
        <v>21.33</v>
      </c>
      <c r="D20" s="7">
        <v>24.11</v>
      </c>
      <c r="E20" s="7">
        <v>36.78</v>
      </c>
      <c r="F20" s="7">
        <v>47.48</v>
      </c>
      <c r="G20" s="7">
        <v>16.66</v>
      </c>
      <c r="H20" s="7">
        <v>23.74</v>
      </c>
      <c r="I20" s="7">
        <v>27.03</v>
      </c>
      <c r="J20" s="7">
        <v>41.74</v>
      </c>
      <c r="K20" s="7">
        <v>53.92</v>
      </c>
      <c r="L20" s="7">
        <v>12.77</v>
      </c>
      <c r="M20" s="7">
        <v>18.59</v>
      </c>
      <c r="N20" s="7">
        <v>21.46</v>
      </c>
      <c r="O20" s="7">
        <v>31.66</v>
      </c>
      <c r="P20" s="7">
        <v>40.32</v>
      </c>
      <c r="Q20" s="7">
        <v>15.26</v>
      </c>
      <c r="R20" s="7">
        <v>22.31</v>
      </c>
      <c r="S20" s="7">
        <v>24.97</v>
      </c>
      <c r="T20" s="7">
        <v>37.76</v>
      </c>
      <c r="U20" s="7">
        <v>48.14</v>
      </c>
      <c r="V20" s="7">
        <v>14.13</v>
      </c>
      <c r="W20" s="7">
        <v>18.920000000000002</v>
      </c>
      <c r="X20" s="7">
        <v>21.26</v>
      </c>
      <c r="Y20" s="7">
        <v>32.15</v>
      </c>
      <c r="Z20" s="7">
        <v>40.01</v>
      </c>
      <c r="AA20" s="7">
        <v>15.21</v>
      </c>
      <c r="AB20" s="7">
        <v>19.07</v>
      </c>
      <c r="AC20" s="7">
        <v>22.03</v>
      </c>
      <c r="AD20" s="7">
        <v>32.369999999999997</v>
      </c>
      <c r="AE20" s="7">
        <v>41.98</v>
      </c>
      <c r="AF20" s="7">
        <v>17.09</v>
      </c>
      <c r="AG20" s="7">
        <v>25.15</v>
      </c>
      <c r="AH20" s="7">
        <v>28.26</v>
      </c>
      <c r="AI20" s="7">
        <v>43.28</v>
      </c>
      <c r="AJ20" s="7">
        <v>55.06</v>
      </c>
      <c r="AK20" s="7">
        <v>15.58</v>
      </c>
      <c r="AL20" s="7">
        <v>20.399999999999999</v>
      </c>
      <c r="AM20" s="7">
        <v>22.96</v>
      </c>
      <c r="AN20" s="7">
        <v>34.659999999999997</v>
      </c>
      <c r="AO20" s="7">
        <v>42.35</v>
      </c>
      <c r="AP20" s="7">
        <v>16.38</v>
      </c>
      <c r="AQ20" s="7">
        <v>20.34</v>
      </c>
      <c r="AR20" s="7">
        <v>23.92</v>
      </c>
      <c r="AS20" s="7">
        <v>34.85</v>
      </c>
      <c r="AT20" s="7">
        <v>46.33</v>
      </c>
      <c r="AU20" s="7">
        <v>12.74</v>
      </c>
      <c r="AV20" s="7">
        <v>19.12</v>
      </c>
      <c r="AW20" s="7">
        <v>21.93</v>
      </c>
      <c r="AX20" s="7">
        <v>31.88</v>
      </c>
      <c r="AY20" s="7">
        <v>40.47</v>
      </c>
      <c r="AZ20" s="7">
        <v>12.81</v>
      </c>
      <c r="BA20" s="7">
        <v>17.510000000000002</v>
      </c>
      <c r="BB20" s="7">
        <v>20.010000000000002</v>
      </c>
      <c r="BC20" s="7">
        <v>30.28</v>
      </c>
      <c r="BD20" s="7">
        <v>38.36</v>
      </c>
      <c r="BE20" s="7">
        <v>12.69</v>
      </c>
      <c r="BF20" s="7">
        <v>17.239999999999998</v>
      </c>
      <c r="BG20" s="7">
        <v>20.079999999999998</v>
      </c>
      <c r="BH20" s="7">
        <v>29.68</v>
      </c>
      <c r="BI20" s="7">
        <v>37.5</v>
      </c>
    </row>
    <row r="21" spans="1:61" x14ac:dyDescent="0.15">
      <c r="A21" s="5">
        <v>2003</v>
      </c>
      <c r="B21" s="6">
        <v>15.27</v>
      </c>
      <c r="C21" s="7">
        <v>21.5</v>
      </c>
      <c r="D21" s="7">
        <v>24.19</v>
      </c>
      <c r="E21" s="7">
        <v>37.14</v>
      </c>
      <c r="F21" s="7">
        <v>46.79</v>
      </c>
      <c r="G21" s="7">
        <v>16.79</v>
      </c>
      <c r="H21" s="7">
        <v>23.89</v>
      </c>
      <c r="I21" s="7">
        <v>27.04</v>
      </c>
      <c r="J21" s="7">
        <v>42.18</v>
      </c>
      <c r="K21" s="7">
        <v>52.49</v>
      </c>
      <c r="L21" s="7">
        <v>12.97</v>
      </c>
      <c r="M21" s="7">
        <v>18.850000000000001</v>
      </c>
      <c r="N21" s="7">
        <v>21.6</v>
      </c>
      <c r="O21" s="7">
        <v>32</v>
      </c>
      <c r="P21" s="7">
        <v>40.380000000000003</v>
      </c>
      <c r="Q21" s="7">
        <v>15.49</v>
      </c>
      <c r="R21" s="7">
        <v>22.38</v>
      </c>
      <c r="S21" s="7">
        <v>24.96</v>
      </c>
      <c r="T21" s="7">
        <v>38.380000000000003</v>
      </c>
      <c r="U21" s="7">
        <v>47.7</v>
      </c>
      <c r="V21" s="7">
        <v>14.77</v>
      </c>
      <c r="W21" s="7">
        <v>19.18</v>
      </c>
      <c r="X21" s="7">
        <v>21.64</v>
      </c>
      <c r="Y21" s="7">
        <v>31.53</v>
      </c>
      <c r="Z21" s="7">
        <v>38.380000000000003</v>
      </c>
      <c r="AA21" s="7">
        <v>15.19</v>
      </c>
      <c r="AB21" s="7">
        <v>19.39</v>
      </c>
      <c r="AC21" s="7">
        <v>21.99</v>
      </c>
      <c r="AD21" s="7">
        <v>32.35</v>
      </c>
      <c r="AE21" s="7">
        <v>41.33</v>
      </c>
      <c r="AF21" s="7">
        <v>17.440000000000001</v>
      </c>
      <c r="AG21" s="7">
        <v>25.11</v>
      </c>
      <c r="AH21" s="7">
        <v>28.2</v>
      </c>
      <c r="AI21" s="7">
        <v>43.94</v>
      </c>
      <c r="AJ21" s="7">
        <v>53.85</v>
      </c>
      <c r="AK21" s="7">
        <v>16.55</v>
      </c>
      <c r="AL21" s="7">
        <v>20.87</v>
      </c>
      <c r="AM21" s="7">
        <v>23.21</v>
      </c>
      <c r="AN21" s="7">
        <v>32.26</v>
      </c>
      <c r="AO21" s="7">
        <v>39.33</v>
      </c>
      <c r="AP21" s="7">
        <v>16.23</v>
      </c>
      <c r="AQ21" s="7">
        <v>20.8</v>
      </c>
      <c r="AR21" s="7">
        <v>23.82</v>
      </c>
      <c r="AS21" s="7">
        <v>35.770000000000003</v>
      </c>
      <c r="AT21" s="7">
        <v>45.53</v>
      </c>
      <c r="AU21" s="7">
        <v>12.84</v>
      </c>
      <c r="AV21" s="7">
        <v>19.399999999999999</v>
      </c>
      <c r="AW21" s="7">
        <v>22</v>
      </c>
      <c r="AX21" s="7">
        <v>32.42</v>
      </c>
      <c r="AY21" s="7">
        <v>40.85</v>
      </c>
      <c r="AZ21" s="7">
        <v>13.13</v>
      </c>
      <c r="BA21" s="7">
        <v>17.59</v>
      </c>
      <c r="BB21" s="7">
        <v>20.45</v>
      </c>
      <c r="BC21" s="7">
        <v>31.02</v>
      </c>
      <c r="BD21" s="7">
        <v>37.78</v>
      </c>
      <c r="BE21" s="7">
        <v>13.04</v>
      </c>
      <c r="BF21" s="7">
        <v>17.38</v>
      </c>
      <c r="BG21" s="7">
        <v>20.13</v>
      </c>
      <c r="BH21" s="7">
        <v>28.66</v>
      </c>
      <c r="BI21" s="7">
        <v>35.909999999999997</v>
      </c>
    </row>
    <row r="22" spans="1:61" x14ac:dyDescent="0.15">
      <c r="A22" s="5">
        <v>2002</v>
      </c>
      <c r="B22" s="6">
        <v>15.18</v>
      </c>
      <c r="C22" s="7">
        <v>21.39</v>
      </c>
      <c r="D22" s="7">
        <v>24.25</v>
      </c>
      <c r="E22" s="7">
        <v>37.26</v>
      </c>
      <c r="F22" s="7">
        <v>47.36</v>
      </c>
      <c r="G22" s="7">
        <v>16.7</v>
      </c>
      <c r="H22" s="7">
        <v>23.92</v>
      </c>
      <c r="I22" s="7">
        <v>27.1</v>
      </c>
      <c r="J22" s="7">
        <v>42.36</v>
      </c>
      <c r="K22" s="7">
        <v>53.17</v>
      </c>
      <c r="L22" s="7">
        <v>12.93</v>
      </c>
      <c r="M22" s="7">
        <v>18.59</v>
      </c>
      <c r="N22" s="7">
        <v>21.59</v>
      </c>
      <c r="O22" s="7">
        <v>32.01</v>
      </c>
      <c r="P22" s="7">
        <v>40.549999999999997</v>
      </c>
      <c r="Q22" s="7">
        <v>15.48</v>
      </c>
      <c r="R22" s="7">
        <v>22.37</v>
      </c>
      <c r="S22" s="7">
        <v>25.15</v>
      </c>
      <c r="T22" s="7">
        <v>38.47</v>
      </c>
      <c r="U22" s="7">
        <v>47.87</v>
      </c>
      <c r="V22" s="7">
        <v>14.47</v>
      </c>
      <c r="W22" s="7">
        <v>18.75</v>
      </c>
      <c r="X22" s="7">
        <v>21.25</v>
      </c>
      <c r="Y22" s="7">
        <v>31.68</v>
      </c>
      <c r="Z22" s="7">
        <v>40.619999999999997</v>
      </c>
      <c r="AA22" s="7">
        <v>15.05</v>
      </c>
      <c r="AB22" s="7">
        <v>18.97</v>
      </c>
      <c r="AC22" s="7">
        <v>22.11</v>
      </c>
      <c r="AD22" s="7">
        <v>31.47</v>
      </c>
      <c r="AE22" s="7">
        <v>42.54</v>
      </c>
      <c r="AF22" s="7">
        <v>17.41</v>
      </c>
      <c r="AG22" s="7">
        <v>25.28</v>
      </c>
      <c r="AH22" s="7">
        <v>28.33</v>
      </c>
      <c r="AI22" s="7">
        <v>43.98</v>
      </c>
      <c r="AJ22" s="7">
        <v>53.91</v>
      </c>
      <c r="AK22" s="7">
        <v>16.04</v>
      </c>
      <c r="AL22" s="7">
        <v>20.12</v>
      </c>
      <c r="AM22" s="7">
        <v>22.74</v>
      </c>
      <c r="AN22" s="7">
        <v>33.880000000000003</v>
      </c>
      <c r="AO22" s="7">
        <v>43.28</v>
      </c>
      <c r="AP22" s="7">
        <v>16.170000000000002</v>
      </c>
      <c r="AQ22" s="7">
        <v>20.67</v>
      </c>
      <c r="AR22" s="7">
        <v>24.1</v>
      </c>
      <c r="AS22" s="7">
        <v>34.299999999999997</v>
      </c>
      <c r="AT22" s="7">
        <v>46.8</v>
      </c>
      <c r="AU22" s="7">
        <v>12.92</v>
      </c>
      <c r="AV22" s="7">
        <v>19.18</v>
      </c>
      <c r="AW22" s="7">
        <v>22.12</v>
      </c>
      <c r="AX22" s="7">
        <v>32.58</v>
      </c>
      <c r="AY22" s="7">
        <v>40.770000000000003</v>
      </c>
      <c r="AZ22" s="7">
        <v>12.84</v>
      </c>
      <c r="BA22" s="7">
        <v>17.41</v>
      </c>
      <c r="BB22" s="7">
        <v>20.149999999999999</v>
      </c>
      <c r="BC22" s="7">
        <v>30.11</v>
      </c>
      <c r="BD22" s="7">
        <v>38.799999999999997</v>
      </c>
      <c r="BE22" s="7">
        <v>12.8</v>
      </c>
      <c r="BF22" s="7">
        <v>16.66</v>
      </c>
      <c r="BG22" s="7">
        <v>20.03</v>
      </c>
      <c r="BH22" s="7">
        <v>28.39</v>
      </c>
      <c r="BI22" s="7">
        <v>37.85</v>
      </c>
    </row>
    <row r="23" spans="1:61" x14ac:dyDescent="0.15">
      <c r="A23" s="5">
        <v>2001</v>
      </c>
      <c r="B23" s="6">
        <v>14.88</v>
      </c>
      <c r="C23" s="7">
        <v>21.1</v>
      </c>
      <c r="D23" s="7">
        <v>24.05</v>
      </c>
      <c r="E23" s="7">
        <v>37.07</v>
      </c>
      <c r="F23" s="7">
        <v>46.23</v>
      </c>
      <c r="G23" s="7">
        <v>16.23</v>
      </c>
      <c r="H23" s="7">
        <v>23.67</v>
      </c>
      <c r="I23" s="7">
        <v>27.12</v>
      </c>
      <c r="J23" s="7">
        <v>42.14</v>
      </c>
      <c r="K23" s="7">
        <v>51.54</v>
      </c>
      <c r="L23" s="7">
        <v>12.9</v>
      </c>
      <c r="M23" s="7">
        <v>18.28</v>
      </c>
      <c r="N23" s="7">
        <v>21.18</v>
      </c>
      <c r="O23" s="7">
        <v>31.72</v>
      </c>
      <c r="P23" s="7">
        <v>39.94</v>
      </c>
      <c r="Q23" s="7">
        <v>15.17</v>
      </c>
      <c r="R23" s="7">
        <v>22.03</v>
      </c>
      <c r="S23" s="7">
        <v>24.93</v>
      </c>
      <c r="T23" s="7">
        <v>38.130000000000003</v>
      </c>
      <c r="U23" s="7">
        <v>46.87</v>
      </c>
      <c r="V23" s="7">
        <v>14.03</v>
      </c>
      <c r="W23" s="7">
        <v>18.510000000000002</v>
      </c>
      <c r="X23" s="7">
        <v>20.99</v>
      </c>
      <c r="Y23" s="7">
        <v>31.42</v>
      </c>
      <c r="Z23" s="7">
        <v>39.68</v>
      </c>
      <c r="AA23" s="7">
        <v>14.8</v>
      </c>
      <c r="AB23" s="7">
        <v>18.850000000000001</v>
      </c>
      <c r="AC23" s="7">
        <v>21.86</v>
      </c>
      <c r="AD23" s="7">
        <v>32.18</v>
      </c>
      <c r="AE23" s="7">
        <v>39.53</v>
      </c>
      <c r="AF23" s="7">
        <v>16.899999999999999</v>
      </c>
      <c r="AG23" s="7">
        <v>25</v>
      </c>
      <c r="AH23" s="7">
        <v>28.34</v>
      </c>
      <c r="AI23" s="7">
        <v>43.59</v>
      </c>
      <c r="AJ23" s="7">
        <v>52.38</v>
      </c>
      <c r="AK23" s="7">
        <v>15.03</v>
      </c>
      <c r="AL23" s="7">
        <v>20.12</v>
      </c>
      <c r="AM23" s="7">
        <v>22.8</v>
      </c>
      <c r="AN23" s="7">
        <v>33.270000000000003</v>
      </c>
      <c r="AO23" s="7">
        <v>43.21</v>
      </c>
      <c r="AP23" s="7">
        <v>15.76</v>
      </c>
      <c r="AQ23" s="7">
        <v>20.34</v>
      </c>
      <c r="AR23" s="7">
        <v>23.83</v>
      </c>
      <c r="AS23" s="7">
        <v>35.28</v>
      </c>
      <c r="AT23" s="7">
        <v>42.04</v>
      </c>
      <c r="AU23" s="7">
        <v>12.88</v>
      </c>
      <c r="AV23" s="7">
        <v>18.79</v>
      </c>
      <c r="AW23" s="7">
        <v>21.67</v>
      </c>
      <c r="AX23" s="7">
        <v>32.14</v>
      </c>
      <c r="AY23" s="7">
        <v>40.36</v>
      </c>
      <c r="AZ23" s="7">
        <v>13.04</v>
      </c>
      <c r="BA23" s="7">
        <v>16.97</v>
      </c>
      <c r="BB23" s="7">
        <v>19.7</v>
      </c>
      <c r="BC23" s="7">
        <v>30.11</v>
      </c>
      <c r="BD23" s="7">
        <v>37.22</v>
      </c>
      <c r="BE23" s="7">
        <v>12.83</v>
      </c>
      <c r="BF23" s="7">
        <v>16.88</v>
      </c>
      <c r="BG23" s="7">
        <v>19.71</v>
      </c>
      <c r="BH23" s="7">
        <v>28.71</v>
      </c>
      <c r="BI23" s="7">
        <v>36.79</v>
      </c>
    </row>
    <row r="24" spans="1:61" x14ac:dyDescent="0.15">
      <c r="A24" s="5">
        <v>2000</v>
      </c>
      <c r="B24" s="6">
        <v>14.67</v>
      </c>
      <c r="C24" s="7">
        <v>20.8</v>
      </c>
      <c r="D24" s="7">
        <v>23.68</v>
      </c>
      <c r="E24" s="7">
        <v>36.44</v>
      </c>
      <c r="F24" s="7">
        <v>45.99</v>
      </c>
      <c r="G24" s="7">
        <v>16.13</v>
      </c>
      <c r="H24" s="7">
        <v>23.48</v>
      </c>
      <c r="I24" s="7">
        <v>26.78</v>
      </c>
      <c r="J24" s="7">
        <v>41.41</v>
      </c>
      <c r="K24" s="7">
        <v>51.48</v>
      </c>
      <c r="L24" s="7">
        <v>12.52</v>
      </c>
      <c r="M24" s="7">
        <v>17.87</v>
      </c>
      <c r="N24" s="7">
        <v>20.76</v>
      </c>
      <c r="O24" s="7">
        <v>31.19</v>
      </c>
      <c r="P24" s="7">
        <v>39.36</v>
      </c>
      <c r="Q24" s="7">
        <v>14.92</v>
      </c>
      <c r="R24" s="7">
        <v>21.67</v>
      </c>
      <c r="S24" s="7">
        <v>24.45</v>
      </c>
      <c r="T24" s="7">
        <v>37.46</v>
      </c>
      <c r="U24" s="7">
        <v>46.57</v>
      </c>
      <c r="V24" s="7">
        <v>14.1</v>
      </c>
      <c r="W24" s="7">
        <v>18.36</v>
      </c>
      <c r="X24" s="7">
        <v>20.99</v>
      </c>
      <c r="Y24" s="7">
        <v>31</v>
      </c>
      <c r="Z24" s="7">
        <v>40.75</v>
      </c>
      <c r="AA24" s="7">
        <v>14.54</v>
      </c>
      <c r="AB24" s="7">
        <v>18.5</v>
      </c>
      <c r="AC24" s="7">
        <v>21.58</v>
      </c>
      <c r="AD24" s="7">
        <v>31.02</v>
      </c>
      <c r="AE24" s="7">
        <v>41.42</v>
      </c>
      <c r="AF24" s="7">
        <v>16.72</v>
      </c>
      <c r="AG24" s="7">
        <v>24.8</v>
      </c>
      <c r="AH24" s="7">
        <v>27.86</v>
      </c>
      <c r="AI24" s="7">
        <v>42.9</v>
      </c>
      <c r="AJ24" s="7">
        <v>52.25</v>
      </c>
      <c r="AK24" s="7">
        <v>15.26</v>
      </c>
      <c r="AL24" s="7">
        <v>19.98</v>
      </c>
      <c r="AM24" s="7">
        <v>22.9</v>
      </c>
      <c r="AN24" s="7">
        <v>32.07</v>
      </c>
      <c r="AO24" s="7">
        <v>45.84</v>
      </c>
      <c r="AP24" s="7">
        <v>15.68</v>
      </c>
      <c r="AQ24" s="7">
        <v>19.920000000000002</v>
      </c>
      <c r="AR24" s="7">
        <v>23.57</v>
      </c>
      <c r="AS24" s="7">
        <v>33.68</v>
      </c>
      <c r="AT24" s="7">
        <v>46.32</v>
      </c>
      <c r="AU24" s="7">
        <v>12.51</v>
      </c>
      <c r="AV24" s="7">
        <v>18.29</v>
      </c>
      <c r="AW24" s="7">
        <v>21.18</v>
      </c>
      <c r="AX24" s="7">
        <v>31.44</v>
      </c>
      <c r="AY24" s="7">
        <v>39.68</v>
      </c>
      <c r="AZ24" s="7">
        <v>12.95</v>
      </c>
      <c r="BA24" s="7">
        <v>16.809999999999999</v>
      </c>
      <c r="BB24" s="7">
        <v>19.59</v>
      </c>
      <c r="BC24" s="7">
        <v>30.18</v>
      </c>
      <c r="BD24" s="7">
        <v>36.869999999999997</v>
      </c>
      <c r="BE24" s="7">
        <v>12.29</v>
      </c>
      <c r="BF24" s="7">
        <v>16.53</v>
      </c>
      <c r="BG24" s="7">
        <v>19.38</v>
      </c>
      <c r="BH24" s="7">
        <v>28.28</v>
      </c>
      <c r="BI24" s="7">
        <v>35.659999999999997</v>
      </c>
    </row>
    <row r="25" spans="1:61" x14ac:dyDescent="0.15">
      <c r="A25" s="5">
        <v>1999</v>
      </c>
      <c r="B25" s="6">
        <v>14.61</v>
      </c>
      <c r="C25" s="7">
        <v>20.67</v>
      </c>
      <c r="D25" s="7">
        <v>23.36</v>
      </c>
      <c r="E25" s="7">
        <v>35.76</v>
      </c>
      <c r="F25" s="7">
        <v>46.02</v>
      </c>
      <c r="G25" s="7">
        <v>16.16</v>
      </c>
      <c r="H25" s="7">
        <v>23.31</v>
      </c>
      <c r="I25" s="7">
        <v>26.34</v>
      </c>
      <c r="J25" s="7">
        <v>40.71</v>
      </c>
      <c r="K25" s="7">
        <v>51.52</v>
      </c>
      <c r="L25" s="7">
        <v>12.42</v>
      </c>
      <c r="M25" s="7">
        <v>17.78</v>
      </c>
      <c r="N25" s="7">
        <v>20.55</v>
      </c>
      <c r="O25" s="7">
        <v>30.53</v>
      </c>
      <c r="P25" s="7">
        <v>39.36</v>
      </c>
      <c r="Q25" s="7">
        <v>14.97</v>
      </c>
      <c r="R25" s="7">
        <v>21.44</v>
      </c>
      <c r="S25" s="7">
        <v>24.18</v>
      </c>
      <c r="T25" s="7">
        <v>36.64</v>
      </c>
      <c r="U25" s="7">
        <v>46.77</v>
      </c>
      <c r="V25" s="7">
        <v>13.92</v>
      </c>
      <c r="W25" s="7">
        <v>18.190000000000001</v>
      </c>
      <c r="X25" s="7">
        <v>20.54</v>
      </c>
      <c r="Y25" s="7">
        <v>30.96</v>
      </c>
      <c r="Z25" s="7">
        <v>39.409999999999997</v>
      </c>
      <c r="AA25" s="7">
        <v>14.3</v>
      </c>
      <c r="AB25" s="7">
        <v>18.649999999999999</v>
      </c>
      <c r="AC25" s="7">
        <v>21</v>
      </c>
      <c r="AD25" s="7">
        <v>31.28</v>
      </c>
      <c r="AE25" s="7">
        <v>43.81</v>
      </c>
      <c r="AF25" s="7">
        <v>16.809999999999999</v>
      </c>
      <c r="AG25" s="7">
        <v>24.4</v>
      </c>
      <c r="AH25" s="7">
        <v>27.44</v>
      </c>
      <c r="AI25" s="7">
        <v>41.96</v>
      </c>
      <c r="AJ25" s="7">
        <v>52.44</v>
      </c>
      <c r="AK25" s="7">
        <v>15.28</v>
      </c>
      <c r="AL25" s="7">
        <v>20.010000000000002</v>
      </c>
      <c r="AM25" s="7">
        <v>22.34</v>
      </c>
      <c r="AN25" s="7">
        <v>32.82</v>
      </c>
      <c r="AO25" s="7">
        <v>42.9</v>
      </c>
      <c r="AP25" s="7">
        <v>15.44</v>
      </c>
      <c r="AQ25" s="7">
        <v>20.34</v>
      </c>
      <c r="AR25" s="7">
        <v>22.9</v>
      </c>
      <c r="AS25" s="7">
        <v>34.39</v>
      </c>
      <c r="AT25" s="7">
        <v>50.16</v>
      </c>
      <c r="AU25" s="7">
        <v>12.42</v>
      </c>
      <c r="AV25" s="7">
        <v>18.22</v>
      </c>
      <c r="AW25" s="7">
        <v>21.01</v>
      </c>
      <c r="AX25" s="7">
        <v>30.77</v>
      </c>
      <c r="AY25" s="7">
        <v>39.76</v>
      </c>
      <c r="AZ25" s="7">
        <v>12.72</v>
      </c>
      <c r="BA25" s="7">
        <v>16.420000000000002</v>
      </c>
      <c r="BB25" s="7">
        <v>19.21</v>
      </c>
      <c r="BC25" s="7">
        <v>29.54</v>
      </c>
      <c r="BD25" s="7">
        <v>37.04</v>
      </c>
      <c r="BE25" s="7">
        <v>12.16</v>
      </c>
      <c r="BF25" s="7">
        <v>16.38</v>
      </c>
      <c r="BG25" s="7">
        <v>19.03</v>
      </c>
      <c r="BH25" s="7">
        <v>28.09</v>
      </c>
      <c r="BI25" s="7">
        <v>35.950000000000003</v>
      </c>
    </row>
    <row r="26" spans="1:61" x14ac:dyDescent="0.15">
      <c r="A26" s="5">
        <v>1998</v>
      </c>
      <c r="B26" s="6">
        <v>14.57</v>
      </c>
      <c r="C26" s="7">
        <v>20.39</v>
      </c>
      <c r="D26" s="7">
        <v>23.02</v>
      </c>
      <c r="E26" s="7">
        <v>34.97</v>
      </c>
      <c r="F26" s="7">
        <v>44.49</v>
      </c>
      <c r="G26" s="7">
        <v>16.04</v>
      </c>
      <c r="H26" s="7">
        <v>22.99</v>
      </c>
      <c r="I26" s="7">
        <v>25.86</v>
      </c>
      <c r="J26" s="7">
        <v>39.630000000000003</v>
      </c>
      <c r="K26" s="7">
        <v>49.41</v>
      </c>
      <c r="L26" s="7">
        <v>12.4</v>
      </c>
      <c r="M26" s="7">
        <v>17.54</v>
      </c>
      <c r="N26" s="7">
        <v>20.34</v>
      </c>
      <c r="O26" s="7">
        <v>30.01</v>
      </c>
      <c r="P26" s="7">
        <v>38.56</v>
      </c>
      <c r="Q26" s="7">
        <v>15.01</v>
      </c>
      <c r="R26" s="7">
        <v>21.15</v>
      </c>
      <c r="S26" s="7">
        <v>23.74</v>
      </c>
      <c r="T26" s="7">
        <v>35.869999999999997</v>
      </c>
      <c r="U26" s="7">
        <v>45.34</v>
      </c>
      <c r="V26" s="7">
        <v>13.69</v>
      </c>
      <c r="W26" s="7">
        <v>17.88</v>
      </c>
      <c r="X26" s="7">
        <v>20.59</v>
      </c>
      <c r="Y26" s="7">
        <v>30.18</v>
      </c>
      <c r="Z26" s="7">
        <v>38.590000000000003</v>
      </c>
      <c r="AA26" s="7">
        <v>14.13</v>
      </c>
      <c r="AB26" s="7">
        <v>18.52</v>
      </c>
      <c r="AC26" s="7">
        <v>21.1</v>
      </c>
      <c r="AD26" s="7">
        <v>30.79</v>
      </c>
      <c r="AE26" s="7">
        <v>39.21</v>
      </c>
      <c r="AF26" s="7">
        <v>16.88</v>
      </c>
      <c r="AG26" s="7">
        <v>24.06</v>
      </c>
      <c r="AH26" s="7">
        <v>26.88</v>
      </c>
      <c r="AI26" s="7">
        <v>40.98</v>
      </c>
      <c r="AJ26" s="7">
        <v>50.69</v>
      </c>
      <c r="AK26" s="7">
        <v>14.74</v>
      </c>
      <c r="AL26" s="7">
        <v>19.600000000000001</v>
      </c>
      <c r="AM26" s="7">
        <v>22.33</v>
      </c>
      <c r="AN26" s="7">
        <v>32.049999999999997</v>
      </c>
      <c r="AO26" s="7">
        <v>41.17</v>
      </c>
      <c r="AP26" s="7">
        <v>15.14</v>
      </c>
      <c r="AQ26" s="7">
        <v>20.18</v>
      </c>
      <c r="AR26" s="7">
        <v>22.84</v>
      </c>
      <c r="AS26" s="7">
        <v>33.659999999999997</v>
      </c>
      <c r="AT26" s="7">
        <v>42.99</v>
      </c>
      <c r="AU26" s="7">
        <v>12.43</v>
      </c>
      <c r="AV26" s="7">
        <v>17.97</v>
      </c>
      <c r="AW26" s="7">
        <v>20.71</v>
      </c>
      <c r="AX26" s="7">
        <v>30.28</v>
      </c>
      <c r="AY26" s="7">
        <v>38.799999999999997</v>
      </c>
      <c r="AZ26" s="7">
        <v>12.57</v>
      </c>
      <c r="BA26" s="7">
        <v>16.25</v>
      </c>
      <c r="BB26" s="7">
        <v>19.29</v>
      </c>
      <c r="BC26" s="7">
        <v>28.68</v>
      </c>
      <c r="BD26" s="7">
        <v>36.92</v>
      </c>
      <c r="BE26" s="7">
        <v>12.1</v>
      </c>
      <c r="BF26" s="7">
        <v>16.27</v>
      </c>
      <c r="BG26" s="7">
        <v>19.21</v>
      </c>
      <c r="BH26" s="7">
        <v>27.55</v>
      </c>
      <c r="BI26" s="7">
        <v>34.36</v>
      </c>
    </row>
    <row r="27" spans="1:61" x14ac:dyDescent="0.15">
      <c r="A27" s="5">
        <v>1997</v>
      </c>
      <c r="B27" s="6">
        <v>14.07</v>
      </c>
      <c r="C27" s="7">
        <v>19.95</v>
      </c>
      <c r="D27" s="7">
        <v>22.54</v>
      </c>
      <c r="E27" s="7">
        <v>33.44</v>
      </c>
      <c r="F27" s="7">
        <v>43.68</v>
      </c>
      <c r="G27" s="7">
        <v>15.44</v>
      </c>
      <c r="H27" s="7">
        <v>22.58</v>
      </c>
      <c r="I27" s="7">
        <v>25.33</v>
      </c>
      <c r="J27" s="7">
        <v>37.840000000000003</v>
      </c>
      <c r="K27" s="7">
        <v>48.47</v>
      </c>
      <c r="L27" s="7">
        <v>12.02</v>
      </c>
      <c r="M27" s="7">
        <v>17.11</v>
      </c>
      <c r="N27" s="7">
        <v>19.850000000000001</v>
      </c>
      <c r="O27" s="7">
        <v>28.84</v>
      </c>
      <c r="P27" s="7">
        <v>37.799999999999997</v>
      </c>
      <c r="Q27" s="7">
        <v>14.44</v>
      </c>
      <c r="R27" s="7">
        <v>20.72</v>
      </c>
      <c r="S27" s="7">
        <v>23.29</v>
      </c>
      <c r="T27" s="7">
        <v>34.270000000000003</v>
      </c>
      <c r="U27" s="7">
        <v>44.54</v>
      </c>
      <c r="V27" s="7">
        <v>13.53</v>
      </c>
      <c r="W27" s="7">
        <v>17.43</v>
      </c>
      <c r="X27" s="7">
        <v>19.89</v>
      </c>
      <c r="Y27" s="7">
        <v>28.11</v>
      </c>
      <c r="Z27" s="7">
        <v>36.01</v>
      </c>
      <c r="AA27" s="7">
        <v>13.61</v>
      </c>
      <c r="AB27" s="7">
        <v>17.850000000000001</v>
      </c>
      <c r="AC27" s="7">
        <v>20.37</v>
      </c>
      <c r="AD27" s="7">
        <v>29.64</v>
      </c>
      <c r="AE27" s="7">
        <v>38.56</v>
      </c>
      <c r="AF27" s="7">
        <v>16.2</v>
      </c>
      <c r="AG27" s="7">
        <v>23.71</v>
      </c>
      <c r="AH27" s="7">
        <v>26.42</v>
      </c>
      <c r="AI27" s="7">
        <v>38.950000000000003</v>
      </c>
      <c r="AJ27" s="7">
        <v>49.6</v>
      </c>
      <c r="AK27" s="7">
        <v>14.71</v>
      </c>
      <c r="AL27" s="7">
        <v>19.11</v>
      </c>
      <c r="AM27" s="7">
        <v>21.36</v>
      </c>
      <c r="AN27" s="7">
        <v>30.09</v>
      </c>
      <c r="AO27" s="7">
        <v>39.08</v>
      </c>
      <c r="AP27" s="7">
        <v>14.46</v>
      </c>
      <c r="AQ27" s="7">
        <v>19.440000000000001</v>
      </c>
      <c r="AR27" s="7">
        <v>22.11</v>
      </c>
      <c r="AS27" s="7">
        <v>31.8</v>
      </c>
      <c r="AT27" s="7">
        <v>40.93</v>
      </c>
      <c r="AU27" s="7">
        <v>11.98</v>
      </c>
      <c r="AV27" s="7">
        <v>17.510000000000002</v>
      </c>
      <c r="AW27" s="7">
        <v>20.23</v>
      </c>
      <c r="AX27" s="7">
        <v>29.21</v>
      </c>
      <c r="AY27" s="7">
        <v>38.299999999999997</v>
      </c>
      <c r="AZ27" s="7">
        <v>12.25</v>
      </c>
      <c r="BA27" s="7">
        <v>15.83</v>
      </c>
      <c r="BB27" s="7">
        <v>18.78</v>
      </c>
      <c r="BC27" s="7">
        <v>26.6</v>
      </c>
      <c r="BD27" s="7">
        <v>33.9</v>
      </c>
      <c r="BE27" s="7">
        <v>11.83</v>
      </c>
      <c r="BF27" s="7">
        <v>15.66</v>
      </c>
      <c r="BG27" s="7">
        <v>18.37</v>
      </c>
      <c r="BH27" s="7">
        <v>27.23</v>
      </c>
      <c r="BI27" s="7">
        <v>34.909999999999997</v>
      </c>
    </row>
    <row r="28" spans="1:61" x14ac:dyDescent="0.15">
      <c r="A28" s="5">
        <v>1996</v>
      </c>
      <c r="B28" s="6">
        <v>13.95</v>
      </c>
      <c r="C28" s="7">
        <v>19.62</v>
      </c>
      <c r="D28" s="7">
        <v>22.11</v>
      </c>
      <c r="E28" s="7">
        <v>32.5</v>
      </c>
      <c r="F28" s="7">
        <v>43.35</v>
      </c>
      <c r="G28" s="7">
        <v>15.45</v>
      </c>
      <c r="H28" s="7">
        <v>22.11</v>
      </c>
      <c r="I28" s="7">
        <v>24.79</v>
      </c>
      <c r="J28" s="7">
        <v>36.799999999999997</v>
      </c>
      <c r="K28" s="7">
        <v>47.89</v>
      </c>
      <c r="L28" s="7">
        <v>11.75</v>
      </c>
      <c r="M28" s="7">
        <v>16.920000000000002</v>
      </c>
      <c r="N28" s="7">
        <v>19.55</v>
      </c>
      <c r="O28" s="7">
        <v>27.98</v>
      </c>
      <c r="P28" s="7">
        <v>37.61</v>
      </c>
      <c r="Q28" s="7">
        <v>14.25</v>
      </c>
      <c r="R28" s="7">
        <v>20.39</v>
      </c>
      <c r="S28" s="7">
        <v>22.86</v>
      </c>
      <c r="T28" s="7">
        <v>33.33</v>
      </c>
      <c r="U28" s="7">
        <v>44.07</v>
      </c>
      <c r="V28" s="7">
        <v>13.58</v>
      </c>
      <c r="W28" s="7">
        <v>16.899999999999999</v>
      </c>
      <c r="X28" s="7">
        <v>19.12</v>
      </c>
      <c r="Y28" s="7">
        <v>27.48</v>
      </c>
      <c r="Z28" s="7">
        <v>36.19</v>
      </c>
      <c r="AA28" s="7">
        <v>13.57</v>
      </c>
      <c r="AB28" s="7">
        <v>17.41</v>
      </c>
      <c r="AC28" s="7">
        <v>20.05</v>
      </c>
      <c r="AD28" s="7">
        <v>28.59</v>
      </c>
      <c r="AE28" s="7">
        <v>41.41</v>
      </c>
      <c r="AF28" s="7">
        <v>16.11</v>
      </c>
      <c r="AG28" s="7">
        <v>23.23</v>
      </c>
      <c r="AH28" s="7">
        <v>25.8</v>
      </c>
      <c r="AI28" s="7">
        <v>37.9</v>
      </c>
      <c r="AJ28" s="7">
        <v>48.96</v>
      </c>
      <c r="AK28" s="7">
        <v>15.17</v>
      </c>
      <c r="AL28" s="7">
        <v>18.12</v>
      </c>
      <c r="AM28" s="7">
        <v>20.71</v>
      </c>
      <c r="AN28" s="7">
        <v>29.62</v>
      </c>
      <c r="AO28" s="7">
        <v>36.79</v>
      </c>
      <c r="AP28" s="7">
        <v>14.43</v>
      </c>
      <c r="AQ28" s="7">
        <v>18.8</v>
      </c>
      <c r="AR28" s="7">
        <v>21.71</v>
      </c>
      <c r="AS28" s="7">
        <v>30.18</v>
      </c>
      <c r="AT28" s="7">
        <v>43.3</v>
      </c>
      <c r="AU28" s="7">
        <v>11.73</v>
      </c>
      <c r="AV28" s="7">
        <v>17.32</v>
      </c>
      <c r="AW28" s="7">
        <v>19.98</v>
      </c>
      <c r="AX28" s="7">
        <v>28.32</v>
      </c>
      <c r="AY28" s="7">
        <v>37.880000000000003</v>
      </c>
      <c r="AZ28" s="7">
        <v>11.77</v>
      </c>
      <c r="BA28" s="7">
        <v>15.7</v>
      </c>
      <c r="BB28" s="7">
        <v>17.920000000000002</v>
      </c>
      <c r="BC28" s="7">
        <v>26.03</v>
      </c>
      <c r="BD28" s="7">
        <v>35.729999999999997</v>
      </c>
      <c r="BE28" s="7">
        <v>11.77</v>
      </c>
      <c r="BF28" s="7">
        <v>15.53</v>
      </c>
      <c r="BG28" s="7">
        <v>18.28</v>
      </c>
      <c r="BH28" s="7">
        <v>26.75</v>
      </c>
      <c r="BI28" s="7">
        <v>38.630000000000003</v>
      </c>
    </row>
    <row r="29" spans="1:61" x14ac:dyDescent="0.15">
      <c r="A29" s="5">
        <v>1995</v>
      </c>
      <c r="B29" s="6">
        <v>13.95</v>
      </c>
      <c r="C29" s="7">
        <v>19.68</v>
      </c>
      <c r="D29" s="7">
        <v>22.04</v>
      </c>
      <c r="E29" s="7">
        <v>32.86</v>
      </c>
      <c r="F29" s="7">
        <v>43.27</v>
      </c>
      <c r="G29" s="7">
        <v>15.39</v>
      </c>
      <c r="H29" s="7">
        <v>22.2</v>
      </c>
      <c r="I29" s="7">
        <v>24.78</v>
      </c>
      <c r="J29" s="7">
        <v>37.07</v>
      </c>
      <c r="K29" s="7">
        <v>47.93</v>
      </c>
      <c r="L29" s="7">
        <v>11.84</v>
      </c>
      <c r="M29" s="7">
        <v>16.95</v>
      </c>
      <c r="N29" s="7">
        <v>19.43</v>
      </c>
      <c r="O29" s="7">
        <v>28.21</v>
      </c>
      <c r="P29" s="7">
        <v>37.21</v>
      </c>
      <c r="Q29" s="7">
        <v>14.4</v>
      </c>
      <c r="R29" s="7">
        <v>20.36</v>
      </c>
      <c r="S29" s="7">
        <v>22.6</v>
      </c>
      <c r="T29" s="7">
        <v>33.520000000000003</v>
      </c>
      <c r="U29" s="7">
        <v>43.72</v>
      </c>
      <c r="V29" s="7">
        <v>13.66</v>
      </c>
      <c r="W29" s="7">
        <v>17.079999999999998</v>
      </c>
      <c r="X29" s="7">
        <v>19.66</v>
      </c>
      <c r="Y29" s="7">
        <v>28.8</v>
      </c>
      <c r="Z29" s="7">
        <v>38.5</v>
      </c>
      <c r="AA29" s="7">
        <v>13.22</v>
      </c>
      <c r="AB29" s="7">
        <v>17.72</v>
      </c>
      <c r="AC29" s="7">
        <v>20.420000000000002</v>
      </c>
      <c r="AD29" s="7">
        <v>28.4</v>
      </c>
      <c r="AE29" s="7">
        <v>42.02</v>
      </c>
      <c r="AF29" s="7">
        <v>16.18</v>
      </c>
      <c r="AG29" s="7">
        <v>23.21</v>
      </c>
      <c r="AH29" s="7">
        <v>25.62</v>
      </c>
      <c r="AI29" s="7">
        <v>38.04</v>
      </c>
      <c r="AJ29" s="7">
        <v>48.72</v>
      </c>
      <c r="AK29" s="7">
        <v>15.14</v>
      </c>
      <c r="AL29" s="7">
        <v>18.59</v>
      </c>
      <c r="AM29" s="7">
        <v>21.05</v>
      </c>
      <c r="AN29" s="7">
        <v>29.82</v>
      </c>
      <c r="AO29" s="7">
        <v>39.26</v>
      </c>
      <c r="AP29" s="7">
        <v>14.13</v>
      </c>
      <c r="AQ29" s="7">
        <v>19.09</v>
      </c>
      <c r="AR29" s="7">
        <v>22.31</v>
      </c>
      <c r="AS29" s="7">
        <v>30.07</v>
      </c>
      <c r="AT29" s="7">
        <v>45.82</v>
      </c>
      <c r="AU29" s="7">
        <v>11.97</v>
      </c>
      <c r="AV29" s="7">
        <v>17.32</v>
      </c>
      <c r="AW29" s="7">
        <v>19.690000000000001</v>
      </c>
      <c r="AX29" s="7">
        <v>28.33</v>
      </c>
      <c r="AY29" s="7">
        <v>37.119999999999997</v>
      </c>
      <c r="AZ29" s="7">
        <v>12.07</v>
      </c>
      <c r="BA29" s="7">
        <v>15.53</v>
      </c>
      <c r="BB29" s="7">
        <v>18.59</v>
      </c>
      <c r="BC29" s="7">
        <v>27.99</v>
      </c>
      <c r="BD29" s="7">
        <v>37.9</v>
      </c>
      <c r="BE29" s="7">
        <v>11.35</v>
      </c>
      <c r="BF29" s="7">
        <v>15.91</v>
      </c>
      <c r="BG29" s="7">
        <v>18.170000000000002</v>
      </c>
      <c r="BH29" s="7">
        <v>26.66</v>
      </c>
      <c r="BI29" s="7">
        <v>36.22</v>
      </c>
    </row>
    <row r="30" spans="1:61" x14ac:dyDescent="0.15">
      <c r="A30" s="5">
        <v>1994</v>
      </c>
      <c r="B30" s="6">
        <v>14.33</v>
      </c>
      <c r="C30" s="7">
        <v>19.88</v>
      </c>
      <c r="D30" s="7">
        <v>22.26</v>
      </c>
      <c r="E30" s="7">
        <v>32.72</v>
      </c>
      <c r="F30" s="7">
        <v>43.46</v>
      </c>
      <c r="G30" s="7">
        <v>15.72</v>
      </c>
      <c r="H30" s="7">
        <v>22.39</v>
      </c>
      <c r="I30" s="7">
        <v>24.89</v>
      </c>
      <c r="J30" s="7">
        <v>36.89</v>
      </c>
      <c r="K30" s="7">
        <v>47.61</v>
      </c>
      <c r="L30" s="7">
        <v>12.26</v>
      </c>
      <c r="M30" s="7">
        <v>17.2</v>
      </c>
      <c r="N30" s="7">
        <v>19.760000000000002</v>
      </c>
      <c r="O30" s="7">
        <v>28.08</v>
      </c>
      <c r="P30" s="7">
        <v>38.130000000000003</v>
      </c>
      <c r="Q30" s="7">
        <v>14.72</v>
      </c>
      <c r="R30" s="7">
        <v>20.47</v>
      </c>
      <c r="S30" s="7">
        <v>22.81</v>
      </c>
      <c r="T30" s="7">
        <v>33.4</v>
      </c>
      <c r="U30" s="7">
        <v>43.91</v>
      </c>
      <c r="V30" s="7">
        <v>14.27</v>
      </c>
      <c r="W30" s="7">
        <v>17.45</v>
      </c>
      <c r="X30" s="7">
        <v>20.010000000000002</v>
      </c>
      <c r="Y30" s="7">
        <v>28.4</v>
      </c>
      <c r="Z30" s="7">
        <v>37.79</v>
      </c>
      <c r="AA30" s="7">
        <v>13.54</v>
      </c>
      <c r="AB30" s="7">
        <v>18.399999999999999</v>
      </c>
      <c r="AC30" s="7">
        <v>20.53</v>
      </c>
      <c r="AD30" s="7">
        <v>29.49</v>
      </c>
      <c r="AE30" s="7">
        <v>42.28</v>
      </c>
      <c r="AF30" s="7">
        <v>16.53</v>
      </c>
      <c r="AG30" s="7">
        <v>23.28</v>
      </c>
      <c r="AH30" s="7">
        <v>25.72</v>
      </c>
      <c r="AI30" s="7">
        <v>37.840000000000003</v>
      </c>
      <c r="AJ30" s="7">
        <v>48.32</v>
      </c>
      <c r="AK30" s="7">
        <v>15.83</v>
      </c>
      <c r="AL30" s="7">
        <v>19.12</v>
      </c>
      <c r="AM30" s="7">
        <v>21.44</v>
      </c>
      <c r="AN30" s="7">
        <v>30.09</v>
      </c>
      <c r="AO30" s="7">
        <v>38.49</v>
      </c>
      <c r="AP30" s="7">
        <v>14.24</v>
      </c>
      <c r="AQ30" s="7">
        <v>19.829999999999998</v>
      </c>
      <c r="AR30" s="7">
        <v>22.04</v>
      </c>
      <c r="AS30" s="7">
        <v>31.88</v>
      </c>
      <c r="AT30" s="7">
        <v>46.22</v>
      </c>
      <c r="AU30" s="7">
        <v>12.19</v>
      </c>
      <c r="AV30" s="7">
        <v>17.510000000000002</v>
      </c>
      <c r="AW30" s="7">
        <v>20.010000000000002</v>
      </c>
      <c r="AX30" s="7">
        <v>28.27</v>
      </c>
      <c r="AY30" s="7">
        <v>38.19</v>
      </c>
      <c r="AZ30" s="7">
        <v>12.45</v>
      </c>
      <c r="BA30" s="7">
        <v>15.79</v>
      </c>
      <c r="BB30" s="7">
        <v>18.899999999999999</v>
      </c>
      <c r="BC30" s="7">
        <v>27.01</v>
      </c>
      <c r="BD30" s="7">
        <v>37.24</v>
      </c>
      <c r="BE30" s="7">
        <v>12.07</v>
      </c>
      <c r="BF30" s="7">
        <v>16.47</v>
      </c>
      <c r="BG30" s="7">
        <v>18.86</v>
      </c>
      <c r="BH30" s="7">
        <v>26.7</v>
      </c>
      <c r="BI30" s="7">
        <v>36.96</v>
      </c>
    </row>
    <row r="31" spans="1:61" x14ac:dyDescent="0.15">
      <c r="A31" s="5">
        <v>1993</v>
      </c>
      <c r="B31" s="6">
        <v>14.6</v>
      </c>
      <c r="C31" s="7">
        <v>19.649999999999999</v>
      </c>
      <c r="D31" s="7">
        <v>22.27</v>
      </c>
      <c r="E31" s="7">
        <v>32.159999999999997</v>
      </c>
      <c r="F31" s="7">
        <v>41.45</v>
      </c>
      <c r="G31" s="7">
        <v>16.09</v>
      </c>
      <c r="H31" s="7">
        <v>22.18</v>
      </c>
      <c r="I31" s="7">
        <v>24.84</v>
      </c>
      <c r="J31" s="7">
        <v>36.369999999999997</v>
      </c>
      <c r="K31" s="7">
        <v>46.08</v>
      </c>
      <c r="L31" s="7">
        <v>12.36</v>
      </c>
      <c r="M31" s="7">
        <v>16.989999999999998</v>
      </c>
      <c r="N31" s="7">
        <v>19.82</v>
      </c>
      <c r="O31" s="7">
        <v>27.58</v>
      </c>
      <c r="P31" s="7">
        <v>35.479999999999997</v>
      </c>
      <c r="Q31" s="7">
        <v>15.08</v>
      </c>
      <c r="R31" s="7">
        <v>20.260000000000002</v>
      </c>
      <c r="S31" s="7">
        <v>22.83</v>
      </c>
      <c r="T31" s="7">
        <v>32.74</v>
      </c>
      <c r="U31" s="7">
        <v>42.12</v>
      </c>
      <c r="V31" s="7">
        <v>14.28</v>
      </c>
      <c r="W31" s="7">
        <v>17.16</v>
      </c>
      <c r="X31" s="7">
        <v>19.72</v>
      </c>
      <c r="Y31" s="7">
        <v>28.74</v>
      </c>
      <c r="Z31" s="7">
        <v>35.9</v>
      </c>
      <c r="AA31" s="7">
        <v>13.75</v>
      </c>
      <c r="AB31" s="7">
        <v>18</v>
      </c>
      <c r="AC31" s="7">
        <v>20.8</v>
      </c>
      <c r="AD31" s="7">
        <v>28.48</v>
      </c>
      <c r="AE31" s="7">
        <v>37.92</v>
      </c>
      <c r="AF31" s="7">
        <v>16.989999999999998</v>
      </c>
      <c r="AG31" s="7">
        <v>23.13</v>
      </c>
      <c r="AH31" s="7">
        <v>25.66</v>
      </c>
      <c r="AI31" s="7">
        <v>37.25</v>
      </c>
      <c r="AJ31" s="7">
        <v>47.15</v>
      </c>
      <c r="AK31" s="7">
        <v>15.57</v>
      </c>
      <c r="AL31" s="7">
        <v>18.489999999999998</v>
      </c>
      <c r="AM31" s="7">
        <v>21.06</v>
      </c>
      <c r="AN31" s="7">
        <v>30.27</v>
      </c>
      <c r="AO31" s="7">
        <v>36.17</v>
      </c>
      <c r="AP31" s="7">
        <v>14.61</v>
      </c>
      <c r="AQ31" s="7">
        <v>19.32</v>
      </c>
      <c r="AR31" s="7">
        <v>22.5</v>
      </c>
      <c r="AS31" s="7">
        <v>31.03</v>
      </c>
      <c r="AT31" s="7">
        <v>39.159999999999997</v>
      </c>
      <c r="AU31" s="7">
        <v>12.42</v>
      </c>
      <c r="AV31" s="7">
        <v>17.27</v>
      </c>
      <c r="AW31" s="7">
        <v>20.100000000000001</v>
      </c>
      <c r="AX31" s="7">
        <v>27.68</v>
      </c>
      <c r="AY31" s="7">
        <v>35.520000000000003</v>
      </c>
      <c r="AZ31" s="7">
        <v>12.73</v>
      </c>
      <c r="BA31" s="7">
        <v>15.84</v>
      </c>
      <c r="BB31" s="7">
        <v>18.7</v>
      </c>
      <c r="BC31" s="7">
        <v>27.45</v>
      </c>
      <c r="BD31" s="7">
        <v>35.67</v>
      </c>
      <c r="BE31" s="7">
        <v>11.94</v>
      </c>
      <c r="BF31" s="7">
        <v>16.25</v>
      </c>
      <c r="BG31" s="7">
        <v>18.79</v>
      </c>
      <c r="BH31" s="7">
        <v>25.57</v>
      </c>
      <c r="BI31" s="7">
        <v>36.49</v>
      </c>
    </row>
    <row r="32" spans="1:61" x14ac:dyDescent="0.15">
      <c r="A32" s="5">
        <v>1992</v>
      </c>
      <c r="B32" s="6">
        <v>14.87</v>
      </c>
      <c r="C32" s="7">
        <v>19.649999999999999</v>
      </c>
      <c r="D32" s="7">
        <v>22.26</v>
      </c>
      <c r="E32" s="7">
        <v>32.159999999999997</v>
      </c>
      <c r="F32" s="7">
        <v>40.94</v>
      </c>
      <c r="G32" s="7">
        <v>16.420000000000002</v>
      </c>
      <c r="H32" s="7">
        <v>22.32</v>
      </c>
      <c r="I32" s="7">
        <v>24.95</v>
      </c>
      <c r="J32" s="7">
        <v>36.380000000000003</v>
      </c>
      <c r="K32" s="7">
        <v>45.58</v>
      </c>
      <c r="L32" s="7">
        <v>12.54</v>
      </c>
      <c r="M32" s="7">
        <v>16.88</v>
      </c>
      <c r="N32" s="7">
        <v>19.670000000000002</v>
      </c>
      <c r="O32" s="7">
        <v>27.51</v>
      </c>
      <c r="P32" s="7">
        <v>34.82</v>
      </c>
      <c r="Q32" s="7">
        <v>15.31</v>
      </c>
      <c r="R32" s="7">
        <v>20.28</v>
      </c>
      <c r="S32" s="7">
        <v>22.76</v>
      </c>
      <c r="T32" s="7">
        <v>32.729999999999997</v>
      </c>
      <c r="U32" s="7">
        <v>41.59</v>
      </c>
      <c r="V32" s="7">
        <v>14.56</v>
      </c>
      <c r="W32" s="7">
        <v>17.079999999999998</v>
      </c>
      <c r="X32" s="7">
        <v>19.96</v>
      </c>
      <c r="Y32" s="7">
        <v>28.15</v>
      </c>
      <c r="Z32" s="7">
        <v>35.01</v>
      </c>
      <c r="AA32" s="7">
        <v>14.04</v>
      </c>
      <c r="AB32" s="7">
        <v>17.78</v>
      </c>
      <c r="AC32" s="7">
        <v>20.89</v>
      </c>
      <c r="AD32" s="7">
        <v>29.05</v>
      </c>
      <c r="AE32" s="7">
        <v>36.44</v>
      </c>
      <c r="AF32" s="7">
        <v>17.329999999999998</v>
      </c>
      <c r="AG32" s="7">
        <v>23.26</v>
      </c>
      <c r="AH32" s="7">
        <v>25.8</v>
      </c>
      <c r="AI32" s="7">
        <v>37.29</v>
      </c>
      <c r="AJ32" s="7">
        <v>46.58</v>
      </c>
      <c r="AK32" s="7">
        <v>15.71</v>
      </c>
      <c r="AL32" s="7">
        <v>18.55</v>
      </c>
      <c r="AM32" s="7">
        <v>21.13</v>
      </c>
      <c r="AN32" s="7">
        <v>29.6</v>
      </c>
      <c r="AO32" s="7">
        <v>36.17</v>
      </c>
      <c r="AP32" s="7">
        <v>14.91</v>
      </c>
      <c r="AQ32" s="7">
        <v>19.32</v>
      </c>
      <c r="AR32" s="7">
        <v>22.62</v>
      </c>
      <c r="AS32" s="7">
        <v>31.19</v>
      </c>
      <c r="AT32" s="7">
        <v>37.89</v>
      </c>
      <c r="AU32" s="7">
        <v>12.47</v>
      </c>
      <c r="AV32" s="7">
        <v>17.2</v>
      </c>
      <c r="AW32" s="7">
        <v>19.82</v>
      </c>
      <c r="AX32" s="7">
        <v>27.53</v>
      </c>
      <c r="AY32" s="7">
        <v>34.93</v>
      </c>
      <c r="AZ32" s="7">
        <v>13.21</v>
      </c>
      <c r="BA32" s="7">
        <v>15.73</v>
      </c>
      <c r="BB32" s="7">
        <v>18.98</v>
      </c>
      <c r="BC32" s="7">
        <v>27.01</v>
      </c>
      <c r="BD32" s="7">
        <v>34.1</v>
      </c>
      <c r="BE32" s="7">
        <v>12.18</v>
      </c>
      <c r="BF32" s="7">
        <v>15.79</v>
      </c>
      <c r="BG32" s="7">
        <v>18.89</v>
      </c>
      <c r="BH32" s="7">
        <v>26.66</v>
      </c>
      <c r="BI32" s="7">
        <v>34.619999999999997</v>
      </c>
    </row>
    <row r="33" spans="1:61" x14ac:dyDescent="0.15">
      <c r="A33" s="5">
        <v>1991</v>
      </c>
      <c r="B33" s="6">
        <v>14.99</v>
      </c>
      <c r="C33" s="7">
        <v>19.77</v>
      </c>
      <c r="D33" s="7">
        <v>22.49</v>
      </c>
      <c r="E33" s="7">
        <v>31.87</v>
      </c>
      <c r="F33" s="7">
        <v>40.71</v>
      </c>
      <c r="G33" s="7">
        <v>16.66</v>
      </c>
      <c r="H33" s="7">
        <v>22.49</v>
      </c>
      <c r="I33" s="7">
        <v>25.46</v>
      </c>
      <c r="J33" s="7">
        <v>36.36</v>
      </c>
      <c r="K33" s="7">
        <v>45.38</v>
      </c>
      <c r="L33" s="7">
        <v>12.47</v>
      </c>
      <c r="M33" s="7">
        <v>16.97</v>
      </c>
      <c r="N33" s="7">
        <v>19.57</v>
      </c>
      <c r="O33" s="7">
        <v>26.92</v>
      </c>
      <c r="P33" s="7">
        <v>34.11</v>
      </c>
      <c r="Q33" s="7">
        <v>15.56</v>
      </c>
      <c r="R33" s="7">
        <v>20.399999999999999</v>
      </c>
      <c r="S33" s="7">
        <v>22.97</v>
      </c>
      <c r="T33" s="7">
        <v>32.479999999999997</v>
      </c>
      <c r="U33" s="7">
        <v>41.24</v>
      </c>
      <c r="V33" s="7">
        <v>14.14</v>
      </c>
      <c r="W33" s="7">
        <v>17.22</v>
      </c>
      <c r="X33" s="7">
        <v>20.41</v>
      </c>
      <c r="Y33" s="7">
        <v>27.88</v>
      </c>
      <c r="Z33" s="7">
        <v>34.049999999999997</v>
      </c>
      <c r="AA33" s="7">
        <v>14.12</v>
      </c>
      <c r="AB33" s="7">
        <v>17.809999999999999</v>
      </c>
      <c r="AC33" s="7">
        <v>20.99</v>
      </c>
      <c r="AD33" s="7">
        <v>27.95</v>
      </c>
      <c r="AE33" s="7">
        <v>36.369999999999997</v>
      </c>
      <c r="AF33" s="7">
        <v>17.690000000000001</v>
      </c>
      <c r="AG33" s="7">
        <v>23.52</v>
      </c>
      <c r="AH33" s="7">
        <v>26.21</v>
      </c>
      <c r="AI33" s="7">
        <v>37.380000000000003</v>
      </c>
      <c r="AJ33" s="7">
        <v>46.17</v>
      </c>
      <c r="AK33" s="7">
        <v>15.42</v>
      </c>
      <c r="AL33" s="7">
        <v>18.64</v>
      </c>
      <c r="AM33" s="7">
        <v>22.27</v>
      </c>
      <c r="AN33" s="7">
        <v>29.17</v>
      </c>
      <c r="AO33" s="7">
        <v>35.93</v>
      </c>
      <c r="AP33" s="7">
        <v>15.04</v>
      </c>
      <c r="AQ33" s="7">
        <v>19.170000000000002</v>
      </c>
      <c r="AR33" s="7">
        <v>23.07</v>
      </c>
      <c r="AS33" s="7">
        <v>30.07</v>
      </c>
      <c r="AT33" s="7">
        <v>38.590000000000003</v>
      </c>
      <c r="AU33" s="7">
        <v>12.52</v>
      </c>
      <c r="AV33" s="7">
        <v>17.25</v>
      </c>
      <c r="AW33" s="7">
        <v>19.75</v>
      </c>
      <c r="AX33" s="7">
        <v>26.95</v>
      </c>
      <c r="AY33" s="7">
        <v>34.1</v>
      </c>
      <c r="AZ33" s="7">
        <v>12.61</v>
      </c>
      <c r="BA33" s="7">
        <v>15.84</v>
      </c>
      <c r="BB33" s="7">
        <v>18.91</v>
      </c>
      <c r="BC33" s="7">
        <v>26.81</v>
      </c>
      <c r="BD33" s="7">
        <v>32.58</v>
      </c>
      <c r="BE33" s="7">
        <v>12.19</v>
      </c>
      <c r="BF33" s="7">
        <v>16.11</v>
      </c>
      <c r="BG33" s="7">
        <v>18.510000000000002</v>
      </c>
      <c r="BH33" s="7">
        <v>25.4</v>
      </c>
      <c r="BI33" s="7">
        <v>33.75</v>
      </c>
    </row>
    <row r="34" spans="1:61" x14ac:dyDescent="0.15">
      <c r="A34" s="5">
        <v>1990</v>
      </c>
      <c r="B34" s="6">
        <v>15.05</v>
      </c>
      <c r="C34" s="7">
        <v>19.739999999999998</v>
      </c>
      <c r="D34" s="7">
        <v>22.58</v>
      </c>
      <c r="E34" s="7">
        <v>32.21</v>
      </c>
      <c r="F34" s="7">
        <v>39.950000000000003</v>
      </c>
      <c r="G34" s="7">
        <v>16.899999999999999</v>
      </c>
      <c r="H34" s="7">
        <v>22.69</v>
      </c>
      <c r="I34" s="7">
        <v>25.75</v>
      </c>
      <c r="J34" s="7">
        <v>36.770000000000003</v>
      </c>
      <c r="K34" s="7">
        <v>44.6</v>
      </c>
      <c r="L34" s="7">
        <v>12.23</v>
      </c>
      <c r="M34" s="7">
        <v>16.690000000000001</v>
      </c>
      <c r="N34" s="7">
        <v>19.48</v>
      </c>
      <c r="O34" s="7">
        <v>27.07</v>
      </c>
      <c r="P34" s="7">
        <v>33.14</v>
      </c>
      <c r="Q34" s="7">
        <v>15.52</v>
      </c>
      <c r="R34" s="7">
        <v>20.350000000000001</v>
      </c>
      <c r="S34" s="7">
        <v>23.09</v>
      </c>
      <c r="T34" s="7">
        <v>32.89</v>
      </c>
      <c r="U34" s="7">
        <v>40.43</v>
      </c>
      <c r="V34" s="7">
        <v>14.21</v>
      </c>
      <c r="W34" s="7">
        <v>17.239999999999998</v>
      </c>
      <c r="X34" s="7">
        <v>20.22</v>
      </c>
      <c r="Y34" s="7">
        <v>26.89</v>
      </c>
      <c r="Z34" s="7">
        <v>34.39</v>
      </c>
      <c r="AA34" s="7">
        <v>14.4</v>
      </c>
      <c r="AB34" s="7">
        <v>17.93</v>
      </c>
      <c r="AC34" s="7">
        <v>20.88</v>
      </c>
      <c r="AD34" s="7">
        <v>29.97</v>
      </c>
      <c r="AE34" s="7">
        <v>35.840000000000003</v>
      </c>
      <c r="AF34" s="7">
        <v>17.760000000000002</v>
      </c>
      <c r="AG34" s="7">
        <v>23.67</v>
      </c>
      <c r="AH34" s="7">
        <v>26.52</v>
      </c>
      <c r="AI34" s="7">
        <v>37.82</v>
      </c>
      <c r="AJ34" s="7">
        <v>45.34</v>
      </c>
      <c r="AK34" s="7">
        <v>15.8</v>
      </c>
      <c r="AL34" s="7">
        <v>18.91</v>
      </c>
      <c r="AM34" s="7">
        <v>22.17</v>
      </c>
      <c r="AN34" s="7">
        <v>28.54</v>
      </c>
      <c r="AO34" s="7">
        <v>36.07</v>
      </c>
      <c r="AP34" s="7">
        <v>15.53</v>
      </c>
      <c r="AQ34" s="7">
        <v>19.48</v>
      </c>
      <c r="AR34" s="7">
        <v>22.99</v>
      </c>
      <c r="AS34" s="7">
        <v>32.47</v>
      </c>
      <c r="AT34" s="7">
        <v>38.94</v>
      </c>
      <c r="AU34" s="7">
        <v>12.29</v>
      </c>
      <c r="AV34" s="7">
        <v>16.95</v>
      </c>
      <c r="AW34" s="7">
        <v>19.670000000000002</v>
      </c>
      <c r="AX34" s="7">
        <v>27.19</v>
      </c>
      <c r="AY34" s="7">
        <v>33.090000000000003</v>
      </c>
      <c r="AZ34" s="7">
        <v>12.2</v>
      </c>
      <c r="BA34" s="7">
        <v>15.63</v>
      </c>
      <c r="BB34" s="7">
        <v>18.77</v>
      </c>
      <c r="BC34" s="7">
        <v>25.51</v>
      </c>
      <c r="BD34" s="7">
        <v>32.97</v>
      </c>
      <c r="BE34" s="7">
        <v>12.07</v>
      </c>
      <c r="BF34" s="7">
        <v>15.93</v>
      </c>
      <c r="BG34" s="7">
        <v>18.329999999999998</v>
      </c>
      <c r="BH34" s="7">
        <v>26.63</v>
      </c>
      <c r="BI34" s="7">
        <v>32.33</v>
      </c>
    </row>
    <row r="35" spans="1:61" x14ac:dyDescent="0.15">
      <c r="A35" s="5">
        <v>1989</v>
      </c>
      <c r="B35" s="6">
        <v>15.46</v>
      </c>
      <c r="C35" s="7">
        <v>20.07</v>
      </c>
      <c r="D35" s="7">
        <v>22.61</v>
      </c>
      <c r="E35" s="7">
        <v>31.89</v>
      </c>
      <c r="F35" s="7">
        <v>39.799999999999997</v>
      </c>
      <c r="G35" s="7">
        <v>17.63</v>
      </c>
      <c r="H35" s="7">
        <v>23.31</v>
      </c>
      <c r="I35" s="7">
        <v>25.78</v>
      </c>
      <c r="J35" s="7">
        <v>36.6</v>
      </c>
      <c r="K35" s="7">
        <v>44.02</v>
      </c>
      <c r="L35" s="7">
        <v>12.25</v>
      </c>
      <c r="M35" s="7">
        <v>16.77</v>
      </c>
      <c r="N35" s="7">
        <v>19.47</v>
      </c>
      <c r="O35" s="7">
        <v>26.48</v>
      </c>
      <c r="P35" s="7">
        <v>33.54</v>
      </c>
      <c r="Q35" s="7">
        <v>15.93</v>
      </c>
      <c r="R35" s="7">
        <v>20.63</v>
      </c>
      <c r="S35" s="7">
        <v>23.09</v>
      </c>
      <c r="T35" s="7">
        <v>32.56</v>
      </c>
      <c r="U35" s="7">
        <v>40.29</v>
      </c>
      <c r="V35" s="7">
        <v>14.38</v>
      </c>
      <c r="W35" s="7">
        <v>17.55</v>
      </c>
      <c r="X35" s="7">
        <v>20.29</v>
      </c>
      <c r="Y35" s="7">
        <v>27.14</v>
      </c>
      <c r="Z35" s="7">
        <v>34.64</v>
      </c>
      <c r="AA35" s="7">
        <v>14.88</v>
      </c>
      <c r="AB35" s="7">
        <v>18.260000000000002</v>
      </c>
      <c r="AC35" s="7">
        <v>21.09</v>
      </c>
      <c r="AD35" s="7">
        <v>28.68</v>
      </c>
      <c r="AE35" s="7">
        <v>37.76</v>
      </c>
      <c r="AF35" s="7">
        <v>18.48</v>
      </c>
      <c r="AG35" s="7">
        <v>24.21</v>
      </c>
      <c r="AH35" s="7">
        <v>26.61</v>
      </c>
      <c r="AI35" s="7">
        <v>37.6</v>
      </c>
      <c r="AJ35" s="7">
        <v>44.7</v>
      </c>
      <c r="AK35" s="7">
        <v>16.170000000000002</v>
      </c>
      <c r="AL35" s="7">
        <v>19.440000000000001</v>
      </c>
      <c r="AM35" s="7">
        <v>21.88</v>
      </c>
      <c r="AN35" s="7">
        <v>28.58</v>
      </c>
      <c r="AO35" s="7">
        <v>34.97</v>
      </c>
      <c r="AP35" s="7">
        <v>16.21</v>
      </c>
      <c r="AQ35" s="7">
        <v>20.25</v>
      </c>
      <c r="AR35" s="7">
        <v>22.76</v>
      </c>
      <c r="AS35" s="7">
        <v>31.51</v>
      </c>
      <c r="AT35" s="7">
        <v>41.39</v>
      </c>
      <c r="AU35" s="7">
        <v>12.3</v>
      </c>
      <c r="AV35" s="7">
        <v>17.010000000000002</v>
      </c>
      <c r="AW35" s="7">
        <v>19.55</v>
      </c>
      <c r="AX35" s="7">
        <v>26.54</v>
      </c>
      <c r="AY35" s="7">
        <v>33.479999999999997</v>
      </c>
      <c r="AZ35" s="7">
        <v>12.14</v>
      </c>
      <c r="BA35" s="7">
        <v>15.69</v>
      </c>
      <c r="BB35" s="7">
        <v>19</v>
      </c>
      <c r="BC35" s="7">
        <v>25.97</v>
      </c>
      <c r="BD35" s="7">
        <v>34.39</v>
      </c>
      <c r="BE35" s="7">
        <v>12.13</v>
      </c>
      <c r="BF35" s="7">
        <v>15.95</v>
      </c>
      <c r="BG35" s="7">
        <v>19.170000000000002</v>
      </c>
      <c r="BH35" s="7">
        <v>25.12</v>
      </c>
      <c r="BI35" s="7">
        <v>32.880000000000003</v>
      </c>
    </row>
    <row r="36" spans="1:61" x14ac:dyDescent="0.15">
      <c r="A36" s="5">
        <v>1988</v>
      </c>
      <c r="B36" s="6">
        <v>15.79</v>
      </c>
      <c r="C36" s="7">
        <v>20.66</v>
      </c>
      <c r="D36" s="7">
        <v>23.03</v>
      </c>
      <c r="E36" s="7">
        <v>33.409999999999997</v>
      </c>
      <c r="F36" s="7">
        <v>41.12</v>
      </c>
      <c r="G36" s="7">
        <v>18.02</v>
      </c>
      <c r="H36" s="7">
        <v>24.18</v>
      </c>
      <c r="I36" s="7">
        <v>26.71</v>
      </c>
      <c r="J36" s="7">
        <v>39.340000000000003</v>
      </c>
      <c r="K36" s="7">
        <v>46.35</v>
      </c>
      <c r="L36" s="7">
        <v>12.46</v>
      </c>
      <c r="M36" s="7">
        <v>17.079999999999998</v>
      </c>
      <c r="N36" s="7">
        <v>19.39</v>
      </c>
      <c r="O36" s="7">
        <v>26.37</v>
      </c>
      <c r="P36" s="7">
        <v>32.97</v>
      </c>
      <c r="Q36" s="7">
        <v>16.32</v>
      </c>
      <c r="R36" s="7">
        <v>21.23</v>
      </c>
      <c r="S36" s="7">
        <v>23.48</v>
      </c>
      <c r="T36" s="7">
        <v>34.14</v>
      </c>
      <c r="U36" s="7">
        <v>41.56</v>
      </c>
      <c r="V36" s="7">
        <v>14.73</v>
      </c>
      <c r="W36" s="7">
        <v>18.16</v>
      </c>
      <c r="X36" s="7">
        <v>21.05</v>
      </c>
      <c r="Y36" s="7">
        <v>28.58</v>
      </c>
      <c r="Z36" s="7">
        <v>37.89</v>
      </c>
      <c r="AA36" s="7">
        <v>14.85</v>
      </c>
      <c r="AB36" s="7">
        <v>18.57</v>
      </c>
      <c r="AC36" s="7">
        <v>21.22</v>
      </c>
      <c r="AD36" s="7">
        <v>29.4</v>
      </c>
      <c r="AE36" s="7">
        <v>38.01</v>
      </c>
      <c r="AF36" s="7">
        <v>18.940000000000001</v>
      </c>
      <c r="AG36" s="7">
        <v>25.11</v>
      </c>
      <c r="AH36" s="7">
        <v>27.51</v>
      </c>
      <c r="AI36" s="7">
        <v>40.28</v>
      </c>
      <c r="AJ36" s="7">
        <v>46.94</v>
      </c>
      <c r="AK36" s="7">
        <v>16.63</v>
      </c>
      <c r="AL36" s="7">
        <v>20.23</v>
      </c>
      <c r="AM36" s="7">
        <v>23.81</v>
      </c>
      <c r="AN36" s="7">
        <v>32.08</v>
      </c>
      <c r="AO36" s="7">
        <v>40.130000000000003</v>
      </c>
      <c r="AP36" s="7">
        <v>16.190000000000001</v>
      </c>
      <c r="AQ36" s="7">
        <v>20.73</v>
      </c>
      <c r="AR36" s="7">
        <v>22.93</v>
      </c>
      <c r="AS36" s="7">
        <v>32.909999999999997</v>
      </c>
      <c r="AT36" s="7">
        <v>42.37</v>
      </c>
      <c r="AU36" s="7">
        <v>12.52</v>
      </c>
      <c r="AV36" s="7">
        <v>17.309999999999999</v>
      </c>
      <c r="AW36" s="7">
        <v>19.45</v>
      </c>
      <c r="AX36" s="7">
        <v>26.54</v>
      </c>
      <c r="AY36" s="7">
        <v>32.92</v>
      </c>
      <c r="AZ36" s="7">
        <v>12.32</v>
      </c>
      <c r="BA36" s="7">
        <v>16.170000000000002</v>
      </c>
      <c r="BB36" s="7">
        <v>18.670000000000002</v>
      </c>
      <c r="BC36" s="7">
        <v>26.04</v>
      </c>
      <c r="BD36" s="7">
        <v>35.799999999999997</v>
      </c>
      <c r="BE36" s="7">
        <v>12.27</v>
      </c>
      <c r="BF36" s="7">
        <v>15.77</v>
      </c>
      <c r="BG36" s="7">
        <v>19.43</v>
      </c>
      <c r="BH36" s="7">
        <v>24.59</v>
      </c>
      <c r="BI36" s="7">
        <v>31.65</v>
      </c>
    </row>
    <row r="37" spans="1:61" x14ac:dyDescent="0.15">
      <c r="A37" s="5">
        <v>1987</v>
      </c>
      <c r="B37" s="6">
        <v>15.76</v>
      </c>
      <c r="C37" s="7">
        <v>20.6</v>
      </c>
      <c r="D37" s="7">
        <v>23.17</v>
      </c>
      <c r="E37" s="7">
        <v>33.19</v>
      </c>
      <c r="F37" s="7">
        <v>40.549999999999997</v>
      </c>
      <c r="G37" s="7">
        <v>18.05</v>
      </c>
      <c r="H37" s="7">
        <v>24.17</v>
      </c>
      <c r="I37" s="7">
        <v>27.02</v>
      </c>
      <c r="J37" s="7">
        <v>39.07</v>
      </c>
      <c r="K37" s="7">
        <v>45.58</v>
      </c>
      <c r="L37" s="7">
        <v>12.36</v>
      </c>
      <c r="M37" s="7">
        <v>16.98</v>
      </c>
      <c r="N37" s="7">
        <v>19.25</v>
      </c>
      <c r="O37" s="7">
        <v>26.11</v>
      </c>
      <c r="P37" s="7">
        <v>32.69</v>
      </c>
      <c r="Q37" s="7">
        <v>16.170000000000002</v>
      </c>
      <c r="R37" s="7">
        <v>21.14</v>
      </c>
      <c r="S37" s="7">
        <v>23.69</v>
      </c>
      <c r="T37" s="7">
        <v>33.92</v>
      </c>
      <c r="U37" s="7">
        <v>40.909999999999997</v>
      </c>
      <c r="V37" s="7">
        <v>14.92</v>
      </c>
      <c r="W37" s="7">
        <v>18.05</v>
      </c>
      <c r="X37" s="7">
        <v>20.67</v>
      </c>
      <c r="Y37" s="7">
        <v>27.72</v>
      </c>
      <c r="Z37" s="7">
        <v>35.92</v>
      </c>
      <c r="AA37" s="7">
        <v>15.06</v>
      </c>
      <c r="AB37" s="7">
        <v>18.690000000000001</v>
      </c>
      <c r="AC37" s="7">
        <v>21.1</v>
      </c>
      <c r="AD37" s="7">
        <v>29.66</v>
      </c>
      <c r="AE37" s="7">
        <v>37.24</v>
      </c>
      <c r="AF37" s="7">
        <v>18.86</v>
      </c>
      <c r="AG37" s="7">
        <v>25.05</v>
      </c>
      <c r="AH37" s="7">
        <v>27.9</v>
      </c>
      <c r="AI37" s="7">
        <v>40.04</v>
      </c>
      <c r="AJ37" s="7">
        <v>46.03</v>
      </c>
      <c r="AK37" s="7">
        <v>16.77</v>
      </c>
      <c r="AL37" s="7">
        <v>20.18</v>
      </c>
      <c r="AM37" s="7">
        <v>22.91</v>
      </c>
      <c r="AN37" s="7">
        <v>30.71</v>
      </c>
      <c r="AO37" s="7">
        <v>38.99</v>
      </c>
      <c r="AP37" s="7">
        <v>16.39</v>
      </c>
      <c r="AQ37" s="7">
        <v>20.81</v>
      </c>
      <c r="AR37" s="7">
        <v>22.92</v>
      </c>
      <c r="AS37" s="7">
        <v>33.619999999999997</v>
      </c>
      <c r="AT37" s="7">
        <v>40.409999999999997</v>
      </c>
      <c r="AU37" s="7">
        <v>12.31</v>
      </c>
      <c r="AV37" s="7">
        <v>17.2</v>
      </c>
      <c r="AW37" s="7">
        <v>19.34</v>
      </c>
      <c r="AX37" s="7">
        <v>26.26</v>
      </c>
      <c r="AY37" s="7">
        <v>32.58</v>
      </c>
      <c r="AZ37" s="7">
        <v>12.6</v>
      </c>
      <c r="BA37" s="7">
        <v>16.03</v>
      </c>
      <c r="BB37" s="7">
        <v>18.760000000000002</v>
      </c>
      <c r="BC37" s="7">
        <v>25.21</v>
      </c>
      <c r="BD37" s="7">
        <v>33.450000000000003</v>
      </c>
      <c r="BE37" s="7">
        <v>12.31</v>
      </c>
      <c r="BF37" s="7">
        <v>15.97</v>
      </c>
      <c r="BG37" s="7">
        <v>18.920000000000002</v>
      </c>
      <c r="BH37" s="7">
        <v>25.01</v>
      </c>
      <c r="BI37" s="7">
        <v>32.33</v>
      </c>
    </row>
    <row r="38" spans="1:61" x14ac:dyDescent="0.15">
      <c r="A38" s="5">
        <v>1986</v>
      </c>
      <c r="B38" s="6">
        <v>16.100000000000001</v>
      </c>
      <c r="C38" s="7">
        <v>20.61</v>
      </c>
      <c r="D38" s="7">
        <v>23.12</v>
      </c>
      <c r="E38" s="7">
        <v>32.67</v>
      </c>
      <c r="F38" s="7">
        <v>39.880000000000003</v>
      </c>
      <c r="G38" s="7">
        <v>18.440000000000001</v>
      </c>
      <c r="H38" s="7">
        <v>24.24</v>
      </c>
      <c r="I38" s="7">
        <v>27.04</v>
      </c>
      <c r="J38" s="7">
        <v>38.520000000000003</v>
      </c>
      <c r="K38" s="7">
        <v>44.72</v>
      </c>
      <c r="L38" s="7">
        <v>12.59</v>
      </c>
      <c r="M38" s="7">
        <v>16.940000000000001</v>
      </c>
      <c r="N38" s="7">
        <v>19.04</v>
      </c>
      <c r="O38" s="7">
        <v>25.45</v>
      </c>
      <c r="P38" s="7">
        <v>32.03</v>
      </c>
      <c r="Q38" s="7">
        <v>16.559999999999999</v>
      </c>
      <c r="R38" s="7">
        <v>21.12</v>
      </c>
      <c r="S38" s="7">
        <v>23.56</v>
      </c>
      <c r="T38" s="7">
        <v>33.32</v>
      </c>
      <c r="U38" s="7">
        <v>40.229999999999997</v>
      </c>
      <c r="V38" s="7">
        <v>15.2</v>
      </c>
      <c r="W38" s="7">
        <v>18.04</v>
      </c>
      <c r="X38" s="7">
        <v>20.54</v>
      </c>
      <c r="Y38" s="7">
        <v>26.96</v>
      </c>
      <c r="Z38" s="7">
        <v>35.42</v>
      </c>
      <c r="AA38" s="7">
        <v>15.24</v>
      </c>
      <c r="AB38" s="7">
        <v>18.86</v>
      </c>
      <c r="AC38" s="7">
        <v>21.54</v>
      </c>
      <c r="AD38" s="7">
        <v>29.63</v>
      </c>
      <c r="AE38" s="7">
        <v>36.130000000000003</v>
      </c>
      <c r="AF38" s="7">
        <v>19.25</v>
      </c>
      <c r="AG38" s="7">
        <v>25.13</v>
      </c>
      <c r="AH38" s="7">
        <v>27.79</v>
      </c>
      <c r="AI38" s="7">
        <v>39.409999999999997</v>
      </c>
      <c r="AJ38" s="7">
        <v>45.15</v>
      </c>
      <c r="AK38" s="7">
        <v>17.149999999999999</v>
      </c>
      <c r="AL38" s="7">
        <v>20.07</v>
      </c>
      <c r="AM38" s="7">
        <v>22.95</v>
      </c>
      <c r="AN38" s="7">
        <v>29.8</v>
      </c>
      <c r="AO38" s="7">
        <v>38.369999999999997</v>
      </c>
      <c r="AP38" s="7">
        <v>16.71</v>
      </c>
      <c r="AQ38" s="7">
        <v>20.82</v>
      </c>
      <c r="AR38" s="7">
        <v>23.92</v>
      </c>
      <c r="AS38" s="7">
        <v>33.35</v>
      </c>
      <c r="AT38" s="7">
        <v>41.2</v>
      </c>
      <c r="AU38" s="7">
        <v>12.64</v>
      </c>
      <c r="AV38" s="7">
        <v>17.09</v>
      </c>
      <c r="AW38" s="7">
        <v>19.100000000000001</v>
      </c>
      <c r="AX38" s="7">
        <v>25.53</v>
      </c>
      <c r="AY38" s="7">
        <v>31.99</v>
      </c>
      <c r="AZ38" s="7">
        <v>12.78</v>
      </c>
      <c r="BA38" s="7">
        <v>16.09</v>
      </c>
      <c r="BB38" s="7">
        <v>18.48</v>
      </c>
      <c r="BC38" s="7">
        <v>24.6</v>
      </c>
      <c r="BD38" s="7">
        <v>33.04</v>
      </c>
      <c r="BE38" s="7">
        <v>12.18</v>
      </c>
      <c r="BF38" s="7">
        <v>16.350000000000001</v>
      </c>
      <c r="BG38" s="7">
        <v>18.68</v>
      </c>
      <c r="BH38" s="7">
        <v>24.92</v>
      </c>
      <c r="BI38" s="7">
        <v>28.9</v>
      </c>
    </row>
    <row r="39" spans="1:61" x14ac:dyDescent="0.15">
      <c r="A39" s="5">
        <v>1985</v>
      </c>
      <c r="B39" s="6">
        <v>16.079999999999998</v>
      </c>
      <c r="C39" s="7">
        <v>20.399999999999999</v>
      </c>
      <c r="D39" s="7">
        <v>22.6</v>
      </c>
      <c r="E39" s="7">
        <v>31.5</v>
      </c>
      <c r="F39" s="7">
        <v>38.31</v>
      </c>
      <c r="G39" s="7">
        <v>18.46</v>
      </c>
      <c r="H39" s="7">
        <v>24.14</v>
      </c>
      <c r="I39" s="7">
        <v>26.25</v>
      </c>
      <c r="J39" s="7">
        <v>37</v>
      </c>
      <c r="K39" s="7">
        <v>42.75</v>
      </c>
      <c r="L39" s="7">
        <v>12.49</v>
      </c>
      <c r="M39" s="7">
        <v>16.600000000000001</v>
      </c>
      <c r="N39" s="7">
        <v>18.690000000000001</v>
      </c>
      <c r="O39" s="7">
        <v>24.69</v>
      </c>
      <c r="P39" s="7">
        <v>30.9</v>
      </c>
      <c r="Q39" s="7">
        <v>16.600000000000001</v>
      </c>
      <c r="R39" s="7">
        <v>20.9</v>
      </c>
      <c r="S39" s="7">
        <v>23.06</v>
      </c>
      <c r="T39" s="7">
        <v>32</v>
      </c>
      <c r="U39" s="7">
        <v>38.75</v>
      </c>
      <c r="V39" s="7">
        <v>14.83</v>
      </c>
      <c r="W39" s="7">
        <v>17.7</v>
      </c>
      <c r="X39" s="7">
        <v>20.010000000000002</v>
      </c>
      <c r="Y39" s="7">
        <v>27.5</v>
      </c>
      <c r="Z39" s="7">
        <v>34.22</v>
      </c>
      <c r="AA39" s="7">
        <v>15.24</v>
      </c>
      <c r="AB39" s="7">
        <v>18.84</v>
      </c>
      <c r="AC39" s="7">
        <v>21.27</v>
      </c>
      <c r="AD39" s="7">
        <v>28.37</v>
      </c>
      <c r="AE39" s="7">
        <v>35.020000000000003</v>
      </c>
      <c r="AF39" s="7">
        <v>19.37</v>
      </c>
      <c r="AG39" s="7">
        <v>24.97</v>
      </c>
      <c r="AH39" s="7">
        <v>26.98</v>
      </c>
      <c r="AI39" s="7">
        <v>37.69</v>
      </c>
      <c r="AJ39" s="7">
        <v>43.33</v>
      </c>
      <c r="AK39" s="7">
        <v>16.690000000000001</v>
      </c>
      <c r="AL39" s="7">
        <v>19.66</v>
      </c>
      <c r="AM39" s="7">
        <v>22.03</v>
      </c>
      <c r="AN39" s="7">
        <v>30.73</v>
      </c>
      <c r="AO39" s="7">
        <v>37.43</v>
      </c>
      <c r="AP39" s="7">
        <v>16.63</v>
      </c>
      <c r="AQ39" s="7">
        <v>21.18</v>
      </c>
      <c r="AR39" s="7">
        <v>23.68</v>
      </c>
      <c r="AS39" s="7">
        <v>31.69</v>
      </c>
      <c r="AT39" s="7">
        <v>39.07</v>
      </c>
      <c r="AU39" s="7">
        <v>12.5</v>
      </c>
      <c r="AV39" s="7">
        <v>16.739999999999998</v>
      </c>
      <c r="AW39" s="7">
        <v>18.77</v>
      </c>
      <c r="AX39" s="7">
        <v>24.61</v>
      </c>
      <c r="AY39" s="7">
        <v>30.83</v>
      </c>
      <c r="AZ39" s="7">
        <v>12.45</v>
      </c>
      <c r="BA39" s="7">
        <v>15.87</v>
      </c>
      <c r="BB39" s="7">
        <v>18.3</v>
      </c>
      <c r="BC39" s="7">
        <v>25.15</v>
      </c>
      <c r="BD39" s="7">
        <v>31.28</v>
      </c>
      <c r="BE39" s="7">
        <v>12.4</v>
      </c>
      <c r="BF39" s="7">
        <v>15.89</v>
      </c>
      <c r="BG39" s="7">
        <v>18.38</v>
      </c>
      <c r="BH39" s="7">
        <v>24.12</v>
      </c>
      <c r="BI39" s="7">
        <v>29.4</v>
      </c>
    </row>
    <row r="40" spans="1:61" x14ac:dyDescent="0.15">
      <c r="A40" s="5">
        <v>1984</v>
      </c>
      <c r="B40" s="6">
        <v>16.21</v>
      </c>
      <c r="C40" s="7">
        <v>20.3</v>
      </c>
      <c r="D40" s="7">
        <v>22.37</v>
      </c>
      <c r="E40" s="7">
        <v>31.07</v>
      </c>
      <c r="F40" s="7">
        <v>37.450000000000003</v>
      </c>
      <c r="G40" s="7">
        <v>18.66</v>
      </c>
      <c r="H40" s="7">
        <v>24.06</v>
      </c>
      <c r="I40" s="7">
        <v>25.97</v>
      </c>
      <c r="J40" s="7">
        <v>36.630000000000003</v>
      </c>
      <c r="K40" s="7">
        <v>41.3</v>
      </c>
      <c r="L40" s="7">
        <v>12.55</v>
      </c>
      <c r="M40" s="7">
        <v>16.45</v>
      </c>
      <c r="N40" s="7">
        <v>18.440000000000001</v>
      </c>
      <c r="O40" s="7">
        <v>24.11</v>
      </c>
      <c r="P40" s="7">
        <v>30.55</v>
      </c>
      <c r="Q40" s="7">
        <v>16.7</v>
      </c>
      <c r="R40" s="7">
        <v>20.73</v>
      </c>
      <c r="S40" s="7">
        <v>22.75</v>
      </c>
      <c r="T40" s="7">
        <v>31.67</v>
      </c>
      <c r="U40" s="7">
        <v>37.67</v>
      </c>
      <c r="V40" s="7">
        <v>14.98</v>
      </c>
      <c r="W40" s="7">
        <v>17.72</v>
      </c>
      <c r="X40" s="7">
        <v>20.329999999999998</v>
      </c>
      <c r="Y40" s="7">
        <v>26.5</v>
      </c>
      <c r="Z40" s="7">
        <v>33.82</v>
      </c>
      <c r="AA40" s="7">
        <v>15.31</v>
      </c>
      <c r="AB40" s="7">
        <v>19.02</v>
      </c>
      <c r="AC40" s="7">
        <v>20.97</v>
      </c>
      <c r="AD40" s="7">
        <v>26.42</v>
      </c>
      <c r="AE40" s="7">
        <v>34.76</v>
      </c>
      <c r="AF40" s="7">
        <v>19.399999999999999</v>
      </c>
      <c r="AG40" s="7">
        <v>24.77</v>
      </c>
      <c r="AH40" s="7">
        <v>26.5</v>
      </c>
      <c r="AI40" s="7">
        <v>37.380000000000003</v>
      </c>
      <c r="AJ40" s="7">
        <v>41.64</v>
      </c>
      <c r="AK40" s="7">
        <v>17.04</v>
      </c>
      <c r="AL40" s="7">
        <v>19.87</v>
      </c>
      <c r="AM40" s="7">
        <v>22.99</v>
      </c>
      <c r="AN40" s="7">
        <v>30.37</v>
      </c>
      <c r="AO40" s="7">
        <v>35.770000000000003</v>
      </c>
      <c r="AP40" s="7">
        <v>16.97</v>
      </c>
      <c r="AQ40" s="7">
        <v>21.42</v>
      </c>
      <c r="AR40" s="7">
        <v>23.71</v>
      </c>
      <c r="AS40" s="7">
        <v>29.77</v>
      </c>
      <c r="AT40" s="7">
        <v>37.26</v>
      </c>
      <c r="AU40" s="7">
        <v>12.6</v>
      </c>
      <c r="AV40" s="7">
        <v>16.579999999999998</v>
      </c>
      <c r="AW40" s="7">
        <v>18.55</v>
      </c>
      <c r="AX40" s="7">
        <v>24.13</v>
      </c>
      <c r="AY40" s="7">
        <v>30.31</v>
      </c>
      <c r="AZ40" s="7">
        <v>12.39</v>
      </c>
      <c r="BA40" s="7">
        <v>15.65</v>
      </c>
      <c r="BB40" s="7">
        <v>18.04</v>
      </c>
      <c r="BC40" s="7">
        <v>23.66</v>
      </c>
      <c r="BD40" s="7">
        <v>31.81</v>
      </c>
      <c r="BE40" s="7">
        <v>12.39</v>
      </c>
      <c r="BF40" s="7">
        <v>16.25</v>
      </c>
      <c r="BG40" s="7">
        <v>17.79</v>
      </c>
      <c r="BH40" s="7">
        <v>22.23</v>
      </c>
      <c r="BI40" s="7">
        <v>30.82</v>
      </c>
    </row>
    <row r="41" spans="1:61" x14ac:dyDescent="0.15">
      <c r="A41" s="5">
        <v>1983</v>
      </c>
      <c r="B41" s="6">
        <v>16.43</v>
      </c>
      <c r="C41" s="7">
        <v>20.43</v>
      </c>
      <c r="D41" s="7">
        <v>22.28</v>
      </c>
      <c r="E41" s="7">
        <v>30.73</v>
      </c>
      <c r="F41" s="7">
        <v>36.78</v>
      </c>
      <c r="G41" s="7">
        <v>18.89</v>
      </c>
      <c r="H41" s="7">
        <v>24.33</v>
      </c>
      <c r="I41" s="7">
        <v>26.04</v>
      </c>
      <c r="J41" s="7">
        <v>36.21</v>
      </c>
      <c r="K41" s="7">
        <v>40.53</v>
      </c>
      <c r="L41" s="7">
        <v>12.72</v>
      </c>
      <c r="M41" s="7">
        <v>16.52</v>
      </c>
      <c r="N41" s="7">
        <v>18.23</v>
      </c>
      <c r="O41" s="7">
        <v>23.75</v>
      </c>
      <c r="P41" s="7">
        <v>29.65</v>
      </c>
      <c r="Q41" s="7">
        <v>16.920000000000002</v>
      </c>
      <c r="R41" s="7">
        <v>20.81</v>
      </c>
      <c r="S41" s="7">
        <v>22.64</v>
      </c>
      <c r="T41" s="7">
        <v>31.22</v>
      </c>
      <c r="U41" s="7">
        <v>36.89</v>
      </c>
      <c r="V41" s="7">
        <v>15.39</v>
      </c>
      <c r="W41" s="7">
        <v>18.2</v>
      </c>
      <c r="X41" s="7">
        <v>20.11</v>
      </c>
      <c r="Y41" s="7">
        <v>26.16</v>
      </c>
      <c r="Z41" s="7">
        <v>33.74</v>
      </c>
      <c r="AA41" s="7">
        <v>15.3</v>
      </c>
      <c r="AB41" s="7">
        <v>19.09</v>
      </c>
      <c r="AC41" s="7">
        <v>21.43</v>
      </c>
      <c r="AD41" s="7">
        <v>27.83</v>
      </c>
      <c r="AE41" s="7">
        <v>32.75</v>
      </c>
      <c r="AF41" s="7">
        <v>19.68</v>
      </c>
      <c r="AG41" s="7">
        <v>25</v>
      </c>
      <c r="AH41" s="7">
        <v>26.58</v>
      </c>
      <c r="AI41" s="7">
        <v>36.82</v>
      </c>
      <c r="AJ41" s="7">
        <v>40.56</v>
      </c>
      <c r="AK41" s="7">
        <v>17.29</v>
      </c>
      <c r="AL41" s="7">
        <v>20.55</v>
      </c>
      <c r="AM41" s="7">
        <v>22.95</v>
      </c>
      <c r="AN41" s="7">
        <v>29.41</v>
      </c>
      <c r="AO41" s="7">
        <v>36.96</v>
      </c>
      <c r="AP41" s="7">
        <v>16.91</v>
      </c>
      <c r="AQ41" s="7">
        <v>21.64</v>
      </c>
      <c r="AR41" s="7">
        <v>23.49</v>
      </c>
      <c r="AS41" s="7">
        <v>31.75</v>
      </c>
      <c r="AT41" s="7">
        <v>36.369999999999997</v>
      </c>
      <c r="AU41" s="7">
        <v>12.73</v>
      </c>
      <c r="AV41" s="7">
        <v>16.63</v>
      </c>
      <c r="AW41" s="7">
        <v>18.29</v>
      </c>
      <c r="AX41" s="7">
        <v>23.71</v>
      </c>
      <c r="AY41" s="7">
        <v>29.6</v>
      </c>
      <c r="AZ41" s="7">
        <v>12.92</v>
      </c>
      <c r="BA41" s="7">
        <v>15.94</v>
      </c>
      <c r="BB41" s="7">
        <v>17.71</v>
      </c>
      <c r="BC41" s="7">
        <v>23.73</v>
      </c>
      <c r="BD41" s="7">
        <v>30.64</v>
      </c>
      <c r="BE41" s="7">
        <v>12.35</v>
      </c>
      <c r="BF41" s="7">
        <v>16.02</v>
      </c>
      <c r="BG41" s="7">
        <v>18.940000000000001</v>
      </c>
      <c r="BH41" s="7">
        <v>23.17</v>
      </c>
      <c r="BI41" s="7">
        <v>26.31</v>
      </c>
    </row>
    <row r="42" spans="1:61" x14ac:dyDescent="0.15">
      <c r="A42" s="5">
        <v>1982</v>
      </c>
      <c r="B42" s="6">
        <v>16.73</v>
      </c>
      <c r="C42" s="7">
        <v>20.65</v>
      </c>
      <c r="D42" s="7">
        <v>22.43</v>
      </c>
      <c r="E42" s="7">
        <v>30.55</v>
      </c>
      <c r="F42" s="7">
        <v>36.08</v>
      </c>
      <c r="G42" s="7">
        <v>19.34</v>
      </c>
      <c r="H42" s="7">
        <v>24.64</v>
      </c>
      <c r="I42" s="7">
        <v>26.22</v>
      </c>
      <c r="J42" s="7">
        <v>35.799999999999997</v>
      </c>
      <c r="K42" s="7">
        <v>39.950000000000003</v>
      </c>
      <c r="L42" s="7">
        <v>12.82</v>
      </c>
      <c r="M42" s="7">
        <v>16.63</v>
      </c>
      <c r="N42" s="7">
        <v>18.260000000000002</v>
      </c>
      <c r="O42" s="7">
        <v>23.57</v>
      </c>
      <c r="P42" s="7">
        <v>28.81</v>
      </c>
      <c r="Q42" s="7">
        <v>17.23</v>
      </c>
      <c r="R42" s="7">
        <v>21.02</v>
      </c>
      <c r="S42" s="7">
        <v>22.83</v>
      </c>
      <c r="T42" s="7">
        <v>31.12</v>
      </c>
      <c r="U42" s="7">
        <v>36.200000000000003</v>
      </c>
      <c r="V42" s="7">
        <v>15.43</v>
      </c>
      <c r="W42" s="7">
        <v>18.18</v>
      </c>
      <c r="X42" s="7">
        <v>19.91</v>
      </c>
      <c r="Y42" s="7">
        <v>25.82</v>
      </c>
      <c r="Z42" s="7">
        <v>32.4</v>
      </c>
      <c r="AA42" s="7">
        <v>15.67</v>
      </c>
      <c r="AB42" s="7">
        <v>19.43</v>
      </c>
      <c r="AC42" s="7">
        <v>20.98</v>
      </c>
      <c r="AD42" s="7">
        <v>27.19</v>
      </c>
      <c r="AE42" s="7">
        <v>33.42</v>
      </c>
      <c r="AF42" s="7">
        <v>20.149999999999999</v>
      </c>
      <c r="AG42" s="7">
        <v>25.29</v>
      </c>
      <c r="AH42" s="7">
        <v>26.83</v>
      </c>
      <c r="AI42" s="7">
        <v>36.5</v>
      </c>
      <c r="AJ42" s="7">
        <v>40.130000000000003</v>
      </c>
      <c r="AK42" s="7">
        <v>17.57</v>
      </c>
      <c r="AL42" s="7">
        <v>20.56</v>
      </c>
      <c r="AM42" s="7">
        <v>22.23</v>
      </c>
      <c r="AN42" s="7">
        <v>28.87</v>
      </c>
      <c r="AO42" s="7">
        <v>34.32</v>
      </c>
      <c r="AP42" s="7">
        <v>17.27</v>
      </c>
      <c r="AQ42" s="7">
        <v>21.93</v>
      </c>
      <c r="AR42" s="7">
        <v>23.69</v>
      </c>
      <c r="AS42" s="7">
        <v>29.94</v>
      </c>
      <c r="AT42" s="7">
        <v>34.9</v>
      </c>
      <c r="AU42" s="7">
        <v>12.85</v>
      </c>
      <c r="AV42" s="7">
        <v>16.71</v>
      </c>
      <c r="AW42" s="7">
        <v>18.34</v>
      </c>
      <c r="AX42" s="7">
        <v>23.55</v>
      </c>
      <c r="AY42" s="7">
        <v>28.56</v>
      </c>
      <c r="AZ42" s="7">
        <v>12.81</v>
      </c>
      <c r="BA42" s="7">
        <v>15.95</v>
      </c>
      <c r="BB42" s="7">
        <v>17.88</v>
      </c>
      <c r="BC42" s="7">
        <v>23.54</v>
      </c>
      <c r="BD42" s="7">
        <v>30.65</v>
      </c>
      <c r="BE42" s="7">
        <v>12.67</v>
      </c>
      <c r="BF42" s="7">
        <v>16.48</v>
      </c>
      <c r="BG42" s="7">
        <v>17.68</v>
      </c>
      <c r="BH42" s="7">
        <v>23.98</v>
      </c>
      <c r="BI42" s="7">
        <v>30.21</v>
      </c>
    </row>
    <row r="43" spans="1:61" x14ac:dyDescent="0.15">
      <c r="A43" s="5">
        <v>1981</v>
      </c>
      <c r="B43" s="6">
        <v>17.07</v>
      </c>
      <c r="C43" s="7">
        <v>20.68</v>
      </c>
      <c r="D43" s="7">
        <v>22.47</v>
      </c>
      <c r="E43" s="7">
        <v>30.17</v>
      </c>
      <c r="F43" s="7">
        <v>35.32</v>
      </c>
      <c r="G43" s="7">
        <v>19.64</v>
      </c>
      <c r="H43" s="7">
        <v>24.84</v>
      </c>
      <c r="I43" s="7">
        <v>26.24</v>
      </c>
      <c r="J43" s="7">
        <v>35.409999999999997</v>
      </c>
      <c r="K43" s="7">
        <v>38.72</v>
      </c>
      <c r="L43" s="7">
        <v>13.12</v>
      </c>
      <c r="M43" s="7">
        <v>16.46</v>
      </c>
      <c r="N43" s="7">
        <v>18.13</v>
      </c>
      <c r="O43" s="7">
        <v>22.94</v>
      </c>
      <c r="P43" s="7">
        <v>28.51</v>
      </c>
      <c r="Q43" s="7">
        <v>17.600000000000001</v>
      </c>
      <c r="R43" s="7">
        <v>21.03</v>
      </c>
      <c r="S43" s="7">
        <v>22.79</v>
      </c>
      <c r="T43" s="7">
        <v>30.71</v>
      </c>
      <c r="U43" s="7">
        <v>35.42</v>
      </c>
      <c r="V43" s="7">
        <v>15.81</v>
      </c>
      <c r="W43" s="7">
        <v>18.350000000000001</v>
      </c>
      <c r="X43" s="7">
        <v>20.56</v>
      </c>
      <c r="Y43" s="7">
        <v>25.59</v>
      </c>
      <c r="Z43" s="7">
        <v>32.92</v>
      </c>
      <c r="AA43" s="7">
        <v>15.8</v>
      </c>
      <c r="AB43" s="7">
        <v>19.41</v>
      </c>
      <c r="AC43" s="7">
        <v>21.4</v>
      </c>
      <c r="AD43" s="7">
        <v>26.24</v>
      </c>
      <c r="AE43" s="7">
        <v>35.61</v>
      </c>
      <c r="AF43" s="7">
        <v>20.46</v>
      </c>
      <c r="AG43" s="7">
        <v>25.43</v>
      </c>
      <c r="AH43" s="7">
        <v>26.74</v>
      </c>
      <c r="AI43" s="7">
        <v>36.08</v>
      </c>
      <c r="AJ43" s="7">
        <v>38.93</v>
      </c>
      <c r="AK43" s="7">
        <v>18.079999999999998</v>
      </c>
      <c r="AL43" s="7">
        <v>21.02</v>
      </c>
      <c r="AM43" s="7">
        <v>23.15</v>
      </c>
      <c r="AN43" s="7">
        <v>27.93</v>
      </c>
      <c r="AO43" s="7">
        <v>34.94</v>
      </c>
      <c r="AP43" s="7">
        <v>17.2</v>
      </c>
      <c r="AQ43" s="7">
        <v>22.36</v>
      </c>
      <c r="AR43" s="7">
        <v>24.45</v>
      </c>
      <c r="AS43" s="7">
        <v>29.9</v>
      </c>
      <c r="AT43" s="7">
        <v>37.31</v>
      </c>
      <c r="AU43" s="7">
        <v>13.19</v>
      </c>
      <c r="AV43" s="7">
        <v>16.55</v>
      </c>
      <c r="AW43" s="7">
        <v>18.16</v>
      </c>
      <c r="AX43" s="7">
        <v>22.87</v>
      </c>
      <c r="AY43" s="7">
        <v>28.11</v>
      </c>
      <c r="AZ43" s="7">
        <v>12.88</v>
      </c>
      <c r="BA43" s="7">
        <v>15.86</v>
      </c>
      <c r="BB43" s="7">
        <v>18.14</v>
      </c>
      <c r="BC43" s="7">
        <v>23.82</v>
      </c>
      <c r="BD43" s="7">
        <v>31.05</v>
      </c>
      <c r="BE43" s="7">
        <v>13.02</v>
      </c>
      <c r="BF43" s="7">
        <v>16.13</v>
      </c>
      <c r="BG43" s="7">
        <v>17.489999999999998</v>
      </c>
      <c r="BH43" s="7">
        <v>21.29</v>
      </c>
      <c r="BI43" s="7">
        <v>31.21</v>
      </c>
    </row>
    <row r="44" spans="1:61" x14ac:dyDescent="0.15">
      <c r="A44" s="5">
        <v>1980</v>
      </c>
      <c r="B44" s="6">
        <v>17.420000000000002</v>
      </c>
      <c r="C44" s="7">
        <v>20.9</v>
      </c>
      <c r="D44" s="7">
        <v>22.73</v>
      </c>
      <c r="E44" s="7">
        <v>30.04</v>
      </c>
      <c r="F44" s="7">
        <v>35.53</v>
      </c>
      <c r="G44" s="7">
        <v>20.079999999999998</v>
      </c>
      <c r="H44" s="7">
        <v>25.18</v>
      </c>
      <c r="I44" s="7">
        <v>26.63</v>
      </c>
      <c r="J44" s="7">
        <v>35.159999999999997</v>
      </c>
      <c r="K44" s="7">
        <v>39</v>
      </c>
      <c r="L44" s="7">
        <v>13.22</v>
      </c>
      <c r="M44" s="7">
        <v>16.54</v>
      </c>
      <c r="N44" s="7">
        <v>18.12</v>
      </c>
      <c r="O44" s="7">
        <v>22.96</v>
      </c>
      <c r="P44" s="7">
        <v>28.47</v>
      </c>
      <c r="Q44" s="7">
        <v>17.940000000000001</v>
      </c>
      <c r="R44" s="7">
        <v>21.27</v>
      </c>
      <c r="S44" s="7">
        <v>23.09</v>
      </c>
      <c r="T44" s="7">
        <v>30.44</v>
      </c>
      <c r="U44" s="7">
        <v>35.61</v>
      </c>
      <c r="V44" s="7">
        <v>15.77</v>
      </c>
      <c r="W44" s="7">
        <v>18.54</v>
      </c>
      <c r="X44" s="7">
        <v>20.76</v>
      </c>
      <c r="Y44" s="7">
        <v>26.23</v>
      </c>
      <c r="Z44" s="7">
        <v>35.1</v>
      </c>
      <c r="AA44" s="7">
        <v>16.399999999999999</v>
      </c>
      <c r="AB44" s="7">
        <v>19.43</v>
      </c>
      <c r="AC44" s="7">
        <v>20.94</v>
      </c>
      <c r="AD44" s="7">
        <v>27.48</v>
      </c>
      <c r="AE44" s="7">
        <v>33.01</v>
      </c>
      <c r="AF44" s="7">
        <v>20.89</v>
      </c>
      <c r="AG44" s="7">
        <v>25.81</v>
      </c>
      <c r="AH44" s="7">
        <v>27.19</v>
      </c>
      <c r="AI44" s="7">
        <v>35.619999999999997</v>
      </c>
      <c r="AJ44" s="7">
        <v>39.07</v>
      </c>
      <c r="AK44" s="7">
        <v>17.86</v>
      </c>
      <c r="AL44" s="7">
        <v>21.21</v>
      </c>
      <c r="AM44" s="7">
        <v>23.4</v>
      </c>
      <c r="AN44" s="7">
        <v>29.29</v>
      </c>
      <c r="AO44" s="7">
        <v>38.950000000000003</v>
      </c>
      <c r="AP44" s="7">
        <v>18.13</v>
      </c>
      <c r="AQ44" s="7">
        <v>22.29</v>
      </c>
      <c r="AR44" s="7">
        <v>23.28</v>
      </c>
      <c r="AS44" s="7">
        <v>31.33</v>
      </c>
      <c r="AT44" s="7">
        <v>35.93</v>
      </c>
      <c r="AU44" s="7">
        <v>13.3</v>
      </c>
      <c r="AV44" s="7">
        <v>16.62</v>
      </c>
      <c r="AW44" s="7">
        <v>18.12</v>
      </c>
      <c r="AX44" s="7">
        <v>22.86</v>
      </c>
      <c r="AY44" s="7">
        <v>28.12</v>
      </c>
      <c r="AZ44" s="7">
        <v>12.98</v>
      </c>
      <c r="BA44" s="7">
        <v>16.09</v>
      </c>
      <c r="BB44" s="7">
        <v>18.28</v>
      </c>
      <c r="BC44" s="7">
        <v>23.99</v>
      </c>
      <c r="BD44" s="7">
        <v>31.58</v>
      </c>
      <c r="BE44" s="7">
        <v>12.87</v>
      </c>
      <c r="BF44" s="7">
        <v>16.16</v>
      </c>
      <c r="BG44" s="7">
        <v>17.86</v>
      </c>
      <c r="BH44" s="7">
        <v>22.6</v>
      </c>
      <c r="BI44" s="7">
        <v>28.23</v>
      </c>
    </row>
    <row r="45" spans="1:61" x14ac:dyDescent="0.15">
      <c r="A45" s="5">
        <v>1979</v>
      </c>
      <c r="B45" s="6">
        <v>17.95</v>
      </c>
      <c r="C45" s="7">
        <v>21.62</v>
      </c>
      <c r="D45" s="7">
        <v>23.2</v>
      </c>
      <c r="E45" s="7">
        <v>30.57</v>
      </c>
      <c r="F45" s="7">
        <v>36.19</v>
      </c>
      <c r="G45" s="7">
        <v>20.74</v>
      </c>
      <c r="H45" s="7">
        <v>26.04</v>
      </c>
      <c r="I45" s="7">
        <v>27.18</v>
      </c>
      <c r="J45" s="7">
        <v>35.72</v>
      </c>
      <c r="K45" s="7">
        <v>39.520000000000003</v>
      </c>
      <c r="L45" s="7">
        <v>13.54</v>
      </c>
      <c r="M45" s="7">
        <v>16.940000000000001</v>
      </c>
      <c r="N45" s="7">
        <v>18.25</v>
      </c>
      <c r="O45" s="7">
        <v>23.26</v>
      </c>
      <c r="P45" s="7">
        <v>28.83</v>
      </c>
      <c r="Q45" s="7">
        <v>18.48</v>
      </c>
      <c r="R45" s="7">
        <v>21.99</v>
      </c>
      <c r="S45" s="7">
        <v>23.56</v>
      </c>
      <c r="T45" s="7">
        <v>30.99</v>
      </c>
      <c r="U45" s="7">
        <v>36.479999999999997</v>
      </c>
      <c r="V45" s="7">
        <v>16.399999999999999</v>
      </c>
      <c r="W45" s="7">
        <v>19.13</v>
      </c>
      <c r="X45" s="7">
        <v>21.15</v>
      </c>
      <c r="Y45" s="7">
        <v>26.78</v>
      </c>
      <c r="Z45" s="7">
        <v>32.78</v>
      </c>
      <c r="AA45" s="7">
        <v>16.809999999999999</v>
      </c>
      <c r="AB45" s="7">
        <v>19.96</v>
      </c>
      <c r="AC45" s="7">
        <v>21.42</v>
      </c>
      <c r="AD45" s="7">
        <v>26.67</v>
      </c>
      <c r="AE45" s="7">
        <v>34.47</v>
      </c>
      <c r="AF45" s="7">
        <v>21.54</v>
      </c>
      <c r="AG45" s="7">
        <v>26.65</v>
      </c>
      <c r="AH45" s="7">
        <v>27.73</v>
      </c>
      <c r="AI45" s="7">
        <v>36.159999999999997</v>
      </c>
      <c r="AJ45" s="7">
        <v>39.799999999999997</v>
      </c>
      <c r="AK45" s="7">
        <v>18.600000000000001</v>
      </c>
      <c r="AL45" s="7">
        <v>22.04</v>
      </c>
      <c r="AM45" s="7">
        <v>24.04</v>
      </c>
      <c r="AN45" s="7">
        <v>30.51</v>
      </c>
      <c r="AO45" s="7">
        <v>36.4</v>
      </c>
      <c r="AP45" s="7">
        <v>18.690000000000001</v>
      </c>
      <c r="AQ45" s="7">
        <v>23.11</v>
      </c>
      <c r="AR45" s="7">
        <v>23.71</v>
      </c>
      <c r="AS45" s="7">
        <v>30.46</v>
      </c>
      <c r="AT45" s="7">
        <v>35.93</v>
      </c>
      <c r="AU45" s="7">
        <v>13.63</v>
      </c>
      <c r="AV45" s="7">
        <v>17.05</v>
      </c>
      <c r="AW45" s="7">
        <v>18.22</v>
      </c>
      <c r="AX45" s="7">
        <v>23.23</v>
      </c>
      <c r="AY45" s="7">
        <v>28.64</v>
      </c>
      <c r="AZ45" s="7">
        <v>13.33</v>
      </c>
      <c r="BA45" s="7">
        <v>16.3</v>
      </c>
      <c r="BB45" s="7">
        <v>18.54</v>
      </c>
      <c r="BC45" s="7">
        <v>23.84</v>
      </c>
      <c r="BD45" s="7">
        <v>29.34</v>
      </c>
      <c r="BE45" s="7">
        <v>13.2</v>
      </c>
      <c r="BF45" s="7">
        <v>16.27</v>
      </c>
      <c r="BG45" s="7">
        <v>18.02</v>
      </c>
      <c r="BH45" s="7">
        <v>21.94</v>
      </c>
      <c r="BI45" s="7">
        <v>30.87</v>
      </c>
    </row>
    <row r="46" spans="1:61" x14ac:dyDescent="0.15">
      <c r="A46" s="5">
        <v>1978</v>
      </c>
      <c r="B46" s="6">
        <v>17.29</v>
      </c>
      <c r="C46" s="7">
        <v>21.52</v>
      </c>
      <c r="D46" s="7">
        <v>23.25</v>
      </c>
      <c r="E46" s="7">
        <v>30.9</v>
      </c>
      <c r="F46" s="7">
        <v>37.56</v>
      </c>
      <c r="G46" s="7">
        <v>20.100000000000001</v>
      </c>
      <c r="H46" s="7">
        <v>25.97</v>
      </c>
      <c r="I46" s="7">
        <v>27.14</v>
      </c>
      <c r="J46" s="7">
        <v>35.92</v>
      </c>
      <c r="K46" s="7">
        <v>40.89</v>
      </c>
      <c r="L46" s="7">
        <v>13.02</v>
      </c>
      <c r="M46" s="7">
        <v>16.84</v>
      </c>
      <c r="N46" s="7">
        <v>18.170000000000002</v>
      </c>
      <c r="O46" s="7">
        <v>23.65</v>
      </c>
      <c r="P46" s="7">
        <v>30</v>
      </c>
      <c r="Q46" s="7">
        <v>17.88</v>
      </c>
      <c r="R46" s="7">
        <v>21.83</v>
      </c>
      <c r="S46" s="7">
        <v>23.59</v>
      </c>
      <c r="T46" s="7">
        <v>31.24</v>
      </c>
      <c r="U46" s="7">
        <v>37.5</v>
      </c>
      <c r="V46" s="7">
        <v>15.19</v>
      </c>
      <c r="W46" s="7">
        <v>19.79</v>
      </c>
      <c r="X46" s="7">
        <v>20.39</v>
      </c>
      <c r="Y46" s="7">
        <v>27.79</v>
      </c>
      <c r="Z46" s="7">
        <v>36.630000000000003</v>
      </c>
      <c r="AA46" s="7">
        <v>16.3</v>
      </c>
      <c r="AB46" s="7">
        <v>19.11</v>
      </c>
      <c r="AC46" s="7">
        <v>22.08</v>
      </c>
      <c r="AD46" s="7">
        <v>25.79</v>
      </c>
      <c r="AE46" s="7">
        <v>37.36</v>
      </c>
      <c r="AF46" s="7">
        <v>20.92</v>
      </c>
      <c r="AG46" s="7">
        <v>26.54</v>
      </c>
      <c r="AH46" s="7">
        <v>27.63</v>
      </c>
      <c r="AI46" s="7">
        <v>36.409999999999997</v>
      </c>
      <c r="AJ46" s="7">
        <v>40.950000000000003</v>
      </c>
      <c r="AK46" s="7">
        <v>17.350000000000001</v>
      </c>
      <c r="AL46" s="7">
        <v>22.73</v>
      </c>
      <c r="AM46" s="7">
        <v>22.73</v>
      </c>
      <c r="AN46" s="7">
        <v>30.44</v>
      </c>
      <c r="AO46" s="7">
        <v>39.69</v>
      </c>
      <c r="AP46" s="7">
        <v>18.059999999999999</v>
      </c>
      <c r="AQ46" s="7">
        <v>21.8</v>
      </c>
      <c r="AR46" s="7">
        <v>25.17</v>
      </c>
      <c r="AS46" s="7">
        <v>29.24</v>
      </c>
      <c r="AT46" s="7">
        <v>41.47</v>
      </c>
      <c r="AU46" s="7">
        <v>13.09</v>
      </c>
      <c r="AV46" s="7">
        <v>16.850000000000001</v>
      </c>
      <c r="AW46" s="7">
        <v>18.149999999999999</v>
      </c>
      <c r="AX46" s="7">
        <v>23.5</v>
      </c>
      <c r="AY46" s="7">
        <v>29.35</v>
      </c>
      <c r="AZ46" s="7">
        <v>12.67</v>
      </c>
      <c r="BA46" s="7">
        <v>17</v>
      </c>
      <c r="BB46" s="7">
        <v>18.239999999999998</v>
      </c>
      <c r="BC46" s="7">
        <v>25.47</v>
      </c>
      <c r="BD46" s="7">
        <v>34.08</v>
      </c>
      <c r="BE46" s="7">
        <v>13.08</v>
      </c>
      <c r="BF46" s="7">
        <v>15.72</v>
      </c>
      <c r="BG46" s="7">
        <v>17.559999999999999</v>
      </c>
      <c r="BH46" s="7">
        <v>21.26</v>
      </c>
      <c r="BI46" s="7">
        <v>28.97</v>
      </c>
    </row>
    <row r="47" spans="1:61" x14ac:dyDescent="0.15">
      <c r="A47" s="5">
        <v>1977</v>
      </c>
      <c r="B47" s="6">
        <v>17.59</v>
      </c>
      <c r="C47" s="7">
        <v>21.5</v>
      </c>
      <c r="D47" s="7">
        <v>22.97</v>
      </c>
      <c r="E47" s="7">
        <v>31.07</v>
      </c>
      <c r="F47" s="7">
        <v>37.36</v>
      </c>
      <c r="G47" s="7">
        <v>20.43</v>
      </c>
      <c r="H47" s="7">
        <v>25.97</v>
      </c>
      <c r="I47" s="7">
        <v>26.7</v>
      </c>
      <c r="J47" s="7">
        <v>36.090000000000003</v>
      </c>
      <c r="K47" s="7">
        <v>40.56</v>
      </c>
      <c r="L47" s="7">
        <v>13.08</v>
      </c>
      <c r="M47" s="7">
        <v>16.71</v>
      </c>
      <c r="N47" s="7">
        <v>17.920000000000002</v>
      </c>
      <c r="O47" s="7">
        <v>23.88</v>
      </c>
      <c r="P47" s="7">
        <v>30.33</v>
      </c>
      <c r="Q47" s="7">
        <v>18.09</v>
      </c>
      <c r="R47" s="7">
        <v>21.85</v>
      </c>
      <c r="S47" s="7">
        <v>23.29</v>
      </c>
      <c r="T47" s="7">
        <v>31.41</v>
      </c>
      <c r="U47" s="7">
        <v>37.44</v>
      </c>
      <c r="V47" s="7">
        <v>15.73</v>
      </c>
      <c r="W47" s="7">
        <v>18.829999999999998</v>
      </c>
      <c r="X47" s="7">
        <v>20.83</v>
      </c>
      <c r="Y47" s="7">
        <v>27.24</v>
      </c>
      <c r="Z47" s="7">
        <v>36.03</v>
      </c>
      <c r="AA47" s="7">
        <v>16.54</v>
      </c>
      <c r="AB47" s="7">
        <v>20.25</v>
      </c>
      <c r="AC47" s="7">
        <v>21.06</v>
      </c>
      <c r="AD47" s="7">
        <v>29.72</v>
      </c>
      <c r="AE47" s="7">
        <v>32.06</v>
      </c>
      <c r="AF47" s="7">
        <v>21.12</v>
      </c>
      <c r="AG47" s="7">
        <v>26.55</v>
      </c>
      <c r="AH47" s="7">
        <v>27.22</v>
      </c>
      <c r="AI47" s="7">
        <v>36.549999999999997</v>
      </c>
      <c r="AJ47" s="7">
        <v>40.97</v>
      </c>
      <c r="AK47" s="7">
        <v>17.940000000000001</v>
      </c>
      <c r="AL47" s="7">
        <v>21.56</v>
      </c>
      <c r="AM47" s="7">
        <v>22.76</v>
      </c>
      <c r="AN47" s="7">
        <v>29.19</v>
      </c>
      <c r="AO47" s="7">
        <v>34.53</v>
      </c>
      <c r="AP47" s="7">
        <v>18.68</v>
      </c>
      <c r="AQ47" s="7">
        <v>22.73</v>
      </c>
      <c r="AR47" s="7">
        <v>23.45</v>
      </c>
      <c r="AS47" s="7">
        <v>33.909999999999997</v>
      </c>
      <c r="AT47" s="7">
        <v>32.92</v>
      </c>
      <c r="AU47" s="7">
        <v>13.17</v>
      </c>
      <c r="AV47" s="7">
        <v>16.75</v>
      </c>
      <c r="AW47" s="7">
        <v>17.850000000000001</v>
      </c>
      <c r="AX47" s="7">
        <v>23.76</v>
      </c>
      <c r="AY47" s="7">
        <v>29.17</v>
      </c>
      <c r="AZ47" s="7">
        <v>12.8</v>
      </c>
      <c r="BA47" s="7">
        <v>16.3</v>
      </c>
      <c r="BB47" s="7">
        <v>18.87</v>
      </c>
      <c r="BC47" s="7">
        <v>25.83</v>
      </c>
      <c r="BD47" s="7">
        <v>37.1</v>
      </c>
      <c r="BE47" s="7">
        <v>12.66</v>
      </c>
      <c r="BF47" s="7">
        <v>17.22</v>
      </c>
      <c r="BG47" s="7">
        <v>17.12</v>
      </c>
      <c r="BH47" s="7">
        <v>21.49</v>
      </c>
      <c r="BI47" s="7">
        <v>30.31</v>
      </c>
    </row>
    <row r="48" spans="1:61" x14ac:dyDescent="0.15">
      <c r="A48" s="5">
        <v>1976</v>
      </c>
      <c r="B48" s="6">
        <v>17.52</v>
      </c>
      <c r="C48" s="7">
        <v>21.76</v>
      </c>
      <c r="D48" s="7">
        <v>23.49</v>
      </c>
      <c r="E48" s="7">
        <v>31.46</v>
      </c>
      <c r="F48" s="7">
        <v>37.5</v>
      </c>
      <c r="G48" s="7">
        <v>20.36</v>
      </c>
      <c r="H48" s="7">
        <v>26.14</v>
      </c>
      <c r="I48" s="7">
        <v>27.1</v>
      </c>
      <c r="J48" s="7">
        <v>36.42</v>
      </c>
      <c r="K48" s="7">
        <v>40.31</v>
      </c>
      <c r="L48" s="7">
        <v>12.96</v>
      </c>
      <c r="M48" s="7">
        <v>17.010000000000002</v>
      </c>
      <c r="N48" s="7">
        <v>18.37</v>
      </c>
      <c r="O48" s="7">
        <v>24.52</v>
      </c>
      <c r="P48" s="7">
        <v>31.05</v>
      </c>
      <c r="Q48" s="7">
        <v>17.89</v>
      </c>
      <c r="R48" s="7">
        <v>22.09</v>
      </c>
      <c r="S48" s="7">
        <v>23.79</v>
      </c>
      <c r="T48" s="7">
        <v>31.75</v>
      </c>
      <c r="U48" s="7">
        <v>37.65</v>
      </c>
      <c r="V48" s="7">
        <v>15.9</v>
      </c>
      <c r="W48" s="7">
        <v>19.37</v>
      </c>
      <c r="X48" s="7">
        <v>21.93</v>
      </c>
      <c r="Y48" s="7">
        <v>27.17</v>
      </c>
      <c r="Z48" s="7">
        <v>37.049999999999997</v>
      </c>
      <c r="AA48" s="7">
        <v>16.71</v>
      </c>
      <c r="AB48" s="7">
        <v>20.170000000000002</v>
      </c>
      <c r="AC48" s="7">
        <v>20.74</v>
      </c>
      <c r="AD48" s="7">
        <v>26.91</v>
      </c>
      <c r="AE48" s="7">
        <v>34.950000000000003</v>
      </c>
      <c r="AF48" s="7">
        <v>20.94</v>
      </c>
      <c r="AG48" s="7">
        <v>26.57</v>
      </c>
      <c r="AH48" s="7">
        <v>27.51</v>
      </c>
      <c r="AI48" s="7">
        <v>36.86</v>
      </c>
      <c r="AJ48" s="7">
        <v>40.4</v>
      </c>
      <c r="AK48" s="7">
        <v>18.260000000000002</v>
      </c>
      <c r="AL48" s="7">
        <v>22.8</v>
      </c>
      <c r="AM48" s="7">
        <v>24.57</v>
      </c>
      <c r="AN48" s="7">
        <v>29.06</v>
      </c>
      <c r="AO48" s="7">
        <v>39.630000000000003</v>
      </c>
      <c r="AP48" s="7">
        <v>18.29</v>
      </c>
      <c r="AQ48" s="7">
        <v>23.14</v>
      </c>
      <c r="AR48" s="7">
        <v>23.13</v>
      </c>
      <c r="AS48" s="7">
        <v>30.44</v>
      </c>
      <c r="AT48" s="7">
        <v>42.59</v>
      </c>
      <c r="AU48" s="7">
        <v>12.88</v>
      </c>
      <c r="AV48" s="7">
        <v>17.079999999999998</v>
      </c>
      <c r="AW48" s="7">
        <v>18.329999999999998</v>
      </c>
      <c r="AX48" s="7">
        <v>24.26</v>
      </c>
      <c r="AY48" s="7">
        <v>30.86</v>
      </c>
      <c r="AZ48" s="7">
        <v>12.75</v>
      </c>
      <c r="BA48" s="7">
        <v>16.399999999999999</v>
      </c>
      <c r="BB48" s="7">
        <v>19.11</v>
      </c>
      <c r="BC48" s="7">
        <v>26.1</v>
      </c>
      <c r="BD48" s="7">
        <v>34.92</v>
      </c>
      <c r="BE48" s="7">
        <v>13.79</v>
      </c>
      <c r="BF48" s="7">
        <v>17.29</v>
      </c>
      <c r="BG48" s="7">
        <v>17.399999999999999</v>
      </c>
      <c r="BH48" s="7">
        <v>20.29</v>
      </c>
      <c r="BI48" s="7">
        <v>20.93</v>
      </c>
    </row>
    <row r="49" spans="1:61" x14ac:dyDescent="0.15">
      <c r="A49" s="5">
        <v>1975</v>
      </c>
      <c r="B49" s="6">
        <v>17.3</v>
      </c>
      <c r="C49" s="7">
        <v>21.55</v>
      </c>
      <c r="D49" s="7">
        <v>23.3</v>
      </c>
      <c r="E49" s="7">
        <v>31.45</v>
      </c>
      <c r="F49" s="7">
        <v>38.409999999999997</v>
      </c>
      <c r="G49" s="7">
        <v>20</v>
      </c>
      <c r="H49" s="7">
        <v>26.02</v>
      </c>
      <c r="I49" s="7">
        <v>26.93</v>
      </c>
      <c r="J49" s="7">
        <v>36.21</v>
      </c>
      <c r="K49" s="7">
        <v>40.86</v>
      </c>
      <c r="L49" s="7">
        <v>12.91</v>
      </c>
      <c r="M49" s="7">
        <v>16.54</v>
      </c>
      <c r="N49" s="7">
        <v>17.91</v>
      </c>
      <c r="O49" s="7">
        <v>24.44</v>
      </c>
      <c r="P49" s="7">
        <v>32.14</v>
      </c>
      <c r="Q49" s="7">
        <v>17.829999999999998</v>
      </c>
      <c r="R49" s="7">
        <v>21.94</v>
      </c>
      <c r="S49" s="7">
        <v>23.66</v>
      </c>
      <c r="T49" s="7">
        <v>31.89</v>
      </c>
      <c r="U49" s="7">
        <v>38.65</v>
      </c>
      <c r="V49" s="7">
        <v>15.35</v>
      </c>
      <c r="W49" s="7">
        <v>18.41</v>
      </c>
      <c r="X49" s="7">
        <v>21.01</v>
      </c>
      <c r="Y49" s="7">
        <v>28.05</v>
      </c>
      <c r="Z49" s="7">
        <v>36.42</v>
      </c>
      <c r="AA49" s="7">
        <v>16.14</v>
      </c>
      <c r="AB49" s="7">
        <v>19.57</v>
      </c>
      <c r="AC49" s="7">
        <v>20.68</v>
      </c>
      <c r="AD49" s="7">
        <v>25.15</v>
      </c>
      <c r="AE49" s="7">
        <v>25.67</v>
      </c>
      <c r="AF49" s="7">
        <v>20.75</v>
      </c>
      <c r="AG49" s="7">
        <v>26.57</v>
      </c>
      <c r="AH49" s="7">
        <v>27.41</v>
      </c>
      <c r="AI49" s="7">
        <v>36.770000000000003</v>
      </c>
      <c r="AJ49" s="7">
        <v>41.06</v>
      </c>
      <c r="AK49" s="7">
        <v>17.510000000000002</v>
      </c>
      <c r="AL49" s="7">
        <v>21.37</v>
      </c>
      <c r="AM49" s="7">
        <v>23.54</v>
      </c>
      <c r="AN49" s="7">
        <v>28.22</v>
      </c>
      <c r="AO49" s="7">
        <v>39.159999999999997</v>
      </c>
      <c r="AP49" s="7">
        <v>17.78</v>
      </c>
      <c r="AQ49" s="7">
        <v>22.27</v>
      </c>
      <c r="AR49" s="7">
        <v>23.35</v>
      </c>
      <c r="AS49" s="7">
        <v>31.29</v>
      </c>
      <c r="AT49" s="7">
        <v>26.52</v>
      </c>
      <c r="AU49" s="7">
        <v>12.98</v>
      </c>
      <c r="AV49" s="7">
        <v>16.62</v>
      </c>
      <c r="AW49" s="7">
        <v>17.93</v>
      </c>
      <c r="AX49" s="7">
        <v>24.25</v>
      </c>
      <c r="AY49" s="7">
        <v>32.33</v>
      </c>
      <c r="AZ49" s="7">
        <v>12.48</v>
      </c>
      <c r="BA49" s="7">
        <v>15.88</v>
      </c>
      <c r="BB49" s="7">
        <v>18.11</v>
      </c>
      <c r="BC49" s="7">
        <v>27.93</v>
      </c>
      <c r="BD49" s="7">
        <v>33.03</v>
      </c>
      <c r="BE49" s="7">
        <v>12.87</v>
      </c>
      <c r="BF49" s="7">
        <v>16.04</v>
      </c>
      <c r="BG49" s="7">
        <v>17.04</v>
      </c>
      <c r="BH49" s="7">
        <v>18.850000000000001</v>
      </c>
      <c r="BI49" s="7">
        <v>23.63</v>
      </c>
    </row>
    <row r="50" spans="1:61" x14ac:dyDescent="0.15">
      <c r="A50" s="5">
        <v>1974</v>
      </c>
      <c r="B50" s="6">
        <v>17.68</v>
      </c>
      <c r="C50" s="7">
        <v>21.6</v>
      </c>
      <c r="D50" s="7">
        <v>23.32</v>
      </c>
      <c r="E50" s="7">
        <v>31.69</v>
      </c>
      <c r="F50" s="7">
        <v>38.369999999999997</v>
      </c>
      <c r="G50" s="7">
        <v>20.63</v>
      </c>
      <c r="H50" s="7">
        <v>26.15</v>
      </c>
      <c r="I50" s="7">
        <v>26.79</v>
      </c>
      <c r="J50" s="7">
        <v>36.619999999999997</v>
      </c>
      <c r="K50" s="7">
        <v>41.03</v>
      </c>
      <c r="L50" s="7">
        <v>12.87</v>
      </c>
      <c r="M50" s="7">
        <v>16.489999999999998</v>
      </c>
      <c r="N50" s="7">
        <v>17.91</v>
      </c>
      <c r="O50" s="7">
        <v>24.7</v>
      </c>
      <c r="P50" s="7">
        <v>30.78</v>
      </c>
      <c r="Q50" s="7">
        <v>18.149999999999999</v>
      </c>
      <c r="R50" s="7">
        <v>21.97</v>
      </c>
      <c r="S50" s="7">
        <v>23.68</v>
      </c>
      <c r="T50" s="7">
        <v>31.97</v>
      </c>
      <c r="U50" s="7">
        <v>38.369999999999997</v>
      </c>
      <c r="V50" s="7">
        <v>15.61</v>
      </c>
      <c r="W50" s="7">
        <v>18.7</v>
      </c>
      <c r="X50" s="7">
        <v>20.41</v>
      </c>
      <c r="Y50" s="7">
        <v>28.46</v>
      </c>
      <c r="Z50" s="7">
        <v>36.81</v>
      </c>
      <c r="AA50" s="7">
        <v>17.260000000000002</v>
      </c>
      <c r="AB50" s="7">
        <v>19.649999999999999</v>
      </c>
      <c r="AC50" s="7">
        <v>20.82</v>
      </c>
      <c r="AD50" s="7">
        <v>28.46</v>
      </c>
      <c r="AE50" s="7">
        <v>29.35</v>
      </c>
      <c r="AF50" s="7">
        <v>21.27</v>
      </c>
      <c r="AG50" s="7">
        <v>26.68</v>
      </c>
      <c r="AH50" s="7">
        <v>27.31</v>
      </c>
      <c r="AI50" s="7">
        <v>37</v>
      </c>
      <c r="AJ50" s="7">
        <v>41.11</v>
      </c>
      <c r="AK50" s="7">
        <v>18.170000000000002</v>
      </c>
      <c r="AL50" s="7">
        <v>22.07</v>
      </c>
      <c r="AM50" s="7">
        <v>22.69</v>
      </c>
      <c r="AN50" s="7">
        <v>29.45</v>
      </c>
      <c r="AO50" s="7">
        <v>38.520000000000003</v>
      </c>
      <c r="AP50" s="7">
        <v>19.260000000000002</v>
      </c>
      <c r="AQ50" s="7">
        <v>22.53</v>
      </c>
      <c r="AR50" s="7">
        <v>22.15</v>
      </c>
      <c r="AS50" s="7">
        <v>33.14</v>
      </c>
      <c r="AT50" s="7">
        <v>30.49</v>
      </c>
      <c r="AU50" s="7">
        <v>12.96</v>
      </c>
      <c r="AV50" s="7">
        <v>16.61</v>
      </c>
      <c r="AW50" s="7">
        <v>17.8</v>
      </c>
      <c r="AX50" s="7">
        <v>24.48</v>
      </c>
      <c r="AY50" s="7">
        <v>30.5</v>
      </c>
      <c r="AZ50" s="7">
        <v>12.31</v>
      </c>
      <c r="BA50" s="7">
        <v>15.55</v>
      </c>
      <c r="BB50" s="7">
        <v>18.190000000000001</v>
      </c>
      <c r="BC50" s="7">
        <v>27.8</v>
      </c>
      <c r="BD50" s="7">
        <v>33.86</v>
      </c>
      <c r="BE50" s="7">
        <v>13.24</v>
      </c>
      <c r="BF50" s="7">
        <v>16.29</v>
      </c>
      <c r="BG50" s="7">
        <v>18.170000000000002</v>
      </c>
      <c r="BH50" s="7">
        <v>21.7</v>
      </c>
      <c r="BI50" s="7">
        <v>26.74</v>
      </c>
    </row>
    <row r="51" spans="1:61" x14ac:dyDescent="0.15">
      <c r="A51" s="5">
        <v>1973</v>
      </c>
      <c r="B51" s="6">
        <v>18.059999999999999</v>
      </c>
      <c r="C51" s="7">
        <v>22.22</v>
      </c>
      <c r="D51" s="7">
        <v>24.08</v>
      </c>
      <c r="E51" s="7">
        <v>32.799999999999997</v>
      </c>
      <c r="F51" s="7">
        <v>38.159999999999997</v>
      </c>
      <c r="G51" s="7">
        <v>21.18</v>
      </c>
      <c r="H51" s="7">
        <v>26.9</v>
      </c>
      <c r="I51" s="7">
        <v>27.67</v>
      </c>
      <c r="J51" s="7">
        <v>37.69</v>
      </c>
      <c r="K51" s="7">
        <v>40.090000000000003</v>
      </c>
      <c r="L51" s="7">
        <v>12.89</v>
      </c>
      <c r="M51" s="7">
        <v>16.97</v>
      </c>
      <c r="N51" s="7">
        <v>18.41</v>
      </c>
      <c r="O51" s="7">
        <v>25.5</v>
      </c>
      <c r="P51" s="7">
        <v>32.729999999999997</v>
      </c>
      <c r="Q51" s="7">
        <v>18.670000000000002</v>
      </c>
      <c r="R51" s="7">
        <v>22.65</v>
      </c>
      <c r="S51" s="7">
        <v>24.43</v>
      </c>
      <c r="T51" s="7">
        <v>33.25</v>
      </c>
      <c r="U51" s="7">
        <v>38.11</v>
      </c>
      <c r="V51" s="7">
        <v>15.77</v>
      </c>
      <c r="W51" s="7">
        <v>18.690000000000001</v>
      </c>
      <c r="X51" s="7">
        <v>20.82</v>
      </c>
      <c r="Y51" s="7">
        <v>29.09</v>
      </c>
      <c r="Z51" s="7">
        <v>42.01</v>
      </c>
      <c r="AA51" s="7">
        <v>16.579999999999998</v>
      </c>
      <c r="AB51" s="7">
        <v>19.690000000000001</v>
      </c>
      <c r="AC51" s="7">
        <v>22.41</v>
      </c>
      <c r="AD51" s="7">
        <v>25.61</v>
      </c>
      <c r="AE51" s="7">
        <v>36.35</v>
      </c>
      <c r="AF51" s="7">
        <v>21.95</v>
      </c>
      <c r="AG51" s="7">
        <v>27.54</v>
      </c>
      <c r="AH51" s="7">
        <v>28.17</v>
      </c>
      <c r="AI51" s="7">
        <v>38.31</v>
      </c>
      <c r="AJ51" s="7">
        <v>40.229999999999997</v>
      </c>
      <c r="AK51" s="7">
        <v>18.63</v>
      </c>
      <c r="AL51" s="7">
        <v>21.51</v>
      </c>
      <c r="AM51" s="7">
        <v>23.55</v>
      </c>
      <c r="AN51" s="7">
        <v>30.16</v>
      </c>
      <c r="AO51" s="7">
        <v>42.15</v>
      </c>
      <c r="AP51" s="7">
        <v>18.43</v>
      </c>
      <c r="AQ51" s="7">
        <v>22.35</v>
      </c>
      <c r="AR51" s="7">
        <v>23.55</v>
      </c>
      <c r="AS51" s="7">
        <v>28.1</v>
      </c>
      <c r="AT51" s="7">
        <v>42.61</v>
      </c>
      <c r="AU51" s="7">
        <v>13.08</v>
      </c>
      <c r="AV51" s="7">
        <v>17.11</v>
      </c>
      <c r="AW51" s="7">
        <v>18.38</v>
      </c>
      <c r="AX51" s="7">
        <v>25.32</v>
      </c>
      <c r="AY51" s="7">
        <v>31.81</v>
      </c>
      <c r="AZ51" s="7">
        <v>12.02</v>
      </c>
      <c r="BA51" s="7">
        <v>15.79</v>
      </c>
      <c r="BB51" s="7">
        <v>18.11</v>
      </c>
      <c r="BC51" s="7">
        <v>28.35</v>
      </c>
      <c r="BD51" s="7">
        <v>41.81</v>
      </c>
      <c r="BE51" s="7">
        <v>12.92</v>
      </c>
      <c r="BF51" s="7">
        <v>16.46</v>
      </c>
      <c r="BG51" s="7">
        <v>20.22</v>
      </c>
      <c r="BH51" s="7">
        <v>22.23</v>
      </c>
      <c r="BI51" s="7">
        <v>25.1</v>
      </c>
    </row>
    <row r="52" spans="1:61" x14ac:dyDescent="0.15">
      <c r="B52" s="9">
        <f>AVERAGE(B2:B51)</f>
        <v>15.702599999999997</v>
      </c>
      <c r="C52" s="9">
        <f t="shared" ref="C52:G52" si="0">AVERAGE(C2:C51)</f>
        <v>20.876599999999993</v>
      </c>
      <c r="D52" s="9">
        <f t="shared" si="0"/>
        <v>23.21919999999999</v>
      </c>
      <c r="E52" s="9">
        <f t="shared" si="0"/>
        <v>34.768600000000006</v>
      </c>
      <c r="F52" s="9">
        <f>AVERAGE(F2:F51)</f>
        <v>43.898999999999987</v>
      </c>
      <c r="G52" s="9">
        <f t="shared" si="0"/>
        <v>17.565200000000001</v>
      </c>
      <c r="H52" s="9">
        <f t="shared" ref="H52" si="1">AVERAGE(H2:H51)</f>
        <v>23.832600000000003</v>
      </c>
      <c r="I52" s="9">
        <f t="shared" ref="I52" si="2">AVERAGE(I2:I51)</f>
        <v>26.333800000000011</v>
      </c>
      <c r="J52" s="9">
        <f t="shared" ref="J52" si="3">AVERAGE(J2:J51)</f>
        <v>39.988399999999999</v>
      </c>
      <c r="K52" s="9">
        <f t="shared" ref="K52:L52" si="4">AVERAGE(K2:K51)</f>
        <v>49.430200000000006</v>
      </c>
      <c r="L52" s="9">
        <f t="shared" si="4"/>
        <v>12.851400000000002</v>
      </c>
      <c r="M52" s="9">
        <f t="shared" ref="M52" si="5">AVERAGE(M2:M51)</f>
        <v>17.571600000000004</v>
      </c>
      <c r="N52" s="9">
        <f>AVERAGE(N2:N51)</f>
        <v>19.943200000000001</v>
      </c>
      <c r="O52" s="9">
        <f t="shared" ref="O52" si="6">AVERAGE(O2:O51)</f>
        <v>28.926400000000008</v>
      </c>
      <c r="P52" s="9">
        <f t="shared" ref="P52" si="7">AVERAGE(P2:P51)</f>
        <v>36.975200000000001</v>
      </c>
      <c r="Q52" s="9">
        <f t="shared" ref="Q52" si="8">AVERAGE(Q2:Q51)</f>
        <v>15.998200000000002</v>
      </c>
      <c r="R52" s="9">
        <f t="shared" ref="R52" si="9">AVERAGE(R2:R51)</f>
        <v>21.6938</v>
      </c>
      <c r="S52" s="9">
        <f>AVERAGE(S2:S51)</f>
        <v>23.973600000000001</v>
      </c>
      <c r="T52" s="9">
        <f t="shared" ref="T52" si="10">AVERAGE(T2:T51)</f>
        <v>35.65140000000001</v>
      </c>
      <c r="U52" s="9">
        <f t="shared" ref="U52" si="11">AVERAGE(U2:U51)</f>
        <v>44.346599999999995</v>
      </c>
      <c r="V52" s="9">
        <f t="shared" ref="V52" si="12">AVERAGE(V2:V51)</f>
        <v>14.478</v>
      </c>
      <c r="W52" s="9">
        <f t="shared" ref="W52" si="13">AVERAGE(W2:W51)</f>
        <v>18.226199999999999</v>
      </c>
      <c r="X52" s="9">
        <f>AVERAGE(X2:X51)</f>
        <v>20.502599999999994</v>
      </c>
      <c r="Y52" s="9">
        <f t="shared" ref="Y52" si="14">AVERAGE(Y2:Y51)</f>
        <v>29.571199999999994</v>
      </c>
      <c r="Z52" s="9">
        <f t="shared" ref="Z52" si="15">AVERAGE(Z2:Z51)</f>
        <v>38.303400000000018</v>
      </c>
      <c r="AA52" s="9">
        <f t="shared" ref="AA52" si="16">AVERAGE(AA2:AA51)</f>
        <v>15.348799999999997</v>
      </c>
      <c r="AB52" s="9">
        <f>AVERAGE(AB2:AB51)</f>
        <v>19.084599999999998</v>
      </c>
      <c r="AC52" s="9">
        <f t="shared" ref="AC52" si="17">AVERAGE(AC2:AC51)</f>
        <v>21.358199999999997</v>
      </c>
      <c r="AD52" s="9">
        <f t="shared" ref="AD52" si="18">AVERAGE(AD2:AD51)</f>
        <v>30.403400000000005</v>
      </c>
      <c r="AE52" s="9">
        <f>AVERAGE(AE2:AE51)</f>
        <v>39.890399999999993</v>
      </c>
      <c r="AF52" s="9">
        <f t="shared" ref="AF52" si="19">AVERAGE(AF2:AF51)</f>
        <v>18.196600000000004</v>
      </c>
      <c r="AG52" s="9">
        <f t="shared" ref="AG52" si="20">AVERAGE(AG2:AG51)</f>
        <v>24.976199999999995</v>
      </c>
      <c r="AH52" s="9">
        <f t="shared" ref="AH52" si="21">AVERAGE(AH2:AH51)</f>
        <v>27.378600000000002</v>
      </c>
      <c r="AI52" s="9">
        <f>AVERAGE(AI2:AI51)</f>
        <v>41.230800000000002</v>
      </c>
      <c r="AJ52" s="9">
        <f t="shared" ref="AJ52" si="22">AVERAGE(AJ2:AJ51)</f>
        <v>50.171199999999999</v>
      </c>
      <c r="AK52" s="9">
        <f t="shared" ref="AK52" si="23">AVERAGE(AK2:AK51)</f>
        <v>15.956800000000001</v>
      </c>
      <c r="AL52" s="9">
        <f t="shared" ref="AL52" si="24">AVERAGE(AL2:AL51)</f>
        <v>20.039599999999997</v>
      </c>
      <c r="AM52" s="9"/>
      <c r="AN52" s="9"/>
      <c r="AO52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2EB30-68EE-F443-BB98-009AFB72216F}">
  <dimension ref="A1:I56"/>
  <sheetViews>
    <sheetView zoomScale="150" workbookViewId="0">
      <selection activeCell="I17" sqref="I17"/>
    </sheetView>
  </sheetViews>
  <sheetFormatPr baseColWidth="10" defaultRowHeight="13" x14ac:dyDescent="0.15"/>
  <sheetData>
    <row r="1" spans="1:9" ht="28" x14ac:dyDescent="0.15">
      <c r="A1" t="s">
        <v>61</v>
      </c>
    </row>
    <row r="2" spans="1:9" ht="14" thickBot="1" x14ac:dyDescent="0.2"/>
    <row r="3" spans="1:9" ht="14" x14ac:dyDescent="0.15">
      <c r="A3" s="12" t="s">
        <v>62</v>
      </c>
      <c r="B3" s="12"/>
    </row>
    <row r="4" spans="1:9" ht="14" x14ac:dyDescent="0.15">
      <c r="A4" s="10" t="s">
        <v>63</v>
      </c>
      <c r="B4" s="10">
        <v>0.91181452304388144</v>
      </c>
    </row>
    <row r="5" spans="1:9" ht="14" x14ac:dyDescent="0.15">
      <c r="A5" s="10" t="s">
        <v>64</v>
      </c>
      <c r="B5" s="10">
        <v>0.83140572443374094</v>
      </c>
    </row>
    <row r="6" spans="1:9" ht="28" x14ac:dyDescent="0.15">
      <c r="A6" s="10" t="s">
        <v>65</v>
      </c>
      <c r="B6" s="10">
        <v>0.81195253879148033</v>
      </c>
    </row>
    <row r="7" spans="1:9" ht="28" x14ac:dyDescent="0.15">
      <c r="A7" s="10" t="s">
        <v>66</v>
      </c>
      <c r="B7" s="10">
        <v>6.0161870857946278</v>
      </c>
    </row>
    <row r="8" spans="1:9" ht="29" thickBot="1" x14ac:dyDescent="0.2">
      <c r="A8" s="11" t="s">
        <v>67</v>
      </c>
      <c r="B8" s="11">
        <v>30</v>
      </c>
    </row>
    <row r="10" spans="1:9" ht="15" thickBot="1" x14ac:dyDescent="0.2">
      <c r="A10" t="s">
        <v>68</v>
      </c>
    </row>
    <row r="11" spans="1:9" ht="28" x14ac:dyDescent="0.15">
      <c r="A11" s="8"/>
      <c r="B11" s="8" t="s">
        <v>73</v>
      </c>
      <c r="C11" s="8" t="s">
        <v>74</v>
      </c>
      <c r="D11" s="8" t="s">
        <v>75</v>
      </c>
      <c r="E11" s="8" t="s">
        <v>76</v>
      </c>
      <c r="F11" s="8" t="s">
        <v>77</v>
      </c>
    </row>
    <row r="12" spans="1:9" ht="14" x14ac:dyDescent="0.15">
      <c r="A12" s="10" t="s">
        <v>69</v>
      </c>
      <c r="B12" s="10">
        <v>3</v>
      </c>
      <c r="C12" s="10">
        <v>4640.7289133333325</v>
      </c>
      <c r="D12" s="10">
        <v>1546.9096377777776</v>
      </c>
      <c r="E12" s="10">
        <v>42.738795574313087</v>
      </c>
      <c r="F12" s="10">
        <v>3.4167932411581221E-10</v>
      </c>
    </row>
    <row r="13" spans="1:9" ht="14" x14ac:dyDescent="0.15">
      <c r="A13" s="10" t="s">
        <v>70</v>
      </c>
      <c r="B13" s="10">
        <v>26</v>
      </c>
      <c r="C13" s="10">
        <v>941.05718333333346</v>
      </c>
      <c r="D13" s="10">
        <v>36.194507051282059</v>
      </c>
      <c r="E13" s="10"/>
      <c r="F13" s="10"/>
    </row>
    <row r="14" spans="1:9" ht="15" thickBot="1" x14ac:dyDescent="0.2">
      <c r="A14" s="11" t="s">
        <v>71</v>
      </c>
      <c r="B14" s="11">
        <v>29</v>
      </c>
      <c r="C14" s="11">
        <v>5581.7860966666658</v>
      </c>
      <c r="D14" s="11"/>
      <c r="E14" s="11"/>
      <c r="F14" s="11"/>
    </row>
    <row r="15" spans="1:9" ht="14" thickBot="1" x14ac:dyDescent="0.2"/>
    <row r="16" spans="1:9" ht="28" x14ac:dyDescent="0.15">
      <c r="A16" s="8"/>
      <c r="B16" s="8" t="s">
        <v>78</v>
      </c>
      <c r="C16" s="8" t="s">
        <v>66</v>
      </c>
      <c r="D16" s="8" t="s">
        <v>79</v>
      </c>
      <c r="E16" s="8" t="s">
        <v>80</v>
      </c>
      <c r="F16" s="8" t="s">
        <v>81</v>
      </c>
      <c r="G16" s="8" t="s">
        <v>82</v>
      </c>
      <c r="H16" s="8" t="s">
        <v>83</v>
      </c>
      <c r="I16" s="8" t="s">
        <v>84</v>
      </c>
    </row>
    <row r="17" spans="1:9" ht="14" x14ac:dyDescent="0.15">
      <c r="A17" s="10" t="s">
        <v>72</v>
      </c>
      <c r="B17" s="10">
        <v>22.171666666666674</v>
      </c>
      <c r="C17" s="10">
        <v>1.7367236167393392</v>
      </c>
      <c r="D17" s="10">
        <v>12.766375981167053</v>
      </c>
      <c r="E17" s="27">
        <v>1.0500583170638793E-12</v>
      </c>
      <c r="F17" s="10">
        <v>18.601780145672642</v>
      </c>
      <c r="G17" s="10">
        <v>25.741553187660706</v>
      </c>
      <c r="H17" s="10">
        <v>18.601780145672642</v>
      </c>
      <c r="I17" s="10">
        <v>25.741553187660706</v>
      </c>
    </row>
    <row r="18" spans="1:9" ht="42" x14ac:dyDescent="0.15">
      <c r="A18" s="10" t="s">
        <v>112</v>
      </c>
      <c r="B18" s="10">
        <v>-6.3950000000000076</v>
      </c>
      <c r="C18" s="10">
        <v>3.0080935428973148</v>
      </c>
      <c r="D18" s="10">
        <v>-2.1259312281361158</v>
      </c>
      <c r="E18" s="27">
        <v>4.3168521390114435E-2</v>
      </c>
      <c r="F18" s="10">
        <v>-12.578224831616977</v>
      </c>
      <c r="G18" s="10">
        <v>-0.21177516838303845</v>
      </c>
      <c r="H18" s="10">
        <v>-12.578224831616977</v>
      </c>
      <c r="I18" s="10">
        <v>-0.21177516838303845</v>
      </c>
    </row>
    <row r="19" spans="1:9" ht="42" x14ac:dyDescent="0.15">
      <c r="A19" s="10" t="s">
        <v>115</v>
      </c>
      <c r="B19" s="10">
        <v>15.614999999999995</v>
      </c>
      <c r="C19" s="10">
        <v>3.0080935428973135</v>
      </c>
      <c r="D19" s="10">
        <v>5.1909954851204709</v>
      </c>
      <c r="E19" s="27">
        <v>2.0314079681660828E-5</v>
      </c>
      <c r="F19" s="10">
        <v>9.4317751683830302</v>
      </c>
      <c r="G19" s="10">
        <v>21.79822483161696</v>
      </c>
      <c r="H19" s="10">
        <v>9.4317751683830302</v>
      </c>
      <c r="I19" s="10">
        <v>21.79822483161696</v>
      </c>
    </row>
    <row r="20" spans="1:9" ht="43" thickBot="1" x14ac:dyDescent="0.2">
      <c r="A20" s="11" t="s">
        <v>116</v>
      </c>
      <c r="B20" s="11">
        <v>27.553333333333335</v>
      </c>
      <c r="C20" s="11">
        <v>3.0080935428973139</v>
      </c>
      <c r="D20" s="11">
        <v>9.1597328807782734</v>
      </c>
      <c r="E20" s="29">
        <v>1.2760084516575762E-9</v>
      </c>
      <c r="F20" s="11">
        <v>21.370108501716366</v>
      </c>
      <c r="G20" s="11">
        <v>33.736558164950303</v>
      </c>
      <c r="H20" s="11">
        <v>21.370108501716366</v>
      </c>
      <c r="I20" s="11">
        <v>33.736558164950303</v>
      </c>
    </row>
    <row r="24" spans="1:9" ht="28" x14ac:dyDescent="0.15">
      <c r="A24" t="s">
        <v>103</v>
      </c>
    </row>
    <row r="25" spans="1:9" ht="14" thickBot="1" x14ac:dyDescent="0.2"/>
    <row r="26" spans="1:9" ht="42" x14ac:dyDescent="0.15">
      <c r="A26" s="8" t="s">
        <v>104</v>
      </c>
      <c r="B26" s="8" t="s">
        <v>105</v>
      </c>
      <c r="C26" s="8" t="s">
        <v>106</v>
      </c>
    </row>
    <row r="27" spans="1:9" x14ac:dyDescent="0.15">
      <c r="A27" s="10">
        <v>1</v>
      </c>
      <c r="B27" s="10">
        <v>15.776666666666667</v>
      </c>
      <c r="C27" s="10">
        <v>1.3633333333333333</v>
      </c>
    </row>
    <row r="28" spans="1:9" x14ac:dyDescent="0.15">
      <c r="A28" s="10">
        <v>2</v>
      </c>
      <c r="B28" s="10">
        <v>22.171666666666674</v>
      </c>
      <c r="C28" s="10">
        <v>3.7483333333333277</v>
      </c>
    </row>
    <row r="29" spans="1:9" x14ac:dyDescent="0.15">
      <c r="A29" s="10">
        <v>3</v>
      </c>
      <c r="B29" s="10">
        <v>22.171666666666674</v>
      </c>
      <c r="C29" s="10">
        <v>7.7583333333333258</v>
      </c>
    </row>
    <row r="30" spans="1:9" x14ac:dyDescent="0.15">
      <c r="A30" s="10">
        <v>4</v>
      </c>
      <c r="B30" s="10">
        <v>37.786666666666669</v>
      </c>
      <c r="C30" s="10">
        <v>13.443333333333328</v>
      </c>
    </row>
    <row r="31" spans="1:9" x14ac:dyDescent="0.15">
      <c r="A31" s="10">
        <v>5</v>
      </c>
      <c r="B31" s="10">
        <v>49.725000000000009</v>
      </c>
      <c r="C31" s="10">
        <v>14.134999999999991</v>
      </c>
    </row>
    <row r="32" spans="1:9" x14ac:dyDescent="0.15">
      <c r="A32" s="10">
        <v>6</v>
      </c>
      <c r="B32" s="10">
        <v>15.776666666666667</v>
      </c>
      <c r="C32" s="10">
        <v>0.60333333333333172</v>
      </c>
    </row>
    <row r="33" spans="1:3" x14ac:dyDescent="0.15">
      <c r="A33" s="10">
        <v>7</v>
      </c>
      <c r="B33" s="10">
        <v>22.171666666666674</v>
      </c>
      <c r="C33" s="10">
        <v>-1.4416666666666735</v>
      </c>
    </row>
    <row r="34" spans="1:3" x14ac:dyDescent="0.15">
      <c r="A34" s="10">
        <v>8</v>
      </c>
      <c r="B34" s="10">
        <v>22.171666666666674</v>
      </c>
      <c r="C34" s="10">
        <v>0.40833333333332433</v>
      </c>
    </row>
    <row r="35" spans="1:3" x14ac:dyDescent="0.15">
      <c r="A35" s="10">
        <v>9</v>
      </c>
      <c r="B35" s="10">
        <v>37.786666666666669</v>
      </c>
      <c r="C35" s="10">
        <v>-0.15666666666666629</v>
      </c>
    </row>
    <row r="36" spans="1:3" x14ac:dyDescent="0.15">
      <c r="A36" s="10">
        <v>10</v>
      </c>
      <c r="B36" s="10">
        <v>49.725000000000009</v>
      </c>
      <c r="C36" s="10">
        <v>3.1849999999999881</v>
      </c>
    </row>
    <row r="37" spans="1:3" x14ac:dyDescent="0.15">
      <c r="A37" s="10">
        <v>11</v>
      </c>
      <c r="B37" s="10">
        <v>15.776666666666667</v>
      </c>
      <c r="C37" s="10">
        <v>2.8933333333333344</v>
      </c>
    </row>
    <row r="38" spans="1:3" x14ac:dyDescent="0.15">
      <c r="A38" s="10">
        <v>12</v>
      </c>
      <c r="B38" s="10">
        <v>22.171666666666674</v>
      </c>
      <c r="C38" s="10">
        <v>0.14833333333332632</v>
      </c>
    </row>
    <row r="39" spans="1:3" x14ac:dyDescent="0.15">
      <c r="A39" s="10">
        <v>13</v>
      </c>
      <c r="B39" s="10">
        <v>22.171666666666674</v>
      </c>
      <c r="C39" s="10">
        <v>3.3183333333333245</v>
      </c>
    </row>
    <row r="40" spans="1:3" x14ac:dyDescent="0.15">
      <c r="A40" s="10">
        <v>14</v>
      </c>
      <c r="B40" s="10">
        <v>37.786666666666669</v>
      </c>
      <c r="C40" s="10">
        <v>3.693333333333328</v>
      </c>
    </row>
    <row r="41" spans="1:3" x14ac:dyDescent="0.15">
      <c r="A41" s="10">
        <v>15</v>
      </c>
      <c r="B41" s="10">
        <v>49.725000000000009</v>
      </c>
      <c r="C41" s="10">
        <v>7.3549999999999898</v>
      </c>
    </row>
    <row r="42" spans="1:3" x14ac:dyDescent="0.15">
      <c r="A42" s="10">
        <v>16</v>
      </c>
      <c r="B42" s="10">
        <v>15.776666666666667</v>
      </c>
      <c r="C42" s="10">
        <v>-1.9366666666666674</v>
      </c>
    </row>
    <row r="43" spans="1:3" x14ac:dyDescent="0.15">
      <c r="A43" s="10">
        <v>17</v>
      </c>
      <c r="B43" s="10">
        <v>22.171666666666674</v>
      </c>
      <c r="C43" s="10">
        <v>-2.6116666666666752</v>
      </c>
    </row>
    <row r="44" spans="1:3" x14ac:dyDescent="0.15">
      <c r="A44" s="10">
        <v>18</v>
      </c>
      <c r="B44" s="10">
        <v>22.171666666666674</v>
      </c>
      <c r="C44" s="10">
        <v>0.34833333333332561</v>
      </c>
    </row>
    <row r="45" spans="1:3" x14ac:dyDescent="0.15">
      <c r="A45" s="10">
        <v>19</v>
      </c>
      <c r="B45" s="10">
        <v>37.786666666666669</v>
      </c>
      <c r="C45" s="10">
        <v>-2.4766666666666666</v>
      </c>
    </row>
    <row r="46" spans="1:3" x14ac:dyDescent="0.15">
      <c r="A46" s="10">
        <v>20</v>
      </c>
      <c r="B46" s="10">
        <v>49.725000000000009</v>
      </c>
      <c r="C46" s="10">
        <v>-5.2750000000000057</v>
      </c>
    </row>
    <row r="47" spans="1:3" x14ac:dyDescent="0.15">
      <c r="A47" s="10">
        <v>21</v>
      </c>
      <c r="B47" s="10">
        <v>15.776666666666667</v>
      </c>
      <c r="C47" s="10">
        <v>-1.8866666666666667</v>
      </c>
    </row>
    <row r="48" spans="1:3" x14ac:dyDescent="0.15">
      <c r="A48" s="10">
        <v>22</v>
      </c>
      <c r="B48" s="10">
        <v>22.171666666666674</v>
      </c>
      <c r="C48" s="10">
        <v>-4.3416666666666757</v>
      </c>
    </row>
    <row r="49" spans="1:3" x14ac:dyDescent="0.15">
      <c r="A49" s="10">
        <v>23</v>
      </c>
      <c r="B49" s="10">
        <v>22.171666666666674</v>
      </c>
      <c r="C49" s="10">
        <v>-1.8116666666666745</v>
      </c>
    </row>
    <row r="50" spans="1:3" x14ac:dyDescent="0.15">
      <c r="A50" s="10">
        <v>24</v>
      </c>
      <c r="B50" s="10">
        <v>37.786666666666669</v>
      </c>
      <c r="C50" s="10">
        <v>-7.8466666666666676</v>
      </c>
    </row>
    <row r="51" spans="1:3" x14ac:dyDescent="0.15">
      <c r="A51" s="10">
        <v>25</v>
      </c>
      <c r="B51" s="10">
        <v>49.725000000000009</v>
      </c>
      <c r="C51" s="10">
        <v>-10.315000000000012</v>
      </c>
    </row>
    <row r="52" spans="1:3" x14ac:dyDescent="0.15">
      <c r="A52" s="10">
        <v>26</v>
      </c>
      <c r="B52" s="10">
        <v>15.776666666666667</v>
      </c>
      <c r="C52" s="10">
        <v>-1.0366666666666671</v>
      </c>
    </row>
    <row r="53" spans="1:3" x14ac:dyDescent="0.15">
      <c r="A53" s="10">
        <v>27</v>
      </c>
      <c r="B53" s="10">
        <v>22.171666666666674</v>
      </c>
      <c r="C53" s="10">
        <v>-3.9916666666666742</v>
      </c>
    </row>
    <row r="54" spans="1:3" x14ac:dyDescent="0.15">
      <c r="A54" s="10">
        <v>28</v>
      </c>
      <c r="B54" s="10">
        <v>22.171666666666674</v>
      </c>
      <c r="C54" s="10">
        <v>-1.5316666666666734</v>
      </c>
    </row>
    <row r="55" spans="1:3" x14ac:dyDescent="0.15">
      <c r="A55" s="10">
        <v>29</v>
      </c>
      <c r="B55" s="10">
        <v>37.786666666666669</v>
      </c>
      <c r="C55" s="10">
        <v>-6.6566666666666698</v>
      </c>
    </row>
    <row r="56" spans="1:3" ht="14" thickBot="1" x14ac:dyDescent="0.2">
      <c r="A56" s="11">
        <v>30</v>
      </c>
      <c r="B56" s="11">
        <v>49.725000000000009</v>
      </c>
      <c r="C56" s="11">
        <v>-9.085000000000008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2CFD-2D43-D648-95FF-90BE5ED122EE}">
  <dimension ref="A1:H8"/>
  <sheetViews>
    <sheetView zoomScale="125" workbookViewId="0">
      <selection activeCell="H14" sqref="H14"/>
    </sheetView>
  </sheetViews>
  <sheetFormatPr baseColWidth="10" defaultRowHeight="13" x14ac:dyDescent="0.15"/>
  <sheetData>
    <row r="1" spans="1:8" ht="42" x14ac:dyDescent="0.15">
      <c r="A1" s="8"/>
      <c r="B1" s="8" t="s">
        <v>108</v>
      </c>
      <c r="C1" s="8" t="s">
        <v>109</v>
      </c>
      <c r="D1" s="8" t="s">
        <v>110</v>
      </c>
      <c r="E1" s="8" t="s">
        <v>112</v>
      </c>
      <c r="F1" s="8" t="s">
        <v>113</v>
      </c>
      <c r="G1" s="8" t="s">
        <v>115</v>
      </c>
      <c r="H1" s="8" t="s">
        <v>116</v>
      </c>
    </row>
    <row r="2" spans="1:8" ht="14" x14ac:dyDescent="0.15">
      <c r="A2" s="10" t="s">
        <v>108</v>
      </c>
      <c r="B2" s="31">
        <v>1</v>
      </c>
      <c r="C2" s="27"/>
      <c r="D2" s="27"/>
      <c r="E2" s="27"/>
      <c r="F2" s="27"/>
      <c r="G2" s="27"/>
      <c r="H2" s="27"/>
    </row>
    <row r="3" spans="1:8" ht="14" x14ac:dyDescent="0.15">
      <c r="A3" s="10" t="s">
        <v>109</v>
      </c>
      <c r="B3" s="27">
        <v>-0.50000000000000022</v>
      </c>
      <c r="C3" s="32">
        <v>1</v>
      </c>
      <c r="D3" s="27"/>
      <c r="E3" s="27"/>
      <c r="F3" s="27"/>
      <c r="G3" s="27"/>
      <c r="H3" s="27"/>
    </row>
    <row r="4" spans="1:8" ht="14" x14ac:dyDescent="0.15">
      <c r="A4" s="10" t="s">
        <v>110</v>
      </c>
      <c r="B4" s="27">
        <v>-7.8504622934188752E-18</v>
      </c>
      <c r="C4" s="27">
        <v>-1.570092458683775E-17</v>
      </c>
      <c r="D4" s="32">
        <v>1</v>
      </c>
      <c r="E4" s="27"/>
      <c r="F4" s="27"/>
      <c r="G4" s="27"/>
      <c r="H4" s="27"/>
    </row>
    <row r="5" spans="1:8" ht="42" x14ac:dyDescent="0.15">
      <c r="A5" s="10" t="s">
        <v>112</v>
      </c>
      <c r="B5" s="27">
        <v>-2.4532694666933983E-17</v>
      </c>
      <c r="C5" s="27">
        <v>-3.9252311467094379E-17</v>
      </c>
      <c r="D5" s="27">
        <v>-4.6259292692714853E-18</v>
      </c>
      <c r="E5" s="32">
        <v>1</v>
      </c>
      <c r="F5" s="27"/>
      <c r="G5" s="27"/>
      <c r="H5" s="27"/>
    </row>
    <row r="6" spans="1:8" ht="28" x14ac:dyDescent="0.15">
      <c r="A6" s="10" t="s">
        <v>113</v>
      </c>
      <c r="B6" s="27">
        <v>-1.471961680016039E-17</v>
      </c>
      <c r="C6" s="27">
        <v>-9.8130778667735933E-18</v>
      </c>
      <c r="D6" s="27">
        <v>4.6259292692714846E-18</v>
      </c>
      <c r="E6" s="27">
        <v>-0.24999999999999992</v>
      </c>
      <c r="F6" s="32">
        <v>1</v>
      </c>
      <c r="G6" s="27"/>
      <c r="H6" s="27"/>
    </row>
    <row r="7" spans="1:8" ht="42" x14ac:dyDescent="0.15">
      <c r="A7" s="10" t="s">
        <v>115</v>
      </c>
      <c r="B7" s="27">
        <v>2.4532694666933983E-18</v>
      </c>
      <c r="C7" s="27">
        <v>0</v>
      </c>
      <c r="D7" s="27">
        <v>-4.6259292692714846E-18</v>
      </c>
      <c r="E7" s="27">
        <v>-0.25</v>
      </c>
      <c r="F7" s="27">
        <v>-0.24999999999999994</v>
      </c>
      <c r="G7" s="32">
        <v>1</v>
      </c>
      <c r="H7" s="27"/>
    </row>
    <row r="8" spans="1:8" ht="43" thickBot="1" x14ac:dyDescent="0.2">
      <c r="A8" s="11" t="s">
        <v>116</v>
      </c>
      <c r="B8" s="11">
        <v>0</v>
      </c>
      <c r="C8" s="11">
        <v>0</v>
      </c>
      <c r="D8" s="11">
        <v>0</v>
      </c>
      <c r="E8" s="11">
        <v>-0.24999999999999986</v>
      </c>
      <c r="F8" s="11">
        <v>-0.24999999999999983</v>
      </c>
      <c r="G8" s="11">
        <v>-0.24999999999999992</v>
      </c>
      <c r="H8" s="2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41DC-E41B-604C-BC5F-4BDF6DA574C8}">
  <dimension ref="A1:O61"/>
  <sheetViews>
    <sheetView zoomScaleNormal="122" workbookViewId="0">
      <selection activeCell="E21" sqref="E21"/>
    </sheetView>
  </sheetViews>
  <sheetFormatPr baseColWidth="10" defaultRowHeight="13" x14ac:dyDescent="0.15"/>
  <cols>
    <col min="1" max="1" width="30.83203125" bestFit="1" customWidth="1"/>
    <col min="2" max="2" width="8.33203125" customWidth="1"/>
    <col min="3" max="3" width="6.83203125" bestFit="1" customWidth="1"/>
    <col min="4" max="4" width="18.33203125" bestFit="1" customWidth="1"/>
    <col min="5" max="5" width="14.83203125" style="20" customWidth="1"/>
    <col min="6" max="6" width="8.5" style="20" customWidth="1"/>
    <col min="7" max="7" width="10" style="20" customWidth="1"/>
    <col min="8" max="8" width="10.83203125" style="20" customWidth="1"/>
    <col min="9" max="9" width="9" style="20" customWidth="1"/>
    <col min="10" max="10" width="10.6640625" style="20" customWidth="1"/>
    <col min="11" max="11" width="13" style="20" customWidth="1"/>
    <col min="12" max="12" width="13.33203125" style="20" customWidth="1"/>
    <col min="13" max="13" width="11.6640625" style="20" bestFit="1" customWidth="1"/>
    <col min="14" max="14" width="12.33203125" style="20" bestFit="1" customWidth="1"/>
    <col min="15" max="15" width="11.6640625" style="20" bestFit="1" customWidth="1"/>
    <col min="16" max="16384" width="10.83203125" style="20"/>
  </cols>
  <sheetData>
    <row r="1" spans="1:15" customFormat="1" ht="42" x14ac:dyDescent="0.15">
      <c r="A1" s="24" t="s">
        <v>88</v>
      </c>
      <c r="B1" s="24" t="s">
        <v>87</v>
      </c>
      <c r="C1" s="24" t="s">
        <v>86</v>
      </c>
      <c r="D1" s="24" t="s">
        <v>101</v>
      </c>
      <c r="E1" s="25" t="s">
        <v>85</v>
      </c>
      <c r="F1" s="26" t="s">
        <v>107</v>
      </c>
      <c r="G1" s="26" t="s">
        <v>108</v>
      </c>
      <c r="H1" s="26" t="s">
        <v>109</v>
      </c>
      <c r="I1" s="26" t="s">
        <v>110</v>
      </c>
      <c r="J1" s="24" t="s">
        <v>111</v>
      </c>
      <c r="K1" s="24" t="s">
        <v>112</v>
      </c>
      <c r="L1" s="24" t="s">
        <v>113</v>
      </c>
      <c r="M1" s="24" t="s">
        <v>114</v>
      </c>
      <c r="N1" s="24" t="s">
        <v>115</v>
      </c>
      <c r="O1" s="24" t="s">
        <v>116</v>
      </c>
    </row>
    <row r="2" spans="1:15" customFormat="1" x14ac:dyDescent="0.15">
      <c r="A2" s="19" t="s">
        <v>96</v>
      </c>
      <c r="B2" s="18" t="s">
        <v>97</v>
      </c>
      <c r="C2" s="18" t="s">
        <v>99</v>
      </c>
      <c r="D2" s="18" t="s">
        <v>92</v>
      </c>
      <c r="E2" s="17">
        <v>17.14</v>
      </c>
      <c r="F2" s="17">
        <f>IF(B2="white",1,0)</f>
        <v>1</v>
      </c>
      <c r="G2" s="17">
        <f>IF(B2="black",1,0)</f>
        <v>0</v>
      </c>
      <c r="H2" s="17">
        <f>IF(B2="hispanic",1,0)</f>
        <v>0</v>
      </c>
      <c r="I2" s="17">
        <f>IF(C2="male",1,0)</f>
        <v>1</v>
      </c>
      <c r="J2">
        <f>IF(C2="women",1,0)</f>
        <v>0</v>
      </c>
      <c r="K2">
        <f t="shared" ref="K2:K31" si="0">IF(D2="less than high school",1,0)</f>
        <v>1</v>
      </c>
      <c r="L2">
        <f>IF(D2="high school",1,0)</f>
        <v>0</v>
      </c>
      <c r="M2">
        <f>IF(D2="some college",1,0)</f>
        <v>0</v>
      </c>
      <c r="N2">
        <f>IF(D2="bachelors degree",1,0)</f>
        <v>0</v>
      </c>
      <c r="O2">
        <f>IF(D2="advanced degree",1,0)</f>
        <v>0</v>
      </c>
    </row>
    <row r="3" spans="1:15" customFormat="1" x14ac:dyDescent="0.15">
      <c r="A3" s="1" t="s">
        <v>32</v>
      </c>
      <c r="B3" s="18" t="s">
        <v>97</v>
      </c>
      <c r="C3" s="18" t="s">
        <v>99</v>
      </c>
      <c r="D3" s="18" t="s">
        <v>93</v>
      </c>
      <c r="E3" s="17">
        <v>25.92</v>
      </c>
      <c r="F3" s="17">
        <f t="shared" ref="F3:F31" si="1">IF(B3="white",1,0)</f>
        <v>1</v>
      </c>
      <c r="G3" s="17">
        <f t="shared" ref="G3:G31" si="2">IF(B3="black",1,0)</f>
        <v>0</v>
      </c>
      <c r="H3" s="17">
        <f t="shared" ref="H3:H31" si="3">IF(B3="hispanic",1,0)</f>
        <v>0</v>
      </c>
      <c r="I3" s="17">
        <f t="shared" ref="I3:I31" si="4">IF(C3="male",1,0)</f>
        <v>1</v>
      </c>
      <c r="J3">
        <f>IF(C3="women",1,0)</f>
        <v>0</v>
      </c>
      <c r="K3">
        <f t="shared" si="0"/>
        <v>0</v>
      </c>
      <c r="L3">
        <f t="shared" ref="L3:L31" si="5">IF(D3="high school",1,0)</f>
        <v>1</v>
      </c>
      <c r="M3">
        <f t="shared" ref="M3:M31" si="6">IF(D3="some college",1,0)</f>
        <v>0</v>
      </c>
      <c r="N3">
        <f t="shared" ref="N3:N31" si="7">IF(D3="bachelors degree",1,0)</f>
        <v>0</v>
      </c>
      <c r="O3">
        <f t="shared" ref="O3:O31" si="8">IF(D3="advanced degree",1,0)</f>
        <v>0</v>
      </c>
    </row>
    <row r="4" spans="1:15" customFormat="1" x14ac:dyDescent="0.15">
      <c r="A4" s="1" t="s">
        <v>33</v>
      </c>
      <c r="B4" s="18" t="s">
        <v>97</v>
      </c>
      <c r="C4" s="18" t="s">
        <v>99</v>
      </c>
      <c r="D4" s="18" t="s">
        <v>102</v>
      </c>
      <c r="E4" s="17">
        <v>29.93</v>
      </c>
      <c r="F4" s="17">
        <f t="shared" si="1"/>
        <v>1</v>
      </c>
      <c r="G4" s="17">
        <f t="shared" si="2"/>
        <v>0</v>
      </c>
      <c r="H4" s="17">
        <f t="shared" si="3"/>
        <v>0</v>
      </c>
      <c r="I4" s="17">
        <f t="shared" si="4"/>
        <v>1</v>
      </c>
      <c r="J4">
        <f>IF(C4="women",1,0)</f>
        <v>0</v>
      </c>
      <c r="K4">
        <f t="shared" si="0"/>
        <v>0</v>
      </c>
      <c r="L4">
        <f t="shared" si="5"/>
        <v>0</v>
      </c>
      <c r="M4">
        <f t="shared" si="6"/>
        <v>1</v>
      </c>
      <c r="N4">
        <f t="shared" si="7"/>
        <v>0</v>
      </c>
      <c r="O4">
        <f t="shared" si="8"/>
        <v>0</v>
      </c>
    </row>
    <row r="5" spans="1:15" customFormat="1" x14ac:dyDescent="0.15">
      <c r="A5" s="1" t="s">
        <v>34</v>
      </c>
      <c r="B5" s="18" t="s">
        <v>97</v>
      </c>
      <c r="C5" s="18" t="s">
        <v>99</v>
      </c>
      <c r="D5" s="18" t="s">
        <v>94</v>
      </c>
      <c r="E5" s="17">
        <v>51.23</v>
      </c>
      <c r="F5" s="17">
        <f t="shared" si="1"/>
        <v>1</v>
      </c>
      <c r="G5" s="17">
        <f t="shared" si="2"/>
        <v>0</v>
      </c>
      <c r="H5" s="17">
        <f t="shared" si="3"/>
        <v>0</v>
      </c>
      <c r="I5" s="17">
        <f t="shared" si="4"/>
        <v>1</v>
      </c>
      <c r="J5">
        <f t="shared" ref="J5:J31" si="9">IF(C5="women",1,0)</f>
        <v>0</v>
      </c>
      <c r="K5">
        <f t="shared" si="0"/>
        <v>0</v>
      </c>
      <c r="L5">
        <f t="shared" si="5"/>
        <v>0</v>
      </c>
      <c r="M5">
        <f t="shared" si="6"/>
        <v>0</v>
      </c>
      <c r="N5">
        <f t="shared" si="7"/>
        <v>1</v>
      </c>
      <c r="O5">
        <f t="shared" si="8"/>
        <v>0</v>
      </c>
    </row>
    <row r="6" spans="1:15" customFormat="1" x14ac:dyDescent="0.15">
      <c r="A6" s="1" t="s">
        <v>35</v>
      </c>
      <c r="B6" s="18" t="s">
        <v>97</v>
      </c>
      <c r="C6" s="18" t="s">
        <v>99</v>
      </c>
      <c r="D6" s="18" t="s">
        <v>95</v>
      </c>
      <c r="E6" s="17">
        <v>63.86</v>
      </c>
      <c r="F6" s="17">
        <f t="shared" si="1"/>
        <v>1</v>
      </c>
      <c r="G6" s="17">
        <f t="shared" si="2"/>
        <v>0</v>
      </c>
      <c r="H6" s="17">
        <f t="shared" si="3"/>
        <v>0</v>
      </c>
      <c r="I6" s="17">
        <f t="shared" si="4"/>
        <v>1</v>
      </c>
      <c r="J6">
        <f t="shared" si="9"/>
        <v>0</v>
      </c>
      <c r="K6">
        <f t="shared" si="0"/>
        <v>0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1</v>
      </c>
    </row>
    <row r="7" spans="1:15" customFormat="1" x14ac:dyDescent="0.15">
      <c r="A7" s="1" t="s">
        <v>36</v>
      </c>
      <c r="B7" s="18" t="s">
        <v>89</v>
      </c>
      <c r="C7" s="18" t="s">
        <v>99</v>
      </c>
      <c r="D7" s="18" t="s">
        <v>92</v>
      </c>
      <c r="E7" s="17">
        <v>16.38</v>
      </c>
      <c r="F7" s="17">
        <f t="shared" si="1"/>
        <v>0</v>
      </c>
      <c r="G7" s="17">
        <f t="shared" si="2"/>
        <v>1</v>
      </c>
      <c r="H7" s="17">
        <f t="shared" si="3"/>
        <v>0</v>
      </c>
      <c r="I7" s="17">
        <f t="shared" si="4"/>
        <v>1</v>
      </c>
      <c r="J7">
        <f t="shared" si="9"/>
        <v>0</v>
      </c>
      <c r="K7">
        <f t="shared" si="0"/>
        <v>1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</row>
    <row r="8" spans="1:15" customFormat="1" x14ac:dyDescent="0.15">
      <c r="A8" s="1" t="s">
        <v>37</v>
      </c>
      <c r="B8" s="18" t="s">
        <v>89</v>
      </c>
      <c r="C8" s="18" t="s">
        <v>99</v>
      </c>
      <c r="D8" s="18" t="s">
        <v>93</v>
      </c>
      <c r="E8" s="17">
        <v>20.73</v>
      </c>
      <c r="F8" s="17">
        <f t="shared" si="1"/>
        <v>0</v>
      </c>
      <c r="G8" s="17">
        <f t="shared" si="2"/>
        <v>1</v>
      </c>
      <c r="H8" s="17">
        <f t="shared" si="3"/>
        <v>0</v>
      </c>
      <c r="I8" s="17">
        <f t="shared" si="4"/>
        <v>1</v>
      </c>
      <c r="J8">
        <f t="shared" si="9"/>
        <v>0</v>
      </c>
      <c r="K8">
        <f t="shared" si="0"/>
        <v>0</v>
      </c>
      <c r="L8">
        <f t="shared" si="5"/>
        <v>1</v>
      </c>
      <c r="M8">
        <f t="shared" si="6"/>
        <v>0</v>
      </c>
      <c r="N8">
        <f t="shared" si="7"/>
        <v>0</v>
      </c>
      <c r="O8">
        <f t="shared" si="8"/>
        <v>0</v>
      </c>
    </row>
    <row r="9" spans="1:15" customFormat="1" x14ac:dyDescent="0.15">
      <c r="A9" s="1" t="s">
        <v>38</v>
      </c>
      <c r="B9" s="18" t="s">
        <v>89</v>
      </c>
      <c r="C9" s="18" t="s">
        <v>99</v>
      </c>
      <c r="D9" s="18" t="s">
        <v>102</v>
      </c>
      <c r="E9" s="17">
        <v>22.58</v>
      </c>
      <c r="F9" s="17">
        <f t="shared" si="1"/>
        <v>0</v>
      </c>
      <c r="G9" s="17">
        <f t="shared" si="2"/>
        <v>1</v>
      </c>
      <c r="H9" s="17">
        <f t="shared" si="3"/>
        <v>0</v>
      </c>
      <c r="I9" s="17">
        <f t="shared" si="4"/>
        <v>1</v>
      </c>
      <c r="J9">
        <f t="shared" si="9"/>
        <v>0</v>
      </c>
      <c r="K9">
        <f t="shared" si="0"/>
        <v>0</v>
      </c>
      <c r="L9">
        <f t="shared" si="5"/>
        <v>0</v>
      </c>
      <c r="M9">
        <f t="shared" si="6"/>
        <v>1</v>
      </c>
      <c r="N9">
        <f t="shared" si="7"/>
        <v>0</v>
      </c>
      <c r="O9">
        <f t="shared" si="8"/>
        <v>0</v>
      </c>
    </row>
    <row r="10" spans="1:15" customFormat="1" x14ac:dyDescent="0.15">
      <c r="A10" s="1" t="s">
        <v>39</v>
      </c>
      <c r="B10" s="18" t="s">
        <v>89</v>
      </c>
      <c r="C10" s="18" t="s">
        <v>99</v>
      </c>
      <c r="D10" s="18" t="s">
        <v>94</v>
      </c>
      <c r="E10" s="17">
        <v>37.630000000000003</v>
      </c>
      <c r="F10" s="17">
        <f t="shared" si="1"/>
        <v>0</v>
      </c>
      <c r="G10" s="17">
        <f t="shared" si="2"/>
        <v>1</v>
      </c>
      <c r="H10" s="17">
        <f t="shared" si="3"/>
        <v>0</v>
      </c>
      <c r="I10" s="17">
        <f t="shared" si="4"/>
        <v>1</v>
      </c>
      <c r="J10">
        <f t="shared" si="9"/>
        <v>0</v>
      </c>
      <c r="K10">
        <f t="shared" si="0"/>
        <v>0</v>
      </c>
      <c r="L10">
        <f t="shared" si="5"/>
        <v>0</v>
      </c>
      <c r="M10">
        <f t="shared" si="6"/>
        <v>0</v>
      </c>
      <c r="N10">
        <f t="shared" si="7"/>
        <v>1</v>
      </c>
      <c r="O10">
        <f t="shared" si="8"/>
        <v>0</v>
      </c>
    </row>
    <row r="11" spans="1:15" customFormat="1" x14ac:dyDescent="0.15">
      <c r="A11" s="1" t="s">
        <v>40</v>
      </c>
      <c r="B11" s="18" t="s">
        <v>89</v>
      </c>
      <c r="C11" s="18" t="s">
        <v>99</v>
      </c>
      <c r="D11" s="18" t="s">
        <v>95</v>
      </c>
      <c r="E11" s="17">
        <v>52.91</v>
      </c>
      <c r="F11" s="17">
        <f t="shared" si="1"/>
        <v>0</v>
      </c>
      <c r="G11" s="17">
        <f t="shared" si="2"/>
        <v>1</v>
      </c>
      <c r="H11" s="17">
        <f t="shared" si="3"/>
        <v>0</v>
      </c>
      <c r="I11" s="17">
        <f t="shared" si="4"/>
        <v>1</v>
      </c>
      <c r="J11">
        <f t="shared" si="9"/>
        <v>0</v>
      </c>
      <c r="K11">
        <f t="shared" si="0"/>
        <v>0</v>
      </c>
      <c r="L11">
        <f t="shared" si="5"/>
        <v>0</v>
      </c>
      <c r="M11">
        <f t="shared" si="6"/>
        <v>0</v>
      </c>
      <c r="N11">
        <f t="shared" si="7"/>
        <v>0</v>
      </c>
      <c r="O11">
        <f t="shared" si="8"/>
        <v>1</v>
      </c>
    </row>
    <row r="12" spans="1:15" customFormat="1" x14ac:dyDescent="0.15">
      <c r="A12" s="1" t="s">
        <v>41</v>
      </c>
      <c r="B12" s="18" t="s">
        <v>91</v>
      </c>
      <c r="C12" s="18" t="s">
        <v>99</v>
      </c>
      <c r="D12" s="18" t="s">
        <v>92</v>
      </c>
      <c r="E12" s="17">
        <v>18.670000000000002</v>
      </c>
      <c r="F12" s="17">
        <f t="shared" si="1"/>
        <v>0</v>
      </c>
      <c r="G12" s="17">
        <f t="shared" si="2"/>
        <v>0</v>
      </c>
      <c r="H12" s="17">
        <f t="shared" si="3"/>
        <v>1</v>
      </c>
      <c r="I12" s="17">
        <f t="shared" si="4"/>
        <v>1</v>
      </c>
      <c r="J12">
        <f t="shared" si="9"/>
        <v>0</v>
      </c>
      <c r="K12">
        <f t="shared" si="0"/>
        <v>1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</row>
    <row r="13" spans="1:15" customFormat="1" x14ac:dyDescent="0.15">
      <c r="A13" s="1" t="s">
        <v>42</v>
      </c>
      <c r="B13" s="18" t="s">
        <v>91</v>
      </c>
      <c r="C13" s="18" t="s">
        <v>99</v>
      </c>
      <c r="D13" s="18" t="s">
        <v>93</v>
      </c>
      <c r="E13" s="17">
        <v>22.32</v>
      </c>
      <c r="F13" s="17">
        <f t="shared" si="1"/>
        <v>0</v>
      </c>
      <c r="G13" s="17">
        <f t="shared" si="2"/>
        <v>0</v>
      </c>
      <c r="H13" s="17">
        <f t="shared" si="3"/>
        <v>1</v>
      </c>
      <c r="I13" s="17">
        <f t="shared" si="4"/>
        <v>1</v>
      </c>
      <c r="J13">
        <f t="shared" si="9"/>
        <v>0</v>
      </c>
      <c r="K13">
        <f t="shared" si="0"/>
        <v>0</v>
      </c>
      <c r="L13">
        <f t="shared" si="5"/>
        <v>1</v>
      </c>
      <c r="M13">
        <f t="shared" si="6"/>
        <v>0</v>
      </c>
      <c r="N13">
        <f t="shared" si="7"/>
        <v>0</v>
      </c>
      <c r="O13">
        <f t="shared" si="8"/>
        <v>0</v>
      </c>
    </row>
    <row r="14" spans="1:15" customFormat="1" x14ac:dyDescent="0.15">
      <c r="A14" s="1" t="s">
        <v>43</v>
      </c>
      <c r="B14" s="18" t="s">
        <v>91</v>
      </c>
      <c r="C14" s="18" t="s">
        <v>99</v>
      </c>
      <c r="D14" s="18" t="s">
        <v>102</v>
      </c>
      <c r="E14" s="17">
        <v>25.49</v>
      </c>
      <c r="F14" s="17">
        <f t="shared" si="1"/>
        <v>0</v>
      </c>
      <c r="G14" s="17">
        <f t="shared" si="2"/>
        <v>0</v>
      </c>
      <c r="H14" s="17">
        <f t="shared" si="3"/>
        <v>1</v>
      </c>
      <c r="I14" s="17">
        <f t="shared" si="4"/>
        <v>1</v>
      </c>
      <c r="J14">
        <f t="shared" si="9"/>
        <v>0</v>
      </c>
      <c r="K14">
        <f t="shared" si="0"/>
        <v>0</v>
      </c>
      <c r="L14">
        <f t="shared" si="5"/>
        <v>0</v>
      </c>
      <c r="M14">
        <f t="shared" si="6"/>
        <v>1</v>
      </c>
      <c r="N14">
        <f t="shared" si="7"/>
        <v>0</v>
      </c>
      <c r="O14">
        <f t="shared" si="8"/>
        <v>0</v>
      </c>
    </row>
    <row r="15" spans="1:15" customFormat="1" x14ac:dyDescent="0.15">
      <c r="A15" s="1" t="s">
        <v>44</v>
      </c>
      <c r="B15" s="18" t="s">
        <v>91</v>
      </c>
      <c r="C15" s="18" t="s">
        <v>99</v>
      </c>
      <c r="D15" s="18" t="s">
        <v>94</v>
      </c>
      <c r="E15" s="17">
        <v>41.48</v>
      </c>
      <c r="F15" s="17">
        <f t="shared" si="1"/>
        <v>0</v>
      </c>
      <c r="G15" s="17">
        <f t="shared" si="2"/>
        <v>0</v>
      </c>
      <c r="H15" s="17">
        <f t="shared" si="3"/>
        <v>1</v>
      </c>
      <c r="I15" s="17">
        <f t="shared" si="4"/>
        <v>1</v>
      </c>
      <c r="J15">
        <f t="shared" si="9"/>
        <v>0</v>
      </c>
      <c r="K15">
        <f t="shared" si="0"/>
        <v>0</v>
      </c>
      <c r="L15">
        <f t="shared" si="5"/>
        <v>0</v>
      </c>
      <c r="M15">
        <f t="shared" si="6"/>
        <v>0</v>
      </c>
      <c r="N15">
        <f t="shared" si="7"/>
        <v>1</v>
      </c>
      <c r="O15">
        <f t="shared" si="8"/>
        <v>0</v>
      </c>
    </row>
    <row r="16" spans="1:15" customFormat="1" x14ac:dyDescent="0.15">
      <c r="A16" s="1" t="s">
        <v>45</v>
      </c>
      <c r="B16" s="18" t="s">
        <v>91</v>
      </c>
      <c r="C16" s="18" t="s">
        <v>99</v>
      </c>
      <c r="D16" s="18" t="s">
        <v>95</v>
      </c>
      <c r="E16" s="17">
        <v>57.08</v>
      </c>
      <c r="F16" s="17">
        <f t="shared" si="1"/>
        <v>0</v>
      </c>
      <c r="G16" s="17">
        <f t="shared" si="2"/>
        <v>0</v>
      </c>
      <c r="H16" s="17">
        <f t="shared" si="3"/>
        <v>1</v>
      </c>
      <c r="I16" s="17">
        <f t="shared" si="4"/>
        <v>1</v>
      </c>
      <c r="J16">
        <f t="shared" si="9"/>
        <v>0</v>
      </c>
      <c r="K16">
        <f t="shared" si="0"/>
        <v>0</v>
      </c>
      <c r="L16">
        <f t="shared" si="5"/>
        <v>0</v>
      </c>
      <c r="M16">
        <f t="shared" si="6"/>
        <v>0</v>
      </c>
      <c r="N16">
        <f t="shared" si="7"/>
        <v>0</v>
      </c>
      <c r="O16">
        <f t="shared" si="8"/>
        <v>1</v>
      </c>
    </row>
    <row r="17" spans="1:15" customFormat="1" x14ac:dyDescent="0.15">
      <c r="A17" s="1" t="s">
        <v>46</v>
      </c>
      <c r="B17" s="18" t="s">
        <v>90</v>
      </c>
      <c r="C17" s="18" t="s">
        <v>100</v>
      </c>
      <c r="D17" s="18" t="s">
        <v>92</v>
      </c>
      <c r="E17" s="17">
        <v>13.84</v>
      </c>
      <c r="F17" s="17">
        <f t="shared" si="1"/>
        <v>1</v>
      </c>
      <c r="G17" s="17">
        <f t="shared" si="2"/>
        <v>0</v>
      </c>
      <c r="H17" s="17">
        <f t="shared" si="3"/>
        <v>0</v>
      </c>
      <c r="I17" s="17">
        <f t="shared" si="4"/>
        <v>0</v>
      </c>
      <c r="J17">
        <f t="shared" si="9"/>
        <v>1</v>
      </c>
      <c r="K17">
        <f t="shared" si="0"/>
        <v>1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</row>
    <row r="18" spans="1:15" customFormat="1" x14ac:dyDescent="0.15">
      <c r="A18" s="1" t="s">
        <v>47</v>
      </c>
      <c r="B18" s="18" t="s">
        <v>90</v>
      </c>
      <c r="C18" s="18" t="s">
        <v>100</v>
      </c>
      <c r="D18" s="18" t="s">
        <v>93</v>
      </c>
      <c r="E18" s="17">
        <v>19.559999999999999</v>
      </c>
      <c r="F18" s="17">
        <f t="shared" si="1"/>
        <v>1</v>
      </c>
      <c r="G18" s="17">
        <f t="shared" si="2"/>
        <v>0</v>
      </c>
      <c r="H18" s="17">
        <f t="shared" si="3"/>
        <v>0</v>
      </c>
      <c r="I18" s="17">
        <f t="shared" si="4"/>
        <v>0</v>
      </c>
      <c r="J18">
        <f t="shared" si="9"/>
        <v>1</v>
      </c>
      <c r="K18">
        <f t="shared" si="0"/>
        <v>0</v>
      </c>
      <c r="L18">
        <f t="shared" si="5"/>
        <v>1</v>
      </c>
      <c r="M18">
        <f t="shared" si="6"/>
        <v>0</v>
      </c>
      <c r="N18">
        <f t="shared" si="7"/>
        <v>0</v>
      </c>
      <c r="O18">
        <f t="shared" si="8"/>
        <v>0</v>
      </c>
    </row>
    <row r="19" spans="1:15" customFormat="1" x14ac:dyDescent="0.15">
      <c r="A19" s="1" t="s">
        <v>48</v>
      </c>
      <c r="B19" s="18" t="s">
        <v>90</v>
      </c>
      <c r="C19" s="18" t="s">
        <v>100</v>
      </c>
      <c r="D19" s="18" t="s">
        <v>102</v>
      </c>
      <c r="E19" s="17">
        <v>22.52</v>
      </c>
      <c r="F19" s="17">
        <f t="shared" si="1"/>
        <v>1</v>
      </c>
      <c r="G19" s="17">
        <f t="shared" si="2"/>
        <v>0</v>
      </c>
      <c r="H19" s="17">
        <f t="shared" si="3"/>
        <v>0</v>
      </c>
      <c r="I19" s="17">
        <f t="shared" si="4"/>
        <v>0</v>
      </c>
      <c r="J19">
        <f t="shared" si="9"/>
        <v>1</v>
      </c>
      <c r="K19">
        <f t="shared" si="0"/>
        <v>0</v>
      </c>
      <c r="L19">
        <f t="shared" si="5"/>
        <v>0</v>
      </c>
      <c r="M19">
        <f t="shared" si="6"/>
        <v>1</v>
      </c>
      <c r="N19">
        <f t="shared" si="7"/>
        <v>0</v>
      </c>
      <c r="O19">
        <f t="shared" si="8"/>
        <v>0</v>
      </c>
    </row>
    <row r="20" spans="1:15" customFormat="1" x14ac:dyDescent="0.15">
      <c r="A20" s="1" t="s">
        <v>49</v>
      </c>
      <c r="B20" s="18" t="s">
        <v>90</v>
      </c>
      <c r="C20" s="18" t="s">
        <v>100</v>
      </c>
      <c r="D20" s="18" t="s">
        <v>94</v>
      </c>
      <c r="E20" s="17">
        <v>35.31</v>
      </c>
      <c r="F20" s="17">
        <f t="shared" si="1"/>
        <v>1</v>
      </c>
      <c r="G20" s="17">
        <f t="shared" si="2"/>
        <v>0</v>
      </c>
      <c r="H20" s="17">
        <f t="shared" si="3"/>
        <v>0</v>
      </c>
      <c r="I20" s="17">
        <f t="shared" si="4"/>
        <v>0</v>
      </c>
      <c r="J20">
        <f t="shared" si="9"/>
        <v>1</v>
      </c>
      <c r="K20">
        <f t="shared" si="0"/>
        <v>0</v>
      </c>
      <c r="L20">
        <f t="shared" si="5"/>
        <v>0</v>
      </c>
      <c r="M20">
        <f t="shared" si="6"/>
        <v>0</v>
      </c>
      <c r="N20">
        <f t="shared" si="7"/>
        <v>1</v>
      </c>
      <c r="O20">
        <f t="shared" si="8"/>
        <v>0</v>
      </c>
    </row>
    <row r="21" spans="1:15" customFormat="1" x14ac:dyDescent="0.15">
      <c r="A21" s="1" t="s">
        <v>50</v>
      </c>
      <c r="B21" s="18" t="s">
        <v>90</v>
      </c>
      <c r="C21" s="18" t="s">
        <v>100</v>
      </c>
      <c r="D21" s="18" t="s">
        <v>95</v>
      </c>
      <c r="E21" s="17">
        <v>44.45</v>
      </c>
      <c r="F21" s="17">
        <f t="shared" si="1"/>
        <v>1</v>
      </c>
      <c r="G21" s="17">
        <f t="shared" si="2"/>
        <v>0</v>
      </c>
      <c r="H21" s="17">
        <f t="shared" si="3"/>
        <v>0</v>
      </c>
      <c r="I21" s="17">
        <f t="shared" si="4"/>
        <v>0</v>
      </c>
      <c r="J21">
        <f t="shared" si="9"/>
        <v>1</v>
      </c>
      <c r="K21">
        <f t="shared" si="0"/>
        <v>0</v>
      </c>
      <c r="L21">
        <f t="shared" si="5"/>
        <v>0</v>
      </c>
      <c r="M21">
        <f t="shared" si="6"/>
        <v>0</v>
      </c>
      <c r="N21">
        <f t="shared" si="7"/>
        <v>0</v>
      </c>
      <c r="O21">
        <f t="shared" si="8"/>
        <v>1</v>
      </c>
    </row>
    <row r="22" spans="1:15" customFormat="1" x14ac:dyDescent="0.15">
      <c r="A22" s="1" t="s">
        <v>51</v>
      </c>
      <c r="B22" s="18" t="s">
        <v>89</v>
      </c>
      <c r="C22" s="18" t="s">
        <v>100</v>
      </c>
      <c r="D22" s="18" t="s">
        <v>92</v>
      </c>
      <c r="E22" s="17">
        <v>13.89</v>
      </c>
      <c r="F22" s="17">
        <f t="shared" si="1"/>
        <v>0</v>
      </c>
      <c r="G22" s="17">
        <f t="shared" si="2"/>
        <v>1</v>
      </c>
      <c r="H22" s="17">
        <f t="shared" si="3"/>
        <v>0</v>
      </c>
      <c r="I22" s="17">
        <f t="shared" si="4"/>
        <v>0</v>
      </c>
      <c r="J22">
        <f t="shared" si="9"/>
        <v>1</v>
      </c>
      <c r="K22">
        <f t="shared" si="0"/>
        <v>1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</row>
    <row r="23" spans="1:15" customFormat="1" x14ac:dyDescent="0.15">
      <c r="A23" s="1" t="s">
        <v>52</v>
      </c>
      <c r="B23" s="18" t="s">
        <v>89</v>
      </c>
      <c r="C23" s="18" t="s">
        <v>100</v>
      </c>
      <c r="D23" s="18" t="s">
        <v>93</v>
      </c>
      <c r="E23" s="17">
        <v>17.829999999999998</v>
      </c>
      <c r="F23" s="17">
        <f t="shared" si="1"/>
        <v>0</v>
      </c>
      <c r="G23" s="17">
        <f t="shared" si="2"/>
        <v>1</v>
      </c>
      <c r="H23" s="17">
        <f t="shared" si="3"/>
        <v>0</v>
      </c>
      <c r="I23" s="17">
        <f t="shared" si="4"/>
        <v>0</v>
      </c>
      <c r="J23">
        <f t="shared" si="9"/>
        <v>1</v>
      </c>
      <c r="K23">
        <f t="shared" si="0"/>
        <v>0</v>
      </c>
      <c r="L23">
        <f t="shared" si="5"/>
        <v>1</v>
      </c>
      <c r="M23">
        <f t="shared" si="6"/>
        <v>0</v>
      </c>
      <c r="N23">
        <f t="shared" si="7"/>
        <v>0</v>
      </c>
      <c r="O23">
        <f t="shared" si="8"/>
        <v>0</v>
      </c>
    </row>
    <row r="24" spans="1:15" customFormat="1" x14ac:dyDescent="0.15">
      <c r="A24" s="1" t="s">
        <v>53</v>
      </c>
      <c r="B24" s="18" t="s">
        <v>89</v>
      </c>
      <c r="C24" s="18" t="s">
        <v>100</v>
      </c>
      <c r="D24" s="18" t="s">
        <v>102</v>
      </c>
      <c r="E24" s="17">
        <v>20.36</v>
      </c>
      <c r="F24" s="17">
        <f t="shared" si="1"/>
        <v>0</v>
      </c>
      <c r="G24" s="17">
        <f t="shared" si="2"/>
        <v>1</v>
      </c>
      <c r="H24" s="17">
        <f t="shared" si="3"/>
        <v>0</v>
      </c>
      <c r="I24" s="17">
        <f t="shared" si="4"/>
        <v>0</v>
      </c>
      <c r="J24">
        <f t="shared" si="9"/>
        <v>1</v>
      </c>
      <c r="K24">
        <f t="shared" si="0"/>
        <v>0</v>
      </c>
      <c r="L24">
        <f t="shared" si="5"/>
        <v>0</v>
      </c>
      <c r="M24">
        <f t="shared" si="6"/>
        <v>1</v>
      </c>
      <c r="N24">
        <f t="shared" si="7"/>
        <v>0</v>
      </c>
      <c r="O24">
        <f t="shared" si="8"/>
        <v>0</v>
      </c>
    </row>
    <row r="25" spans="1:15" customFormat="1" x14ac:dyDescent="0.15">
      <c r="A25" s="1" t="s">
        <v>54</v>
      </c>
      <c r="B25" s="18" t="s">
        <v>89</v>
      </c>
      <c r="C25" s="18" t="s">
        <v>100</v>
      </c>
      <c r="D25" s="18" t="s">
        <v>94</v>
      </c>
      <c r="E25" s="17">
        <v>29.94</v>
      </c>
      <c r="F25" s="17">
        <f t="shared" si="1"/>
        <v>0</v>
      </c>
      <c r="G25" s="17">
        <f t="shared" si="2"/>
        <v>1</v>
      </c>
      <c r="H25" s="17">
        <f t="shared" si="3"/>
        <v>0</v>
      </c>
      <c r="I25" s="17">
        <f t="shared" si="4"/>
        <v>0</v>
      </c>
      <c r="J25">
        <f t="shared" si="9"/>
        <v>1</v>
      </c>
      <c r="K25">
        <f t="shared" si="0"/>
        <v>0</v>
      </c>
      <c r="L25">
        <f t="shared" si="5"/>
        <v>0</v>
      </c>
      <c r="M25">
        <f t="shared" si="6"/>
        <v>0</v>
      </c>
      <c r="N25">
        <f t="shared" si="7"/>
        <v>1</v>
      </c>
      <c r="O25">
        <f t="shared" si="8"/>
        <v>0</v>
      </c>
    </row>
    <row r="26" spans="1:15" customFormat="1" x14ac:dyDescent="0.15">
      <c r="A26" s="1" t="s">
        <v>55</v>
      </c>
      <c r="B26" s="18" t="s">
        <v>89</v>
      </c>
      <c r="C26" s="18" t="s">
        <v>100</v>
      </c>
      <c r="D26" s="18" t="s">
        <v>95</v>
      </c>
      <c r="E26" s="17">
        <v>39.409999999999997</v>
      </c>
      <c r="F26" s="17">
        <f t="shared" si="1"/>
        <v>0</v>
      </c>
      <c r="G26" s="17">
        <f t="shared" si="2"/>
        <v>1</v>
      </c>
      <c r="H26" s="17">
        <f t="shared" si="3"/>
        <v>0</v>
      </c>
      <c r="I26" s="17">
        <f t="shared" si="4"/>
        <v>0</v>
      </c>
      <c r="J26">
        <f t="shared" si="9"/>
        <v>1</v>
      </c>
      <c r="K26">
        <f t="shared" si="0"/>
        <v>0</v>
      </c>
      <c r="L26">
        <f t="shared" si="5"/>
        <v>0</v>
      </c>
      <c r="M26">
        <f t="shared" si="6"/>
        <v>0</v>
      </c>
      <c r="N26">
        <f t="shared" si="7"/>
        <v>0</v>
      </c>
      <c r="O26">
        <f t="shared" si="8"/>
        <v>1</v>
      </c>
    </row>
    <row r="27" spans="1:15" customFormat="1" x14ac:dyDescent="0.15">
      <c r="A27" s="1" t="s">
        <v>56</v>
      </c>
      <c r="B27" s="18" t="s">
        <v>98</v>
      </c>
      <c r="C27" s="18" t="s">
        <v>100</v>
      </c>
      <c r="D27" s="18" t="s">
        <v>92</v>
      </c>
      <c r="E27" s="17">
        <v>14.74</v>
      </c>
      <c r="F27" s="17">
        <f t="shared" si="1"/>
        <v>0</v>
      </c>
      <c r="G27" s="17">
        <f t="shared" si="2"/>
        <v>0</v>
      </c>
      <c r="H27" s="17">
        <f t="shared" si="3"/>
        <v>1</v>
      </c>
      <c r="I27" s="17">
        <f t="shared" si="4"/>
        <v>0</v>
      </c>
      <c r="J27">
        <f t="shared" si="9"/>
        <v>1</v>
      </c>
      <c r="K27">
        <f t="shared" si="0"/>
        <v>1</v>
      </c>
      <c r="L27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</row>
    <row r="28" spans="1:15" customFormat="1" x14ac:dyDescent="0.15">
      <c r="A28" s="1" t="s">
        <v>57</v>
      </c>
      <c r="B28" s="18" t="s">
        <v>98</v>
      </c>
      <c r="C28" s="18" t="s">
        <v>100</v>
      </c>
      <c r="D28" s="18" t="s">
        <v>93</v>
      </c>
      <c r="E28" s="17">
        <v>18.18</v>
      </c>
      <c r="F28" s="17">
        <f t="shared" si="1"/>
        <v>0</v>
      </c>
      <c r="G28" s="17">
        <f t="shared" si="2"/>
        <v>0</v>
      </c>
      <c r="H28" s="17">
        <f t="shared" si="3"/>
        <v>1</v>
      </c>
      <c r="I28" s="17">
        <f t="shared" si="4"/>
        <v>0</v>
      </c>
      <c r="J28">
        <f t="shared" si="9"/>
        <v>1</v>
      </c>
      <c r="K28">
        <f t="shared" si="0"/>
        <v>0</v>
      </c>
      <c r="L28">
        <f t="shared" si="5"/>
        <v>1</v>
      </c>
      <c r="M28">
        <f t="shared" si="6"/>
        <v>0</v>
      </c>
      <c r="N28">
        <f t="shared" si="7"/>
        <v>0</v>
      </c>
      <c r="O28">
        <f t="shared" si="8"/>
        <v>0</v>
      </c>
    </row>
    <row r="29" spans="1:15" customFormat="1" x14ac:dyDescent="0.15">
      <c r="A29" s="1" t="s">
        <v>58</v>
      </c>
      <c r="B29" s="18" t="s">
        <v>98</v>
      </c>
      <c r="C29" s="18" t="s">
        <v>100</v>
      </c>
      <c r="D29" s="18" t="s">
        <v>102</v>
      </c>
      <c r="E29" s="17">
        <v>20.64</v>
      </c>
      <c r="F29" s="17">
        <f t="shared" si="1"/>
        <v>0</v>
      </c>
      <c r="G29" s="17">
        <f t="shared" si="2"/>
        <v>0</v>
      </c>
      <c r="H29" s="17">
        <f t="shared" si="3"/>
        <v>1</v>
      </c>
      <c r="I29" s="17">
        <f t="shared" si="4"/>
        <v>0</v>
      </c>
      <c r="J29">
        <f t="shared" si="9"/>
        <v>1</v>
      </c>
      <c r="K29">
        <f t="shared" si="0"/>
        <v>0</v>
      </c>
      <c r="L29">
        <f t="shared" si="5"/>
        <v>0</v>
      </c>
      <c r="M29">
        <f t="shared" si="6"/>
        <v>1</v>
      </c>
      <c r="N29">
        <f t="shared" si="7"/>
        <v>0</v>
      </c>
      <c r="O29">
        <f t="shared" si="8"/>
        <v>0</v>
      </c>
    </row>
    <row r="30" spans="1:15" customFormat="1" x14ac:dyDescent="0.15">
      <c r="A30" s="1" t="s">
        <v>59</v>
      </c>
      <c r="B30" s="18" t="s">
        <v>98</v>
      </c>
      <c r="C30" s="18" t="s">
        <v>100</v>
      </c>
      <c r="D30" s="18" t="s">
        <v>94</v>
      </c>
      <c r="E30" s="17">
        <v>31.13</v>
      </c>
      <c r="F30" s="17">
        <f t="shared" si="1"/>
        <v>0</v>
      </c>
      <c r="G30" s="17">
        <f t="shared" si="2"/>
        <v>0</v>
      </c>
      <c r="H30" s="17">
        <f t="shared" si="3"/>
        <v>1</v>
      </c>
      <c r="I30" s="17">
        <f t="shared" si="4"/>
        <v>0</v>
      </c>
      <c r="J30">
        <f t="shared" si="9"/>
        <v>1</v>
      </c>
      <c r="K30">
        <f t="shared" si="0"/>
        <v>0</v>
      </c>
      <c r="L30">
        <f t="shared" si="5"/>
        <v>0</v>
      </c>
      <c r="M30">
        <f t="shared" si="6"/>
        <v>0</v>
      </c>
      <c r="N30">
        <f t="shared" si="7"/>
        <v>1</v>
      </c>
      <c r="O30">
        <f t="shared" si="8"/>
        <v>0</v>
      </c>
    </row>
    <row r="31" spans="1:15" customFormat="1" x14ac:dyDescent="0.15">
      <c r="A31" s="1" t="s">
        <v>60</v>
      </c>
      <c r="B31" s="18" t="s">
        <v>98</v>
      </c>
      <c r="C31" s="18" t="s">
        <v>100</v>
      </c>
      <c r="D31" s="18" t="s">
        <v>95</v>
      </c>
      <c r="E31" s="17">
        <v>40.64</v>
      </c>
      <c r="F31" s="17">
        <f t="shared" si="1"/>
        <v>0</v>
      </c>
      <c r="G31" s="17">
        <f t="shared" si="2"/>
        <v>0</v>
      </c>
      <c r="H31" s="17">
        <f t="shared" si="3"/>
        <v>1</v>
      </c>
      <c r="I31" s="17">
        <f t="shared" si="4"/>
        <v>0</v>
      </c>
      <c r="J31">
        <f t="shared" si="9"/>
        <v>1</v>
      </c>
      <c r="K31">
        <f t="shared" si="0"/>
        <v>0</v>
      </c>
      <c r="L31">
        <f t="shared" si="5"/>
        <v>0</v>
      </c>
      <c r="M31">
        <f t="shared" si="6"/>
        <v>0</v>
      </c>
      <c r="N31">
        <f t="shared" si="7"/>
        <v>0</v>
      </c>
      <c r="O31">
        <f t="shared" si="8"/>
        <v>1</v>
      </c>
    </row>
    <row r="32" spans="1:15" x14ac:dyDescent="0.15">
      <c r="E32" s="17"/>
      <c r="F32" s="17"/>
      <c r="G32" s="17"/>
      <c r="H32" s="17"/>
      <c r="I32" s="17"/>
    </row>
    <row r="33" spans="5:12" x14ac:dyDescent="0.15">
      <c r="E33" s="17"/>
      <c r="F33" s="17"/>
      <c r="G33" s="17"/>
      <c r="H33" s="17"/>
      <c r="I33" s="17"/>
    </row>
    <row r="34" spans="5:12" x14ac:dyDescent="0.15">
      <c r="E34" s="17"/>
      <c r="F34" s="17"/>
    </row>
    <row r="35" spans="5:12" x14ac:dyDescent="0.15">
      <c r="E35" s="17"/>
      <c r="F35" s="17"/>
    </row>
    <row r="36" spans="5:12" x14ac:dyDescent="0.15">
      <c r="E36" s="17"/>
      <c r="F36" s="17"/>
      <c r="G36" s="21"/>
      <c r="H36" s="21"/>
    </row>
    <row r="37" spans="5:12" x14ac:dyDescent="0.15">
      <c r="E37" s="17"/>
      <c r="F37" s="17"/>
      <c r="G37" s="10"/>
      <c r="H37" s="10"/>
    </row>
    <row r="38" spans="5:12" x14ac:dyDescent="0.15">
      <c r="E38" s="17"/>
      <c r="F38" s="17"/>
      <c r="G38" s="10"/>
      <c r="H38" s="10"/>
    </row>
    <row r="39" spans="5:12" x14ac:dyDescent="0.15">
      <c r="E39" s="17"/>
      <c r="F39" s="17"/>
      <c r="G39" s="10"/>
      <c r="H39" s="10"/>
    </row>
    <row r="40" spans="5:12" x14ac:dyDescent="0.15">
      <c r="E40" s="17"/>
      <c r="F40" s="17"/>
      <c r="G40" s="10"/>
      <c r="H40" s="10"/>
    </row>
    <row r="41" spans="5:12" x14ac:dyDescent="0.15">
      <c r="E41" s="17"/>
      <c r="F41" s="17"/>
      <c r="G41" s="10"/>
      <c r="H41" s="10"/>
    </row>
    <row r="42" spans="5:12" x14ac:dyDescent="0.15">
      <c r="E42" s="17"/>
      <c r="F42" s="17"/>
    </row>
    <row r="43" spans="5:12" x14ac:dyDescent="0.15">
      <c r="E43" s="17"/>
      <c r="F43" s="17"/>
    </row>
    <row r="44" spans="5:12" x14ac:dyDescent="0.15">
      <c r="E44" s="17"/>
      <c r="F44" s="17"/>
      <c r="G44" s="22"/>
      <c r="H44" s="22"/>
      <c r="I44" s="22"/>
      <c r="J44" s="22"/>
      <c r="K44" s="22"/>
      <c r="L44" s="22"/>
    </row>
    <row r="45" spans="5:12" x14ac:dyDescent="0.15">
      <c r="E45" s="17"/>
      <c r="F45" s="17"/>
      <c r="G45" s="10"/>
      <c r="H45" s="10"/>
      <c r="I45" s="10"/>
      <c r="J45" s="10"/>
      <c r="K45" s="10"/>
      <c r="L45" s="10"/>
    </row>
    <row r="46" spans="5:12" x14ac:dyDescent="0.15">
      <c r="E46" s="17"/>
      <c r="F46" s="17"/>
      <c r="G46" s="10"/>
      <c r="H46" s="10"/>
      <c r="I46" s="10"/>
      <c r="J46" s="10"/>
      <c r="K46" s="10"/>
      <c r="L46" s="10"/>
    </row>
    <row r="47" spans="5:12" x14ac:dyDescent="0.15">
      <c r="E47" s="17"/>
      <c r="F47" s="17"/>
      <c r="G47" s="10"/>
      <c r="H47" s="10"/>
      <c r="I47" s="10"/>
      <c r="J47" s="10"/>
      <c r="K47" s="10"/>
      <c r="L47" s="10"/>
    </row>
    <row r="48" spans="5:12" x14ac:dyDescent="0.15">
      <c r="E48" s="17"/>
      <c r="F48" s="17"/>
    </row>
    <row r="49" spans="5:15" x14ac:dyDescent="0.15">
      <c r="E49" s="17"/>
      <c r="F49" s="17"/>
      <c r="G49" s="22"/>
      <c r="H49" s="22"/>
      <c r="I49" s="22"/>
      <c r="J49" s="22"/>
      <c r="K49" s="22"/>
      <c r="L49" s="22"/>
      <c r="M49" s="22"/>
      <c r="N49" s="22"/>
      <c r="O49" s="22"/>
    </row>
    <row r="50" spans="5:15" x14ac:dyDescent="0.15">
      <c r="E50" s="17"/>
      <c r="F50" s="17"/>
      <c r="G50" s="10"/>
      <c r="H50" s="10"/>
      <c r="I50" s="10"/>
      <c r="J50" s="10"/>
      <c r="K50" s="10"/>
      <c r="L50" s="10"/>
      <c r="M50" s="10"/>
      <c r="N50" s="10"/>
      <c r="O50" s="10"/>
    </row>
    <row r="51" spans="5:15" x14ac:dyDescent="0.15">
      <c r="E51" s="17"/>
      <c r="F51" s="17"/>
      <c r="G51" s="10"/>
      <c r="H51" s="10"/>
      <c r="I51" s="10"/>
      <c r="J51" s="10"/>
      <c r="K51" s="10"/>
      <c r="L51" s="10"/>
      <c r="M51" s="10"/>
      <c r="N51" s="10"/>
      <c r="O51" s="10"/>
    </row>
    <row r="52" spans="5:15" x14ac:dyDescent="0.15">
      <c r="E52" s="17"/>
      <c r="F52" s="17"/>
      <c r="G52" s="10"/>
      <c r="H52" s="10"/>
      <c r="I52" s="10"/>
      <c r="J52" s="10"/>
      <c r="K52" s="10"/>
      <c r="L52" s="10"/>
      <c r="M52" s="10"/>
      <c r="N52" s="10"/>
      <c r="O52" s="10"/>
    </row>
    <row r="53" spans="5:15" x14ac:dyDescent="0.15">
      <c r="E53" s="17"/>
      <c r="F53" s="17"/>
      <c r="G53" s="10"/>
      <c r="H53" s="10"/>
      <c r="I53" s="10"/>
      <c r="J53" s="10"/>
      <c r="K53" s="10"/>
      <c r="L53" s="10"/>
      <c r="M53" s="10"/>
      <c r="N53" s="10"/>
      <c r="O53" s="10"/>
    </row>
    <row r="54" spans="5:15" x14ac:dyDescent="0.15">
      <c r="E54" s="17"/>
      <c r="F54" s="17"/>
    </row>
    <row r="55" spans="5:15" x14ac:dyDescent="0.15">
      <c r="E55" s="17"/>
      <c r="F55" s="17"/>
    </row>
    <row r="56" spans="5:15" x14ac:dyDescent="0.15">
      <c r="E56" s="17"/>
      <c r="F56" s="17"/>
    </row>
    <row r="57" spans="5:15" x14ac:dyDescent="0.15">
      <c r="E57" s="17"/>
      <c r="F57" s="17"/>
      <c r="G57" s="17"/>
      <c r="H57" s="17"/>
      <c r="I57" s="17"/>
    </row>
    <row r="58" spans="5:15" x14ac:dyDescent="0.15">
      <c r="E58" s="17"/>
      <c r="F58" s="17"/>
      <c r="G58" s="17"/>
      <c r="H58" s="17"/>
      <c r="I58" s="17"/>
    </row>
    <row r="59" spans="5:15" x14ac:dyDescent="0.15">
      <c r="E59" s="17"/>
      <c r="F59" s="17"/>
      <c r="G59" s="17"/>
      <c r="H59" s="17"/>
      <c r="I59" s="17"/>
    </row>
    <row r="60" spans="5:15" x14ac:dyDescent="0.15">
      <c r="E60" s="17"/>
      <c r="F60" s="17"/>
      <c r="G60" s="17"/>
      <c r="H60" s="17"/>
      <c r="I60" s="17"/>
    </row>
    <row r="61" spans="5:15" x14ac:dyDescent="0.15">
      <c r="E61" s="17"/>
      <c r="F61" s="17"/>
      <c r="G61" s="17"/>
      <c r="H61" s="17"/>
      <c r="I61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F077-7CDB-6E44-A769-D73F9F81A553}">
  <dimension ref="A1:K31"/>
  <sheetViews>
    <sheetView zoomScale="120" zoomScaleNormal="120" workbookViewId="0">
      <selection activeCell="M32" sqref="M32"/>
    </sheetView>
  </sheetViews>
  <sheetFormatPr baseColWidth="10" defaultRowHeight="13" x14ac:dyDescent="0.15"/>
  <cols>
    <col min="1" max="1" width="30.83203125" bestFit="1" customWidth="1"/>
    <col min="4" max="4" width="18.1640625" customWidth="1"/>
  </cols>
  <sheetData>
    <row r="1" spans="1:11" ht="42" x14ac:dyDescent="0.15">
      <c r="A1" s="24" t="s">
        <v>88</v>
      </c>
      <c r="B1" s="24" t="s">
        <v>87</v>
      </c>
      <c r="C1" s="24" t="s">
        <v>86</v>
      </c>
      <c r="D1" s="24" t="s">
        <v>101</v>
      </c>
      <c r="E1" s="25" t="s">
        <v>85</v>
      </c>
      <c r="F1" s="26" t="s">
        <v>108</v>
      </c>
      <c r="G1" s="26" t="s">
        <v>109</v>
      </c>
      <c r="H1" s="26" t="s">
        <v>110</v>
      </c>
      <c r="I1" s="24" t="s">
        <v>112</v>
      </c>
      <c r="J1" s="24" t="s">
        <v>115</v>
      </c>
      <c r="K1" s="24" t="s">
        <v>116</v>
      </c>
    </row>
    <row r="2" spans="1:11" x14ac:dyDescent="0.15">
      <c r="A2" s="19" t="s">
        <v>96</v>
      </c>
      <c r="B2" s="18" t="s">
        <v>97</v>
      </c>
      <c r="C2" s="18" t="s">
        <v>99</v>
      </c>
      <c r="D2" s="18" t="s">
        <v>92</v>
      </c>
      <c r="E2" s="17">
        <v>17.14</v>
      </c>
      <c r="F2" s="17">
        <f>IF(B2="black",1,0)</f>
        <v>0</v>
      </c>
      <c r="G2" s="17">
        <f>IF(B2="hispanic",1,0)</f>
        <v>0</v>
      </c>
      <c r="H2" s="17">
        <f>IF(C2="male",1,0)</f>
        <v>1</v>
      </c>
      <c r="I2">
        <f t="shared" ref="I2:I31" si="0">IF(D2="less than high school",1,0)</f>
        <v>1</v>
      </c>
      <c r="J2">
        <f>IF(D2="bachelors degree",1,0)</f>
        <v>0</v>
      </c>
      <c r="K2">
        <f>IF(D2="advanced degree",1,0)</f>
        <v>0</v>
      </c>
    </row>
    <row r="3" spans="1:11" x14ac:dyDescent="0.15">
      <c r="A3" s="1" t="s">
        <v>32</v>
      </c>
      <c r="B3" s="18" t="s">
        <v>97</v>
      </c>
      <c r="C3" s="18" t="s">
        <v>99</v>
      </c>
      <c r="D3" s="18" t="s">
        <v>93</v>
      </c>
      <c r="E3" s="17">
        <v>25.92</v>
      </c>
      <c r="F3" s="17">
        <f t="shared" ref="F3:F31" si="1">IF(B3="black",1,0)</f>
        <v>0</v>
      </c>
      <c r="G3" s="17">
        <f t="shared" ref="G3:G31" si="2">IF(B3="hispanic",1,0)</f>
        <v>0</v>
      </c>
      <c r="H3" s="17">
        <f t="shared" ref="H3:H31" si="3">IF(C3="male",1,0)</f>
        <v>1</v>
      </c>
      <c r="I3">
        <f t="shared" si="0"/>
        <v>0</v>
      </c>
      <c r="J3">
        <f t="shared" ref="J3:J31" si="4">IF(D3="bachelors degree",1,0)</f>
        <v>0</v>
      </c>
      <c r="K3">
        <f t="shared" ref="K3:K31" si="5">IF(D3="advanced degree",1,0)</f>
        <v>0</v>
      </c>
    </row>
    <row r="4" spans="1:11" x14ac:dyDescent="0.15">
      <c r="A4" s="1" t="s">
        <v>33</v>
      </c>
      <c r="B4" s="18" t="s">
        <v>97</v>
      </c>
      <c r="C4" s="18" t="s">
        <v>99</v>
      </c>
      <c r="D4" s="18" t="s">
        <v>102</v>
      </c>
      <c r="E4" s="17">
        <v>29.93</v>
      </c>
      <c r="F4" s="17">
        <f t="shared" si="1"/>
        <v>0</v>
      </c>
      <c r="G4" s="17">
        <f t="shared" si="2"/>
        <v>0</v>
      </c>
      <c r="H4" s="17">
        <f t="shared" si="3"/>
        <v>1</v>
      </c>
      <c r="I4">
        <f t="shared" si="0"/>
        <v>0</v>
      </c>
      <c r="J4">
        <f t="shared" si="4"/>
        <v>0</v>
      </c>
      <c r="K4">
        <f t="shared" si="5"/>
        <v>0</v>
      </c>
    </row>
    <row r="5" spans="1:11" x14ac:dyDescent="0.15">
      <c r="A5" s="1" t="s">
        <v>34</v>
      </c>
      <c r="B5" s="18" t="s">
        <v>97</v>
      </c>
      <c r="C5" s="18" t="s">
        <v>99</v>
      </c>
      <c r="D5" s="18" t="s">
        <v>94</v>
      </c>
      <c r="E5" s="17">
        <v>51.23</v>
      </c>
      <c r="F5" s="17">
        <f t="shared" si="1"/>
        <v>0</v>
      </c>
      <c r="G5" s="17">
        <f t="shared" si="2"/>
        <v>0</v>
      </c>
      <c r="H5" s="17">
        <f t="shared" si="3"/>
        <v>1</v>
      </c>
      <c r="I5">
        <f t="shared" si="0"/>
        <v>0</v>
      </c>
      <c r="J5">
        <f t="shared" si="4"/>
        <v>1</v>
      </c>
      <c r="K5">
        <f t="shared" si="5"/>
        <v>0</v>
      </c>
    </row>
    <row r="6" spans="1:11" x14ac:dyDescent="0.15">
      <c r="A6" s="1" t="s">
        <v>35</v>
      </c>
      <c r="B6" s="18" t="s">
        <v>97</v>
      </c>
      <c r="C6" s="18" t="s">
        <v>99</v>
      </c>
      <c r="D6" s="18" t="s">
        <v>95</v>
      </c>
      <c r="E6" s="17">
        <v>63.86</v>
      </c>
      <c r="F6" s="17">
        <f t="shared" si="1"/>
        <v>0</v>
      </c>
      <c r="G6" s="17">
        <f t="shared" si="2"/>
        <v>0</v>
      </c>
      <c r="H6" s="17">
        <f t="shared" si="3"/>
        <v>1</v>
      </c>
      <c r="I6">
        <f t="shared" si="0"/>
        <v>0</v>
      </c>
      <c r="J6">
        <f t="shared" si="4"/>
        <v>0</v>
      </c>
      <c r="K6">
        <f t="shared" si="5"/>
        <v>1</v>
      </c>
    </row>
    <row r="7" spans="1:11" x14ac:dyDescent="0.15">
      <c r="A7" s="1" t="s">
        <v>36</v>
      </c>
      <c r="B7" s="18" t="s">
        <v>89</v>
      </c>
      <c r="C7" s="18" t="s">
        <v>99</v>
      </c>
      <c r="D7" s="18" t="s">
        <v>92</v>
      </c>
      <c r="E7" s="17">
        <v>16.38</v>
      </c>
      <c r="F7" s="17">
        <f t="shared" si="1"/>
        <v>1</v>
      </c>
      <c r="G7" s="17">
        <f t="shared" si="2"/>
        <v>0</v>
      </c>
      <c r="H7" s="17">
        <f t="shared" si="3"/>
        <v>1</v>
      </c>
      <c r="I7">
        <f t="shared" si="0"/>
        <v>1</v>
      </c>
      <c r="J7">
        <f t="shared" si="4"/>
        <v>0</v>
      </c>
      <c r="K7">
        <f t="shared" si="5"/>
        <v>0</v>
      </c>
    </row>
    <row r="8" spans="1:11" x14ac:dyDescent="0.15">
      <c r="A8" s="1" t="s">
        <v>37</v>
      </c>
      <c r="B8" s="18" t="s">
        <v>89</v>
      </c>
      <c r="C8" s="18" t="s">
        <v>99</v>
      </c>
      <c r="D8" s="18" t="s">
        <v>93</v>
      </c>
      <c r="E8" s="17">
        <v>20.73</v>
      </c>
      <c r="F8" s="17">
        <f t="shared" si="1"/>
        <v>1</v>
      </c>
      <c r="G8" s="17">
        <f t="shared" si="2"/>
        <v>0</v>
      </c>
      <c r="H8" s="17">
        <f t="shared" si="3"/>
        <v>1</v>
      </c>
      <c r="I8">
        <f t="shared" si="0"/>
        <v>0</v>
      </c>
      <c r="J8">
        <f t="shared" si="4"/>
        <v>0</v>
      </c>
      <c r="K8">
        <f t="shared" si="5"/>
        <v>0</v>
      </c>
    </row>
    <row r="9" spans="1:11" x14ac:dyDescent="0.15">
      <c r="A9" s="1" t="s">
        <v>38</v>
      </c>
      <c r="B9" s="18" t="s">
        <v>89</v>
      </c>
      <c r="C9" s="18" t="s">
        <v>99</v>
      </c>
      <c r="D9" s="18" t="s">
        <v>102</v>
      </c>
      <c r="E9" s="17">
        <v>22.58</v>
      </c>
      <c r="F9" s="17">
        <f t="shared" si="1"/>
        <v>1</v>
      </c>
      <c r="G9" s="17">
        <f t="shared" si="2"/>
        <v>0</v>
      </c>
      <c r="H9" s="17">
        <f t="shared" si="3"/>
        <v>1</v>
      </c>
      <c r="I9">
        <f t="shared" si="0"/>
        <v>0</v>
      </c>
      <c r="J9">
        <f t="shared" si="4"/>
        <v>0</v>
      </c>
      <c r="K9">
        <f t="shared" si="5"/>
        <v>0</v>
      </c>
    </row>
    <row r="10" spans="1:11" x14ac:dyDescent="0.15">
      <c r="A10" s="1" t="s">
        <v>39</v>
      </c>
      <c r="B10" s="18" t="s">
        <v>89</v>
      </c>
      <c r="C10" s="18" t="s">
        <v>99</v>
      </c>
      <c r="D10" s="18" t="s">
        <v>94</v>
      </c>
      <c r="E10" s="17">
        <v>37.630000000000003</v>
      </c>
      <c r="F10" s="17">
        <f t="shared" si="1"/>
        <v>1</v>
      </c>
      <c r="G10" s="17">
        <f t="shared" si="2"/>
        <v>0</v>
      </c>
      <c r="H10" s="17">
        <f t="shared" si="3"/>
        <v>1</v>
      </c>
      <c r="I10">
        <f t="shared" si="0"/>
        <v>0</v>
      </c>
      <c r="J10">
        <f t="shared" si="4"/>
        <v>1</v>
      </c>
      <c r="K10">
        <f t="shared" si="5"/>
        <v>0</v>
      </c>
    </row>
    <row r="11" spans="1:11" x14ac:dyDescent="0.15">
      <c r="A11" s="1" t="s">
        <v>40</v>
      </c>
      <c r="B11" s="18" t="s">
        <v>89</v>
      </c>
      <c r="C11" s="18" t="s">
        <v>99</v>
      </c>
      <c r="D11" s="18" t="s">
        <v>95</v>
      </c>
      <c r="E11" s="17">
        <v>52.91</v>
      </c>
      <c r="F11" s="17">
        <f t="shared" si="1"/>
        <v>1</v>
      </c>
      <c r="G11" s="17">
        <f t="shared" si="2"/>
        <v>0</v>
      </c>
      <c r="H11" s="17">
        <f t="shared" si="3"/>
        <v>1</v>
      </c>
      <c r="I11">
        <f t="shared" si="0"/>
        <v>0</v>
      </c>
      <c r="J11">
        <f t="shared" si="4"/>
        <v>0</v>
      </c>
      <c r="K11">
        <f t="shared" si="5"/>
        <v>1</v>
      </c>
    </row>
    <row r="12" spans="1:11" x14ac:dyDescent="0.15">
      <c r="A12" s="1" t="s">
        <v>41</v>
      </c>
      <c r="B12" s="18" t="s">
        <v>91</v>
      </c>
      <c r="C12" s="18" t="s">
        <v>99</v>
      </c>
      <c r="D12" s="18" t="s">
        <v>92</v>
      </c>
      <c r="E12" s="17">
        <v>18.670000000000002</v>
      </c>
      <c r="F12" s="17">
        <f t="shared" si="1"/>
        <v>0</v>
      </c>
      <c r="G12" s="17">
        <f t="shared" si="2"/>
        <v>1</v>
      </c>
      <c r="H12" s="17">
        <f t="shared" si="3"/>
        <v>1</v>
      </c>
      <c r="I12">
        <f t="shared" si="0"/>
        <v>1</v>
      </c>
      <c r="J12">
        <f t="shared" si="4"/>
        <v>0</v>
      </c>
      <c r="K12">
        <f t="shared" si="5"/>
        <v>0</v>
      </c>
    </row>
    <row r="13" spans="1:11" x14ac:dyDescent="0.15">
      <c r="A13" s="1" t="s">
        <v>42</v>
      </c>
      <c r="B13" s="18" t="s">
        <v>91</v>
      </c>
      <c r="C13" s="18" t="s">
        <v>99</v>
      </c>
      <c r="D13" s="18" t="s">
        <v>93</v>
      </c>
      <c r="E13" s="17">
        <v>22.32</v>
      </c>
      <c r="F13" s="17">
        <f t="shared" si="1"/>
        <v>0</v>
      </c>
      <c r="G13" s="17">
        <f t="shared" si="2"/>
        <v>1</v>
      </c>
      <c r="H13" s="17">
        <f t="shared" si="3"/>
        <v>1</v>
      </c>
      <c r="I13">
        <f t="shared" si="0"/>
        <v>0</v>
      </c>
      <c r="J13">
        <f t="shared" si="4"/>
        <v>0</v>
      </c>
      <c r="K13">
        <f t="shared" si="5"/>
        <v>0</v>
      </c>
    </row>
    <row r="14" spans="1:11" x14ac:dyDescent="0.15">
      <c r="A14" s="1" t="s">
        <v>43</v>
      </c>
      <c r="B14" s="18" t="s">
        <v>91</v>
      </c>
      <c r="C14" s="18" t="s">
        <v>99</v>
      </c>
      <c r="D14" s="18" t="s">
        <v>102</v>
      </c>
      <c r="E14" s="17">
        <v>25.49</v>
      </c>
      <c r="F14" s="17">
        <f t="shared" si="1"/>
        <v>0</v>
      </c>
      <c r="G14" s="17">
        <f t="shared" si="2"/>
        <v>1</v>
      </c>
      <c r="H14" s="17">
        <f t="shared" si="3"/>
        <v>1</v>
      </c>
      <c r="I14">
        <f t="shared" si="0"/>
        <v>0</v>
      </c>
      <c r="J14">
        <f t="shared" si="4"/>
        <v>0</v>
      </c>
      <c r="K14">
        <f t="shared" si="5"/>
        <v>0</v>
      </c>
    </row>
    <row r="15" spans="1:11" x14ac:dyDescent="0.15">
      <c r="A15" s="1" t="s">
        <v>44</v>
      </c>
      <c r="B15" s="18" t="s">
        <v>91</v>
      </c>
      <c r="C15" s="18" t="s">
        <v>99</v>
      </c>
      <c r="D15" s="18" t="s">
        <v>94</v>
      </c>
      <c r="E15" s="17">
        <v>41.48</v>
      </c>
      <c r="F15" s="17">
        <f t="shared" si="1"/>
        <v>0</v>
      </c>
      <c r="G15" s="17">
        <f t="shared" si="2"/>
        <v>1</v>
      </c>
      <c r="H15" s="17">
        <f t="shared" si="3"/>
        <v>1</v>
      </c>
      <c r="I15">
        <f t="shared" si="0"/>
        <v>0</v>
      </c>
      <c r="J15">
        <f t="shared" si="4"/>
        <v>1</v>
      </c>
      <c r="K15">
        <f t="shared" si="5"/>
        <v>0</v>
      </c>
    </row>
    <row r="16" spans="1:11" x14ac:dyDescent="0.15">
      <c r="A16" s="1" t="s">
        <v>45</v>
      </c>
      <c r="B16" s="18" t="s">
        <v>91</v>
      </c>
      <c r="C16" s="18" t="s">
        <v>99</v>
      </c>
      <c r="D16" s="18" t="s">
        <v>95</v>
      </c>
      <c r="E16" s="17">
        <v>57.08</v>
      </c>
      <c r="F16" s="17">
        <f t="shared" si="1"/>
        <v>0</v>
      </c>
      <c r="G16" s="17">
        <f t="shared" si="2"/>
        <v>1</v>
      </c>
      <c r="H16" s="17">
        <f t="shared" si="3"/>
        <v>1</v>
      </c>
      <c r="I16">
        <f t="shared" si="0"/>
        <v>0</v>
      </c>
      <c r="J16">
        <f t="shared" si="4"/>
        <v>0</v>
      </c>
      <c r="K16">
        <f t="shared" si="5"/>
        <v>1</v>
      </c>
    </row>
    <row r="17" spans="1:11" x14ac:dyDescent="0.15">
      <c r="A17" s="1" t="s">
        <v>46</v>
      </c>
      <c r="B17" s="18" t="s">
        <v>90</v>
      </c>
      <c r="C17" s="18" t="s">
        <v>100</v>
      </c>
      <c r="D17" s="18" t="s">
        <v>92</v>
      </c>
      <c r="E17" s="17">
        <v>13.84</v>
      </c>
      <c r="F17" s="17">
        <f t="shared" si="1"/>
        <v>0</v>
      </c>
      <c r="G17" s="17">
        <f t="shared" si="2"/>
        <v>0</v>
      </c>
      <c r="H17" s="17">
        <f t="shared" si="3"/>
        <v>0</v>
      </c>
      <c r="I17">
        <f t="shared" si="0"/>
        <v>1</v>
      </c>
      <c r="J17">
        <f t="shared" si="4"/>
        <v>0</v>
      </c>
      <c r="K17">
        <f t="shared" si="5"/>
        <v>0</v>
      </c>
    </row>
    <row r="18" spans="1:11" x14ac:dyDescent="0.15">
      <c r="A18" s="1" t="s">
        <v>47</v>
      </c>
      <c r="B18" s="18" t="s">
        <v>90</v>
      </c>
      <c r="C18" s="18" t="s">
        <v>100</v>
      </c>
      <c r="D18" s="18" t="s">
        <v>93</v>
      </c>
      <c r="E18" s="17">
        <v>19.559999999999999</v>
      </c>
      <c r="F18" s="17">
        <f t="shared" si="1"/>
        <v>0</v>
      </c>
      <c r="G18" s="17">
        <f t="shared" si="2"/>
        <v>0</v>
      </c>
      <c r="H18" s="17">
        <f t="shared" si="3"/>
        <v>0</v>
      </c>
      <c r="I18">
        <f t="shared" si="0"/>
        <v>0</v>
      </c>
      <c r="J18">
        <f t="shared" si="4"/>
        <v>0</v>
      </c>
      <c r="K18">
        <f t="shared" si="5"/>
        <v>0</v>
      </c>
    </row>
    <row r="19" spans="1:11" x14ac:dyDescent="0.15">
      <c r="A19" s="1" t="s">
        <v>48</v>
      </c>
      <c r="B19" s="18" t="s">
        <v>90</v>
      </c>
      <c r="C19" s="18" t="s">
        <v>100</v>
      </c>
      <c r="D19" s="18" t="s">
        <v>102</v>
      </c>
      <c r="E19" s="17">
        <v>22.52</v>
      </c>
      <c r="F19" s="17">
        <f t="shared" si="1"/>
        <v>0</v>
      </c>
      <c r="G19" s="17">
        <f t="shared" si="2"/>
        <v>0</v>
      </c>
      <c r="H19" s="17">
        <f t="shared" si="3"/>
        <v>0</v>
      </c>
      <c r="I19">
        <f t="shared" si="0"/>
        <v>0</v>
      </c>
      <c r="J19">
        <f t="shared" si="4"/>
        <v>0</v>
      </c>
      <c r="K19">
        <f t="shared" si="5"/>
        <v>0</v>
      </c>
    </row>
    <row r="20" spans="1:11" x14ac:dyDescent="0.15">
      <c r="A20" s="1" t="s">
        <v>49</v>
      </c>
      <c r="B20" s="18" t="s">
        <v>90</v>
      </c>
      <c r="C20" s="18" t="s">
        <v>100</v>
      </c>
      <c r="D20" s="18" t="s">
        <v>94</v>
      </c>
      <c r="E20" s="17">
        <v>35.31</v>
      </c>
      <c r="F20" s="17">
        <f t="shared" si="1"/>
        <v>0</v>
      </c>
      <c r="G20" s="17">
        <f t="shared" si="2"/>
        <v>0</v>
      </c>
      <c r="H20" s="17">
        <f t="shared" si="3"/>
        <v>0</v>
      </c>
      <c r="I20">
        <f t="shared" si="0"/>
        <v>0</v>
      </c>
      <c r="J20">
        <f t="shared" si="4"/>
        <v>1</v>
      </c>
      <c r="K20">
        <f t="shared" si="5"/>
        <v>0</v>
      </c>
    </row>
    <row r="21" spans="1:11" x14ac:dyDescent="0.15">
      <c r="A21" s="1" t="s">
        <v>50</v>
      </c>
      <c r="B21" s="18" t="s">
        <v>90</v>
      </c>
      <c r="C21" s="18" t="s">
        <v>100</v>
      </c>
      <c r="D21" s="18" t="s">
        <v>95</v>
      </c>
      <c r="E21" s="17">
        <v>44.45</v>
      </c>
      <c r="F21" s="17">
        <f t="shared" si="1"/>
        <v>0</v>
      </c>
      <c r="G21" s="17">
        <f t="shared" si="2"/>
        <v>0</v>
      </c>
      <c r="H21" s="17">
        <f t="shared" si="3"/>
        <v>0</v>
      </c>
      <c r="I21">
        <f t="shared" si="0"/>
        <v>0</v>
      </c>
      <c r="J21">
        <f t="shared" si="4"/>
        <v>0</v>
      </c>
      <c r="K21">
        <f t="shared" si="5"/>
        <v>1</v>
      </c>
    </row>
    <row r="22" spans="1:11" x14ac:dyDescent="0.15">
      <c r="A22" s="1" t="s">
        <v>51</v>
      </c>
      <c r="B22" s="18" t="s">
        <v>89</v>
      </c>
      <c r="C22" s="18" t="s">
        <v>100</v>
      </c>
      <c r="D22" s="18" t="s">
        <v>92</v>
      </c>
      <c r="E22" s="17">
        <v>13.89</v>
      </c>
      <c r="F22" s="17">
        <f t="shared" si="1"/>
        <v>1</v>
      </c>
      <c r="G22" s="17">
        <f t="shared" si="2"/>
        <v>0</v>
      </c>
      <c r="H22" s="17">
        <f t="shared" si="3"/>
        <v>0</v>
      </c>
      <c r="I22">
        <f t="shared" si="0"/>
        <v>1</v>
      </c>
      <c r="J22">
        <f t="shared" si="4"/>
        <v>0</v>
      </c>
      <c r="K22">
        <f t="shared" si="5"/>
        <v>0</v>
      </c>
    </row>
    <row r="23" spans="1:11" x14ac:dyDescent="0.15">
      <c r="A23" s="1" t="s">
        <v>52</v>
      </c>
      <c r="B23" s="18" t="s">
        <v>89</v>
      </c>
      <c r="C23" s="18" t="s">
        <v>100</v>
      </c>
      <c r="D23" s="18" t="s">
        <v>93</v>
      </c>
      <c r="E23" s="17">
        <v>17.829999999999998</v>
      </c>
      <c r="F23" s="17">
        <f t="shared" si="1"/>
        <v>1</v>
      </c>
      <c r="G23" s="17">
        <f t="shared" si="2"/>
        <v>0</v>
      </c>
      <c r="H23" s="17">
        <f t="shared" si="3"/>
        <v>0</v>
      </c>
      <c r="I23">
        <f t="shared" si="0"/>
        <v>0</v>
      </c>
      <c r="J23">
        <f t="shared" si="4"/>
        <v>0</v>
      </c>
      <c r="K23">
        <f t="shared" si="5"/>
        <v>0</v>
      </c>
    </row>
    <row r="24" spans="1:11" x14ac:dyDescent="0.15">
      <c r="A24" s="1" t="s">
        <v>53</v>
      </c>
      <c r="B24" s="18" t="s">
        <v>89</v>
      </c>
      <c r="C24" s="18" t="s">
        <v>100</v>
      </c>
      <c r="D24" s="18" t="s">
        <v>102</v>
      </c>
      <c r="E24" s="17">
        <v>20.36</v>
      </c>
      <c r="F24" s="17">
        <f t="shared" si="1"/>
        <v>1</v>
      </c>
      <c r="G24" s="17">
        <f t="shared" si="2"/>
        <v>0</v>
      </c>
      <c r="H24" s="17">
        <f t="shared" si="3"/>
        <v>0</v>
      </c>
      <c r="I24">
        <f t="shared" si="0"/>
        <v>0</v>
      </c>
      <c r="J24">
        <f t="shared" si="4"/>
        <v>0</v>
      </c>
      <c r="K24">
        <f t="shared" si="5"/>
        <v>0</v>
      </c>
    </row>
    <row r="25" spans="1:11" x14ac:dyDescent="0.15">
      <c r="A25" s="1" t="s">
        <v>54</v>
      </c>
      <c r="B25" s="18" t="s">
        <v>89</v>
      </c>
      <c r="C25" s="18" t="s">
        <v>100</v>
      </c>
      <c r="D25" s="18" t="s">
        <v>94</v>
      </c>
      <c r="E25" s="17">
        <v>29.94</v>
      </c>
      <c r="F25" s="17">
        <f t="shared" si="1"/>
        <v>1</v>
      </c>
      <c r="G25" s="17">
        <f t="shared" si="2"/>
        <v>0</v>
      </c>
      <c r="H25" s="17">
        <f t="shared" si="3"/>
        <v>0</v>
      </c>
      <c r="I25">
        <f t="shared" si="0"/>
        <v>0</v>
      </c>
      <c r="J25">
        <f t="shared" si="4"/>
        <v>1</v>
      </c>
      <c r="K25">
        <f t="shared" si="5"/>
        <v>0</v>
      </c>
    </row>
    <row r="26" spans="1:11" x14ac:dyDescent="0.15">
      <c r="A26" s="1" t="s">
        <v>55</v>
      </c>
      <c r="B26" s="18" t="s">
        <v>89</v>
      </c>
      <c r="C26" s="18" t="s">
        <v>100</v>
      </c>
      <c r="D26" s="18" t="s">
        <v>95</v>
      </c>
      <c r="E26" s="17">
        <v>39.409999999999997</v>
      </c>
      <c r="F26" s="17">
        <f t="shared" si="1"/>
        <v>1</v>
      </c>
      <c r="G26" s="17">
        <f t="shared" si="2"/>
        <v>0</v>
      </c>
      <c r="H26" s="17">
        <f t="shared" si="3"/>
        <v>0</v>
      </c>
      <c r="I26">
        <f t="shared" si="0"/>
        <v>0</v>
      </c>
      <c r="J26">
        <f t="shared" si="4"/>
        <v>0</v>
      </c>
      <c r="K26">
        <f t="shared" si="5"/>
        <v>1</v>
      </c>
    </row>
    <row r="27" spans="1:11" x14ac:dyDescent="0.15">
      <c r="A27" s="1" t="s">
        <v>56</v>
      </c>
      <c r="B27" s="18" t="s">
        <v>98</v>
      </c>
      <c r="C27" s="18" t="s">
        <v>100</v>
      </c>
      <c r="D27" s="18" t="s">
        <v>92</v>
      </c>
      <c r="E27" s="17">
        <v>14.74</v>
      </c>
      <c r="F27" s="17">
        <f t="shared" si="1"/>
        <v>0</v>
      </c>
      <c r="G27" s="17">
        <f t="shared" si="2"/>
        <v>1</v>
      </c>
      <c r="H27" s="17">
        <f t="shared" si="3"/>
        <v>0</v>
      </c>
      <c r="I27">
        <f t="shared" si="0"/>
        <v>1</v>
      </c>
      <c r="J27">
        <f t="shared" si="4"/>
        <v>0</v>
      </c>
      <c r="K27">
        <f t="shared" si="5"/>
        <v>0</v>
      </c>
    </row>
    <row r="28" spans="1:11" x14ac:dyDescent="0.15">
      <c r="A28" s="1" t="s">
        <v>57</v>
      </c>
      <c r="B28" s="18" t="s">
        <v>98</v>
      </c>
      <c r="C28" s="18" t="s">
        <v>100</v>
      </c>
      <c r="D28" s="18" t="s">
        <v>93</v>
      </c>
      <c r="E28" s="17">
        <v>18.18</v>
      </c>
      <c r="F28" s="17">
        <f t="shared" si="1"/>
        <v>0</v>
      </c>
      <c r="G28" s="17">
        <f t="shared" si="2"/>
        <v>1</v>
      </c>
      <c r="H28" s="17">
        <f t="shared" si="3"/>
        <v>0</v>
      </c>
      <c r="I28">
        <f t="shared" si="0"/>
        <v>0</v>
      </c>
      <c r="J28">
        <f t="shared" si="4"/>
        <v>0</v>
      </c>
      <c r="K28">
        <f t="shared" si="5"/>
        <v>0</v>
      </c>
    </row>
    <row r="29" spans="1:11" x14ac:dyDescent="0.15">
      <c r="A29" s="1" t="s">
        <v>58</v>
      </c>
      <c r="B29" s="18" t="s">
        <v>98</v>
      </c>
      <c r="C29" s="18" t="s">
        <v>100</v>
      </c>
      <c r="D29" s="18" t="s">
        <v>102</v>
      </c>
      <c r="E29" s="17">
        <v>20.64</v>
      </c>
      <c r="F29" s="17">
        <f t="shared" si="1"/>
        <v>0</v>
      </c>
      <c r="G29" s="17">
        <f t="shared" si="2"/>
        <v>1</v>
      </c>
      <c r="H29" s="17">
        <f t="shared" si="3"/>
        <v>0</v>
      </c>
      <c r="I29">
        <f t="shared" si="0"/>
        <v>0</v>
      </c>
      <c r="J29">
        <f t="shared" si="4"/>
        <v>0</v>
      </c>
      <c r="K29">
        <f t="shared" si="5"/>
        <v>0</v>
      </c>
    </row>
    <row r="30" spans="1:11" x14ac:dyDescent="0.15">
      <c r="A30" s="1" t="s">
        <v>59</v>
      </c>
      <c r="B30" s="18" t="s">
        <v>98</v>
      </c>
      <c r="C30" s="18" t="s">
        <v>100</v>
      </c>
      <c r="D30" s="18" t="s">
        <v>94</v>
      </c>
      <c r="E30" s="17">
        <v>31.13</v>
      </c>
      <c r="F30" s="17">
        <f t="shared" si="1"/>
        <v>0</v>
      </c>
      <c r="G30" s="17">
        <f t="shared" si="2"/>
        <v>1</v>
      </c>
      <c r="H30" s="17">
        <f t="shared" si="3"/>
        <v>0</v>
      </c>
      <c r="I30">
        <f t="shared" si="0"/>
        <v>0</v>
      </c>
      <c r="J30">
        <f t="shared" si="4"/>
        <v>1</v>
      </c>
      <c r="K30">
        <f t="shared" si="5"/>
        <v>0</v>
      </c>
    </row>
    <row r="31" spans="1:11" x14ac:dyDescent="0.15">
      <c r="A31" s="1" t="s">
        <v>60</v>
      </c>
      <c r="B31" s="18" t="s">
        <v>98</v>
      </c>
      <c r="C31" s="18" t="s">
        <v>100</v>
      </c>
      <c r="D31" s="18" t="s">
        <v>95</v>
      </c>
      <c r="E31" s="17">
        <v>40.64</v>
      </c>
      <c r="F31" s="17">
        <f t="shared" si="1"/>
        <v>0</v>
      </c>
      <c r="G31" s="17">
        <f t="shared" si="2"/>
        <v>1</v>
      </c>
      <c r="H31" s="17">
        <f t="shared" si="3"/>
        <v>0</v>
      </c>
      <c r="I31">
        <f t="shared" si="0"/>
        <v>0</v>
      </c>
      <c r="J31">
        <f t="shared" si="4"/>
        <v>0</v>
      </c>
      <c r="K31">
        <f t="shared" si="5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7E078-564F-FD4E-8967-69DD9CD16180}">
  <dimension ref="A1:I60"/>
  <sheetViews>
    <sheetView topLeftCell="A7" zoomScale="125" workbookViewId="0">
      <selection activeCell="F22" sqref="F22"/>
    </sheetView>
  </sheetViews>
  <sheetFormatPr baseColWidth="10" defaultRowHeight="13" x14ac:dyDescent="0.15"/>
  <sheetData>
    <row r="1" spans="1:9" ht="28" x14ac:dyDescent="0.15">
      <c r="A1" t="s">
        <v>61</v>
      </c>
    </row>
    <row r="2" spans="1:9" ht="14" thickBot="1" x14ac:dyDescent="0.2"/>
    <row r="3" spans="1:9" ht="14" x14ac:dyDescent="0.15">
      <c r="A3" s="12" t="s">
        <v>62</v>
      </c>
      <c r="B3" s="12"/>
    </row>
    <row r="4" spans="1:9" ht="14" x14ac:dyDescent="0.15">
      <c r="A4" s="10" t="s">
        <v>63</v>
      </c>
      <c r="B4" s="10">
        <v>0.97363839804152463</v>
      </c>
    </row>
    <row r="5" spans="1:9" ht="14" x14ac:dyDescent="0.15">
      <c r="A5" s="10" t="s">
        <v>64</v>
      </c>
      <c r="B5" s="10">
        <v>0.94797173014086633</v>
      </c>
    </row>
    <row r="6" spans="1:9" ht="28" x14ac:dyDescent="0.15">
      <c r="A6" s="10" t="s">
        <v>65</v>
      </c>
      <c r="B6" s="10">
        <v>0.93141728064023288</v>
      </c>
    </row>
    <row r="7" spans="1:9" ht="28" x14ac:dyDescent="0.15">
      <c r="A7" s="10" t="s">
        <v>66</v>
      </c>
      <c r="B7" s="10">
        <v>3.6332471910833655</v>
      </c>
    </row>
    <row r="8" spans="1:9" ht="29" thickBot="1" x14ac:dyDescent="0.2">
      <c r="A8" s="11" t="s">
        <v>67</v>
      </c>
      <c r="B8" s="11">
        <v>30</v>
      </c>
    </row>
    <row r="10" spans="1:9" ht="15" thickBot="1" x14ac:dyDescent="0.2">
      <c r="A10" t="s">
        <v>68</v>
      </c>
    </row>
    <row r="11" spans="1:9" ht="28" x14ac:dyDescent="0.15">
      <c r="A11" s="8"/>
      <c r="B11" s="8" t="s">
        <v>73</v>
      </c>
      <c r="C11" s="8" t="s">
        <v>74</v>
      </c>
      <c r="D11" s="8" t="s">
        <v>75</v>
      </c>
      <c r="E11" s="8" t="s">
        <v>76</v>
      </c>
      <c r="F11" s="8" t="s">
        <v>77</v>
      </c>
    </row>
    <row r="12" spans="1:9" ht="14" x14ac:dyDescent="0.15">
      <c r="A12" s="10" t="s">
        <v>69</v>
      </c>
      <c r="B12" s="10">
        <v>7</v>
      </c>
      <c r="C12" s="10">
        <v>5291.375423333332</v>
      </c>
      <c r="D12" s="10">
        <v>755.91077476190458</v>
      </c>
      <c r="E12" s="10">
        <v>57.263863114541692</v>
      </c>
      <c r="F12" s="10">
        <v>1.1650003197136731E-12</v>
      </c>
    </row>
    <row r="13" spans="1:9" ht="14" x14ac:dyDescent="0.15">
      <c r="A13" s="10" t="s">
        <v>70</v>
      </c>
      <c r="B13" s="10">
        <v>22</v>
      </c>
      <c r="C13" s="10">
        <v>290.41067333333365</v>
      </c>
      <c r="D13" s="10">
        <v>13.200485151515165</v>
      </c>
      <c r="E13" s="10"/>
      <c r="F13" s="10"/>
    </row>
    <row r="14" spans="1:9" ht="15" thickBot="1" x14ac:dyDescent="0.2">
      <c r="A14" s="11" t="s">
        <v>71</v>
      </c>
      <c r="B14" s="11">
        <v>29</v>
      </c>
      <c r="C14" s="11">
        <v>5581.7860966666658</v>
      </c>
      <c r="D14" s="11"/>
      <c r="E14" s="11"/>
      <c r="F14" s="11"/>
    </row>
    <row r="15" spans="1:9" ht="14" thickBot="1" x14ac:dyDescent="0.2"/>
    <row r="16" spans="1:9" ht="28" x14ac:dyDescent="0.15">
      <c r="A16" s="8"/>
      <c r="B16" s="8" t="s">
        <v>78</v>
      </c>
      <c r="C16" s="8" t="s">
        <v>66</v>
      </c>
      <c r="D16" s="8" t="s">
        <v>79</v>
      </c>
      <c r="E16" s="8" t="s">
        <v>80</v>
      </c>
      <c r="F16" s="8" t="s">
        <v>81</v>
      </c>
      <c r="G16" s="8" t="s">
        <v>82</v>
      </c>
      <c r="H16" s="8" t="s">
        <v>83</v>
      </c>
      <c r="I16" s="8" t="s">
        <v>84</v>
      </c>
    </row>
    <row r="17" spans="1:9" ht="14" x14ac:dyDescent="0.15">
      <c r="A17" s="10" t="s">
        <v>72</v>
      </c>
      <c r="B17" s="10">
        <v>22.405999999999995</v>
      </c>
      <c r="C17" s="10">
        <v>1.8762007818294331</v>
      </c>
      <c r="D17" s="10">
        <v>11.942218667104758</v>
      </c>
      <c r="E17" s="27">
        <v>4.361493629754363E-11</v>
      </c>
      <c r="F17" s="10">
        <v>18.514997728583456</v>
      </c>
      <c r="G17" s="10">
        <v>26.297002271416535</v>
      </c>
      <c r="H17" s="10">
        <v>18.514997728583456</v>
      </c>
      <c r="I17" s="10">
        <v>26.297002271416535</v>
      </c>
    </row>
    <row r="18" spans="1:9" ht="14" x14ac:dyDescent="0.15">
      <c r="A18" s="10" t="s">
        <v>108</v>
      </c>
      <c r="B18" s="10">
        <v>-5.2100000000000009</v>
      </c>
      <c r="C18" s="10">
        <v>1.6248375396645147</v>
      </c>
      <c r="D18" s="10">
        <v>-3.206474415328763</v>
      </c>
      <c r="E18" s="27">
        <v>4.0695153143739731E-3</v>
      </c>
      <c r="F18" s="10">
        <v>-8.5797068132296772</v>
      </c>
      <c r="G18" s="10">
        <v>-1.8402931867703245</v>
      </c>
      <c r="H18" s="10">
        <v>-8.5797068132296772</v>
      </c>
      <c r="I18" s="10">
        <v>-1.8402931867703245</v>
      </c>
    </row>
    <row r="19" spans="1:9" ht="14" x14ac:dyDescent="0.15">
      <c r="A19" s="10" t="s">
        <v>109</v>
      </c>
      <c r="B19" s="10">
        <v>-3.3389999999999973</v>
      </c>
      <c r="C19" s="10">
        <v>1.6248375396645145</v>
      </c>
      <c r="D19" s="10">
        <v>-2.0549746780772997</v>
      </c>
      <c r="E19" s="27">
        <v>5.194566991291804E-2</v>
      </c>
      <c r="F19" s="10">
        <v>-6.7087068132296732</v>
      </c>
      <c r="G19" s="10">
        <v>3.0706813229678609E-2</v>
      </c>
      <c r="H19" s="10">
        <v>-6.7087068132296732</v>
      </c>
      <c r="I19" s="10">
        <v>3.0706813229678609E-2</v>
      </c>
    </row>
    <row r="20" spans="1:9" ht="14" x14ac:dyDescent="0.15">
      <c r="A20" s="10" t="s">
        <v>110</v>
      </c>
      <c r="B20" s="10">
        <v>8.0606666666666698</v>
      </c>
      <c r="C20" s="10">
        <v>1.3266742956990945</v>
      </c>
      <c r="D20" s="10">
        <v>6.0758444576775945</v>
      </c>
      <c r="E20" s="27">
        <v>4.0847565612604937E-6</v>
      </c>
      <c r="F20" s="10">
        <v>5.3093125749357757</v>
      </c>
      <c r="G20" s="10">
        <v>10.812020758397564</v>
      </c>
      <c r="H20" s="10">
        <v>5.3093125749357757</v>
      </c>
      <c r="I20" s="10">
        <v>10.812020758397564</v>
      </c>
    </row>
    <row r="21" spans="1:9" ht="42" x14ac:dyDescent="0.15">
      <c r="A21" s="10" t="s">
        <v>112</v>
      </c>
      <c r="B21" s="10">
        <v>-7.8099999999999969</v>
      </c>
      <c r="C21" s="10">
        <v>2.0976562438044333</v>
      </c>
      <c r="D21" s="10">
        <v>-3.7232029905125539</v>
      </c>
      <c r="E21" s="27">
        <v>1.1818167556915148E-3</v>
      </c>
      <c r="F21" s="10">
        <v>-12.160272789746731</v>
      </c>
      <c r="G21" s="10">
        <v>-3.4597272102532619</v>
      </c>
      <c r="H21" s="10">
        <v>-12.160272789746731</v>
      </c>
      <c r="I21" s="10">
        <v>-3.4597272102532619</v>
      </c>
    </row>
    <row r="22" spans="1:9" ht="28" x14ac:dyDescent="0.15">
      <c r="A22" s="10" t="s">
        <v>113</v>
      </c>
      <c r="B22" s="10">
        <v>-2.8299999999999952</v>
      </c>
      <c r="C22" s="10">
        <v>2.0976562438044319</v>
      </c>
      <c r="D22" s="10">
        <v>-1.3491247712100538</v>
      </c>
      <c r="E22" s="27">
        <v>0.19101967143024287</v>
      </c>
      <c r="F22" s="10">
        <v>-7.1802727897467271</v>
      </c>
      <c r="G22" s="10">
        <v>1.5202727897467372</v>
      </c>
      <c r="H22" s="10">
        <v>-7.1802727897467271</v>
      </c>
      <c r="I22" s="10">
        <v>1.5202727897467372</v>
      </c>
    </row>
    <row r="23" spans="1:9" ht="42" x14ac:dyDescent="0.15">
      <c r="A23" s="10" t="s">
        <v>115</v>
      </c>
      <c r="B23" s="10">
        <v>14.200000000000006</v>
      </c>
      <c r="C23" s="10">
        <v>2.0976562438044333</v>
      </c>
      <c r="D23" s="10">
        <v>6.7694599827501039</v>
      </c>
      <c r="E23" s="27">
        <v>8.3933567750373291E-7</v>
      </c>
      <c r="F23" s="10">
        <v>9.8497272102532705</v>
      </c>
      <c r="G23" s="10">
        <v>18.550272789746742</v>
      </c>
      <c r="H23" s="10">
        <v>9.8497272102532705</v>
      </c>
      <c r="I23" s="10">
        <v>18.550272789746742</v>
      </c>
    </row>
    <row r="24" spans="1:9" ht="43" thickBot="1" x14ac:dyDescent="0.2">
      <c r="A24" s="11" t="s">
        <v>116</v>
      </c>
      <c r="B24" s="11">
        <v>26.138333333333332</v>
      </c>
      <c r="C24" s="11">
        <v>2.0976562438044328</v>
      </c>
      <c r="D24" s="11">
        <v>12.460732501111485</v>
      </c>
      <c r="E24" s="29">
        <v>1.9217833692824989E-11</v>
      </c>
      <c r="F24" s="11">
        <v>21.788060543586596</v>
      </c>
      <c r="G24" s="11">
        <v>30.488606123080068</v>
      </c>
      <c r="H24" s="11">
        <v>21.788060543586596</v>
      </c>
      <c r="I24" s="11">
        <v>30.488606123080068</v>
      </c>
    </row>
    <row r="28" spans="1:9" ht="28" x14ac:dyDescent="0.15">
      <c r="A28" t="s">
        <v>103</v>
      </c>
    </row>
    <row r="29" spans="1:9" ht="14" thickBot="1" x14ac:dyDescent="0.2"/>
    <row r="30" spans="1:9" ht="42" x14ac:dyDescent="0.15">
      <c r="A30" s="8" t="s">
        <v>104</v>
      </c>
      <c r="B30" s="8" t="s">
        <v>105</v>
      </c>
      <c r="C30" s="8" t="s">
        <v>106</v>
      </c>
    </row>
    <row r="31" spans="1:9" x14ac:dyDescent="0.15">
      <c r="A31" s="10">
        <v>1</v>
      </c>
      <c r="B31" s="10">
        <v>22.656666666666666</v>
      </c>
      <c r="C31" s="10">
        <v>-5.5166666666666657</v>
      </c>
    </row>
    <row r="32" spans="1:9" x14ac:dyDescent="0.15">
      <c r="A32" s="10">
        <v>2</v>
      </c>
      <c r="B32" s="10">
        <v>27.63666666666667</v>
      </c>
      <c r="C32" s="10">
        <v>-1.7166666666666686</v>
      </c>
    </row>
    <row r="33" spans="1:3" x14ac:dyDescent="0.15">
      <c r="A33" s="10">
        <v>3</v>
      </c>
      <c r="B33" s="10">
        <v>30.466666666666665</v>
      </c>
      <c r="C33" s="10">
        <v>-0.53666666666666529</v>
      </c>
    </row>
    <row r="34" spans="1:3" x14ac:dyDescent="0.15">
      <c r="A34" s="10">
        <v>4</v>
      </c>
      <c r="B34" s="10">
        <v>44.666666666666671</v>
      </c>
      <c r="C34" s="10">
        <v>6.5633333333333255</v>
      </c>
    </row>
    <row r="35" spans="1:3" x14ac:dyDescent="0.15">
      <c r="A35" s="10">
        <v>5</v>
      </c>
      <c r="B35" s="10">
        <v>56.604999999999997</v>
      </c>
      <c r="C35" s="10">
        <v>7.2550000000000026</v>
      </c>
    </row>
    <row r="36" spans="1:3" x14ac:dyDescent="0.15">
      <c r="A36" s="10">
        <v>6</v>
      </c>
      <c r="B36" s="10">
        <v>17.446666666666665</v>
      </c>
      <c r="C36" s="10">
        <v>-1.0666666666666664</v>
      </c>
    </row>
    <row r="37" spans="1:3" x14ac:dyDescent="0.15">
      <c r="A37" s="10">
        <v>7</v>
      </c>
      <c r="B37" s="10">
        <v>22.426666666666669</v>
      </c>
      <c r="C37" s="10">
        <v>-1.696666666666669</v>
      </c>
    </row>
    <row r="38" spans="1:3" x14ac:dyDescent="0.15">
      <c r="A38" s="10">
        <v>8</v>
      </c>
      <c r="B38" s="10">
        <v>25.256666666666664</v>
      </c>
      <c r="C38" s="10">
        <v>-2.6766666666666659</v>
      </c>
    </row>
    <row r="39" spans="1:3" x14ac:dyDescent="0.15">
      <c r="A39" s="10">
        <v>9</v>
      </c>
      <c r="B39" s="10">
        <v>39.456666666666671</v>
      </c>
      <c r="C39" s="10">
        <v>-1.826666666666668</v>
      </c>
    </row>
    <row r="40" spans="1:3" x14ac:dyDescent="0.15">
      <c r="A40" s="10">
        <v>10</v>
      </c>
      <c r="B40" s="10">
        <v>51.394999999999996</v>
      </c>
      <c r="C40" s="10">
        <v>1.5150000000000006</v>
      </c>
    </row>
    <row r="41" spans="1:3" x14ac:dyDescent="0.15">
      <c r="A41" s="10">
        <v>11</v>
      </c>
      <c r="B41" s="10">
        <v>19.317666666666668</v>
      </c>
      <c r="C41" s="10">
        <v>-0.64766666666666595</v>
      </c>
    </row>
    <row r="42" spans="1:3" x14ac:dyDescent="0.15">
      <c r="A42" s="10">
        <v>12</v>
      </c>
      <c r="B42" s="10">
        <v>24.297666666666672</v>
      </c>
      <c r="C42" s="10">
        <v>-1.9776666666666713</v>
      </c>
    </row>
    <row r="43" spans="1:3" x14ac:dyDescent="0.15">
      <c r="A43" s="10">
        <v>13</v>
      </c>
      <c r="B43" s="10">
        <v>27.127666666666666</v>
      </c>
      <c r="C43" s="10">
        <v>-1.6376666666666679</v>
      </c>
    </row>
    <row r="44" spans="1:3" x14ac:dyDescent="0.15">
      <c r="A44" s="10">
        <v>14</v>
      </c>
      <c r="B44" s="10">
        <v>41.327666666666673</v>
      </c>
      <c r="C44" s="10">
        <v>0.15233333333332411</v>
      </c>
    </row>
    <row r="45" spans="1:3" x14ac:dyDescent="0.15">
      <c r="A45" s="10">
        <v>15</v>
      </c>
      <c r="B45" s="10">
        <v>53.265999999999998</v>
      </c>
      <c r="C45" s="10">
        <v>3.8140000000000001</v>
      </c>
    </row>
    <row r="46" spans="1:3" x14ac:dyDescent="0.15">
      <c r="A46" s="10">
        <v>16</v>
      </c>
      <c r="B46" s="10">
        <v>14.595999999999998</v>
      </c>
      <c r="C46" s="10">
        <v>-0.75599999999999845</v>
      </c>
    </row>
    <row r="47" spans="1:3" x14ac:dyDescent="0.15">
      <c r="A47" s="10">
        <v>17</v>
      </c>
      <c r="B47" s="10">
        <v>19.576000000000001</v>
      </c>
      <c r="C47" s="10">
        <v>-1.6000000000001791E-2</v>
      </c>
    </row>
    <row r="48" spans="1:3" x14ac:dyDescent="0.15">
      <c r="A48" s="10">
        <v>18</v>
      </c>
      <c r="B48" s="10">
        <v>22.405999999999995</v>
      </c>
      <c r="C48" s="10">
        <v>0.11400000000000432</v>
      </c>
    </row>
    <row r="49" spans="1:3" x14ac:dyDescent="0.15">
      <c r="A49" s="10">
        <v>19</v>
      </c>
      <c r="B49" s="10">
        <v>36.606000000000002</v>
      </c>
      <c r="C49" s="10">
        <v>-1.2959999999999994</v>
      </c>
    </row>
    <row r="50" spans="1:3" x14ac:dyDescent="0.15">
      <c r="A50" s="10">
        <v>20</v>
      </c>
      <c r="B50" s="10">
        <v>48.544333333333327</v>
      </c>
      <c r="C50" s="10">
        <v>-4.0943333333333243</v>
      </c>
    </row>
    <row r="51" spans="1:3" x14ac:dyDescent="0.15">
      <c r="A51" s="10">
        <v>21</v>
      </c>
      <c r="B51" s="10">
        <v>9.3859999999999975</v>
      </c>
      <c r="C51" s="10">
        <v>4.5040000000000031</v>
      </c>
    </row>
    <row r="52" spans="1:3" x14ac:dyDescent="0.15">
      <c r="A52" s="10">
        <v>22</v>
      </c>
      <c r="B52" s="10">
        <v>14.366</v>
      </c>
      <c r="C52" s="10">
        <v>3.4639999999999986</v>
      </c>
    </row>
    <row r="53" spans="1:3" x14ac:dyDescent="0.15">
      <c r="A53" s="10">
        <v>23</v>
      </c>
      <c r="B53" s="10">
        <v>17.195999999999994</v>
      </c>
      <c r="C53" s="10">
        <v>3.164000000000005</v>
      </c>
    </row>
    <row r="54" spans="1:3" x14ac:dyDescent="0.15">
      <c r="A54" s="10">
        <v>24</v>
      </c>
      <c r="B54" s="10">
        <v>31.396000000000001</v>
      </c>
      <c r="C54" s="10">
        <v>-1.4559999999999995</v>
      </c>
    </row>
    <row r="55" spans="1:3" x14ac:dyDescent="0.15">
      <c r="A55" s="10">
        <v>25</v>
      </c>
      <c r="B55" s="10">
        <v>43.334333333333326</v>
      </c>
      <c r="C55" s="10">
        <v>-3.9243333333333297</v>
      </c>
    </row>
    <row r="56" spans="1:3" x14ac:dyDescent="0.15">
      <c r="A56" s="10">
        <v>26</v>
      </c>
      <c r="B56" s="10">
        <v>11.257</v>
      </c>
      <c r="C56" s="10">
        <v>3.4830000000000005</v>
      </c>
    </row>
    <row r="57" spans="1:3" x14ac:dyDescent="0.15">
      <c r="A57" s="10">
        <v>27</v>
      </c>
      <c r="B57" s="10">
        <v>16.237000000000002</v>
      </c>
      <c r="C57" s="10">
        <v>1.9429999999999978</v>
      </c>
    </row>
    <row r="58" spans="1:3" x14ac:dyDescent="0.15">
      <c r="A58" s="10">
        <v>28</v>
      </c>
      <c r="B58" s="10">
        <v>19.066999999999997</v>
      </c>
      <c r="C58" s="10">
        <v>1.573000000000004</v>
      </c>
    </row>
    <row r="59" spans="1:3" x14ac:dyDescent="0.15">
      <c r="A59" s="10">
        <v>29</v>
      </c>
      <c r="B59" s="10">
        <v>33.267000000000003</v>
      </c>
      <c r="C59" s="10">
        <v>-2.137000000000004</v>
      </c>
    </row>
    <row r="60" spans="1:3" ht="14" thickBot="1" x14ac:dyDescent="0.2">
      <c r="A60" s="11">
        <v>30</v>
      </c>
      <c r="B60" s="11">
        <v>45.205333333333328</v>
      </c>
      <c r="C60" s="11">
        <v>-4.5653333333333279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1E8AD-48D8-DF45-9542-FC7F138B9E04}">
  <dimension ref="A1:I59"/>
  <sheetViews>
    <sheetView zoomScale="75" workbookViewId="0">
      <selection activeCell="S23" sqref="S23"/>
    </sheetView>
  </sheetViews>
  <sheetFormatPr baseColWidth="10" defaultRowHeight="13" x14ac:dyDescent="0.15"/>
  <sheetData>
    <row r="1" spans="1:9" ht="28" x14ac:dyDescent="0.15">
      <c r="A1" t="s">
        <v>61</v>
      </c>
    </row>
    <row r="2" spans="1:9" ht="14" thickBot="1" x14ac:dyDescent="0.2"/>
    <row r="3" spans="1:9" ht="14" x14ac:dyDescent="0.15">
      <c r="A3" s="12" t="s">
        <v>62</v>
      </c>
      <c r="B3" s="12"/>
    </row>
    <row r="4" spans="1:9" ht="14" x14ac:dyDescent="0.15">
      <c r="A4" s="10" t="s">
        <v>63</v>
      </c>
      <c r="B4" s="10">
        <v>0.97142536910630184</v>
      </c>
    </row>
    <row r="5" spans="1:9" ht="14" x14ac:dyDescent="0.15">
      <c r="A5" s="10" t="s">
        <v>64</v>
      </c>
      <c r="B5" s="10">
        <v>0.94366724774331479</v>
      </c>
    </row>
    <row r="6" spans="1:9" ht="28" x14ac:dyDescent="0.15">
      <c r="A6" s="10" t="s">
        <v>65</v>
      </c>
      <c r="B6" s="10">
        <v>0.92897174715461428</v>
      </c>
    </row>
    <row r="7" spans="1:9" ht="28" x14ac:dyDescent="0.15">
      <c r="A7" s="10" t="s">
        <v>66</v>
      </c>
      <c r="B7" s="10">
        <v>3.6974572539689423</v>
      </c>
    </row>
    <row r="8" spans="1:9" ht="29" thickBot="1" x14ac:dyDescent="0.2">
      <c r="A8" s="11" t="s">
        <v>67</v>
      </c>
      <c r="B8" s="11">
        <v>30</v>
      </c>
    </row>
    <row r="10" spans="1:9" ht="15" thickBot="1" x14ac:dyDescent="0.2">
      <c r="A10" t="s">
        <v>68</v>
      </c>
    </row>
    <row r="11" spans="1:9" ht="28" x14ac:dyDescent="0.15">
      <c r="A11" s="8"/>
      <c r="B11" s="8" t="s">
        <v>73</v>
      </c>
      <c r="C11" s="8" t="s">
        <v>74</v>
      </c>
      <c r="D11" s="8" t="s">
        <v>75</v>
      </c>
      <c r="E11" s="8" t="s">
        <v>76</v>
      </c>
      <c r="F11" s="8" t="s">
        <v>77</v>
      </c>
    </row>
    <row r="12" spans="1:9" ht="14" x14ac:dyDescent="0.15">
      <c r="A12" s="10" t="s">
        <v>69</v>
      </c>
      <c r="B12" s="10">
        <v>6</v>
      </c>
      <c r="C12" s="10">
        <v>5267.3487233333326</v>
      </c>
      <c r="D12" s="10">
        <v>877.8914538888888</v>
      </c>
      <c r="E12" s="10">
        <v>64.214705858261709</v>
      </c>
      <c r="F12" s="10">
        <v>3.2639933360300332E-13</v>
      </c>
    </row>
    <row r="13" spans="1:9" ht="14" x14ac:dyDescent="0.15">
      <c r="A13" s="10" t="s">
        <v>70</v>
      </c>
      <c r="B13" s="10">
        <v>23</v>
      </c>
      <c r="C13" s="10">
        <v>314.43737333333365</v>
      </c>
      <c r="D13" s="10">
        <v>13.67119014492755</v>
      </c>
      <c r="E13" s="10"/>
      <c r="F13" s="10"/>
    </row>
    <row r="14" spans="1:9" ht="15" thickBot="1" x14ac:dyDescent="0.2">
      <c r="A14" s="11" t="s">
        <v>71</v>
      </c>
      <c r="B14" s="11">
        <v>29</v>
      </c>
      <c r="C14" s="11">
        <v>5581.7860966666667</v>
      </c>
      <c r="D14" s="11"/>
      <c r="E14" s="11"/>
      <c r="F14" s="11"/>
    </row>
    <row r="15" spans="1:9" ht="14" thickBot="1" x14ac:dyDescent="0.2"/>
    <row r="16" spans="1:9" ht="28" x14ac:dyDescent="0.15">
      <c r="A16" s="8"/>
      <c r="B16" s="8" t="s">
        <v>78</v>
      </c>
      <c r="C16" s="8" t="s">
        <v>66</v>
      </c>
      <c r="D16" s="8" t="s">
        <v>79</v>
      </c>
      <c r="E16" s="8" t="s">
        <v>80</v>
      </c>
      <c r="F16" s="8" t="s">
        <v>81</v>
      </c>
      <c r="G16" s="8" t="s">
        <v>82</v>
      </c>
      <c r="H16" s="8" t="s">
        <v>83</v>
      </c>
      <c r="I16" s="8" t="s">
        <v>84</v>
      </c>
    </row>
    <row r="17" spans="1:9" ht="14" x14ac:dyDescent="0.15">
      <c r="A17" s="10" t="s">
        <v>72</v>
      </c>
      <c r="B17" s="10">
        <v>20.991</v>
      </c>
      <c r="C17" s="10">
        <v>1.5831566125634522</v>
      </c>
      <c r="D17" s="10">
        <v>13.258953557356088</v>
      </c>
      <c r="E17" s="27">
        <v>2.9437104708511452E-12</v>
      </c>
      <c r="F17" s="10">
        <v>17.715991024935374</v>
      </c>
      <c r="G17" s="10">
        <v>24.266008975064626</v>
      </c>
      <c r="H17" s="10">
        <v>17.715991024935374</v>
      </c>
      <c r="I17" s="10">
        <v>24.266008975064626</v>
      </c>
    </row>
    <row r="18" spans="1:9" ht="14" x14ac:dyDescent="0.15">
      <c r="A18" s="10" t="s">
        <v>108</v>
      </c>
      <c r="B18" s="10">
        <v>-5.21</v>
      </c>
      <c r="C18" s="10">
        <v>1.6535531527548519</v>
      </c>
      <c r="D18" s="10">
        <v>-3.1507907631031018</v>
      </c>
      <c r="E18" s="27">
        <v>4.4740581406738219E-3</v>
      </c>
      <c r="F18" s="10">
        <v>-8.6306353136787362</v>
      </c>
      <c r="G18" s="10">
        <v>-1.7893646863212633</v>
      </c>
      <c r="H18" s="10">
        <v>-8.6306353136787362</v>
      </c>
      <c r="I18" s="10">
        <v>-1.7893646863212633</v>
      </c>
    </row>
    <row r="19" spans="1:9" ht="14" x14ac:dyDescent="0.15">
      <c r="A19" s="10" t="s">
        <v>109</v>
      </c>
      <c r="B19" s="10">
        <v>-3.3389999999999973</v>
      </c>
      <c r="C19" s="10">
        <v>1.6535531527548515</v>
      </c>
      <c r="D19" s="10">
        <v>-2.0192879765837337</v>
      </c>
      <c r="E19" s="27">
        <v>5.525963079522251E-2</v>
      </c>
      <c r="F19" s="10">
        <v>-6.759635313678733</v>
      </c>
      <c r="G19" s="10">
        <v>8.1635313678738441E-2</v>
      </c>
      <c r="H19" s="10">
        <v>-6.759635313678733</v>
      </c>
      <c r="I19" s="10">
        <v>8.1635313678738441E-2</v>
      </c>
    </row>
    <row r="20" spans="1:9" ht="14" x14ac:dyDescent="0.15">
      <c r="A20" s="10" t="s">
        <v>110</v>
      </c>
      <c r="B20" s="10">
        <v>8.0606666666666662</v>
      </c>
      <c r="C20" s="10">
        <v>1.3501204956065982</v>
      </c>
      <c r="D20" s="10">
        <v>5.9703313096103132</v>
      </c>
      <c r="E20" s="27">
        <v>4.3559920311622363E-6</v>
      </c>
      <c r="F20" s="10">
        <v>5.2677296284473387</v>
      </c>
      <c r="G20" s="10">
        <v>10.853603704885995</v>
      </c>
      <c r="H20" s="10">
        <v>5.2677296284473387</v>
      </c>
      <c r="I20" s="10">
        <v>10.853603704885995</v>
      </c>
    </row>
    <row r="21" spans="1:9" ht="42" x14ac:dyDescent="0.15">
      <c r="A21" s="10" t="s">
        <v>112</v>
      </c>
      <c r="B21" s="10">
        <v>-6.3950000000000022</v>
      </c>
      <c r="C21" s="10">
        <v>1.8487286269844714</v>
      </c>
      <c r="D21" s="10">
        <v>-3.4591339727513821</v>
      </c>
      <c r="E21" s="27">
        <v>2.129757802694907E-3</v>
      </c>
      <c r="F21" s="10">
        <v>-10.219386543810987</v>
      </c>
      <c r="G21" s="10">
        <v>-2.5706134561890162</v>
      </c>
      <c r="H21" s="10">
        <v>-10.219386543810987</v>
      </c>
      <c r="I21" s="10">
        <v>-2.5706134561890162</v>
      </c>
    </row>
    <row r="22" spans="1:9" ht="42" x14ac:dyDescent="0.15">
      <c r="A22" s="10" t="s">
        <v>115</v>
      </c>
      <c r="B22" s="10">
        <v>15.615000000000002</v>
      </c>
      <c r="C22" s="10">
        <v>1.8487286269844712</v>
      </c>
      <c r="D22" s="10">
        <v>8.446345110948057</v>
      </c>
      <c r="E22" s="27">
        <v>1.6688665485000786E-8</v>
      </c>
      <c r="F22" s="10">
        <v>11.790613456189016</v>
      </c>
      <c r="G22" s="10">
        <v>19.439386543810986</v>
      </c>
      <c r="H22" s="10">
        <v>11.790613456189016</v>
      </c>
      <c r="I22" s="10">
        <v>19.439386543810986</v>
      </c>
    </row>
    <row r="23" spans="1:9" ht="43" thickBot="1" x14ac:dyDescent="0.2">
      <c r="A23" s="11" t="s">
        <v>116</v>
      </c>
      <c r="B23" s="11">
        <v>27.553333333333331</v>
      </c>
      <c r="C23" s="11">
        <v>1.8487286269844712</v>
      </c>
      <c r="D23" s="11">
        <v>14.903936105688254</v>
      </c>
      <c r="E23" s="29">
        <v>2.6171907893179048E-13</v>
      </c>
      <c r="F23" s="11">
        <v>23.728946789522347</v>
      </c>
      <c r="G23" s="11">
        <v>31.377719877144315</v>
      </c>
      <c r="H23" s="11">
        <v>23.728946789522347</v>
      </c>
      <c r="I23" s="11">
        <v>31.377719877144315</v>
      </c>
    </row>
    <row r="27" spans="1:9" ht="28" x14ac:dyDescent="0.15">
      <c r="A27" t="s">
        <v>103</v>
      </c>
    </row>
    <row r="28" spans="1:9" ht="14" thickBot="1" x14ac:dyDescent="0.2"/>
    <row r="29" spans="1:9" ht="42" x14ac:dyDescent="0.15">
      <c r="A29" s="8" t="s">
        <v>104</v>
      </c>
      <c r="B29" s="8" t="s">
        <v>105</v>
      </c>
      <c r="C29" s="8" t="s">
        <v>106</v>
      </c>
    </row>
    <row r="30" spans="1:9" x14ac:dyDescent="0.15">
      <c r="A30" s="10">
        <v>1</v>
      </c>
      <c r="B30" s="10">
        <v>22.656666666666663</v>
      </c>
      <c r="C30" s="10">
        <v>-5.5166666666666622</v>
      </c>
    </row>
    <row r="31" spans="1:9" x14ac:dyDescent="0.15">
      <c r="A31" s="10">
        <v>2</v>
      </c>
      <c r="B31" s="10">
        <v>29.051666666666666</v>
      </c>
      <c r="C31" s="10">
        <v>-3.1316666666666642</v>
      </c>
    </row>
    <row r="32" spans="1:9" x14ac:dyDescent="0.15">
      <c r="A32" s="10">
        <v>3</v>
      </c>
      <c r="B32" s="10">
        <v>29.051666666666666</v>
      </c>
      <c r="C32" s="10">
        <v>0.87833333333333385</v>
      </c>
    </row>
    <row r="33" spans="1:3" x14ac:dyDescent="0.15">
      <c r="A33" s="10">
        <v>4</v>
      </c>
      <c r="B33" s="10">
        <v>44.666666666666671</v>
      </c>
      <c r="C33" s="10">
        <v>6.5633333333333255</v>
      </c>
    </row>
    <row r="34" spans="1:3" x14ac:dyDescent="0.15">
      <c r="A34" s="10">
        <v>5</v>
      </c>
      <c r="B34" s="10">
        <v>56.604999999999997</v>
      </c>
      <c r="C34" s="10">
        <v>7.2550000000000026</v>
      </c>
    </row>
    <row r="35" spans="1:3" x14ac:dyDescent="0.15">
      <c r="A35" s="10">
        <v>6</v>
      </c>
      <c r="B35" s="10">
        <v>17.446666666666662</v>
      </c>
      <c r="C35" s="10">
        <v>-1.0666666666666629</v>
      </c>
    </row>
    <row r="36" spans="1:3" x14ac:dyDescent="0.15">
      <c r="A36" s="10">
        <v>7</v>
      </c>
      <c r="B36" s="10">
        <v>23.841666666666665</v>
      </c>
      <c r="C36" s="10">
        <v>-3.1116666666666646</v>
      </c>
    </row>
    <row r="37" spans="1:3" x14ac:dyDescent="0.15">
      <c r="A37" s="10">
        <v>8</v>
      </c>
      <c r="B37" s="10">
        <v>23.841666666666665</v>
      </c>
      <c r="C37" s="10">
        <v>-1.2616666666666667</v>
      </c>
    </row>
    <row r="38" spans="1:3" x14ac:dyDescent="0.15">
      <c r="A38" s="10">
        <v>9</v>
      </c>
      <c r="B38" s="10">
        <v>39.456666666666663</v>
      </c>
      <c r="C38" s="10">
        <v>-1.8266666666666609</v>
      </c>
    </row>
    <row r="39" spans="1:3" x14ac:dyDescent="0.15">
      <c r="A39" s="10">
        <v>10</v>
      </c>
      <c r="B39" s="10">
        <v>51.394999999999996</v>
      </c>
      <c r="C39" s="10">
        <v>1.5150000000000006</v>
      </c>
    </row>
    <row r="40" spans="1:3" x14ac:dyDescent="0.15">
      <c r="A40" s="10">
        <v>11</v>
      </c>
      <c r="B40" s="10">
        <v>19.317666666666664</v>
      </c>
      <c r="C40" s="10">
        <v>-0.64766666666666239</v>
      </c>
    </row>
    <row r="41" spans="1:3" x14ac:dyDescent="0.15">
      <c r="A41" s="10">
        <v>12</v>
      </c>
      <c r="B41" s="10">
        <v>25.712666666666667</v>
      </c>
      <c r="C41" s="10">
        <v>-3.3926666666666669</v>
      </c>
    </row>
    <row r="42" spans="1:3" x14ac:dyDescent="0.15">
      <c r="A42" s="10">
        <v>13</v>
      </c>
      <c r="B42" s="10">
        <v>25.712666666666667</v>
      </c>
      <c r="C42" s="10">
        <v>-0.22266666666666879</v>
      </c>
    </row>
    <row r="43" spans="1:3" x14ac:dyDescent="0.15">
      <c r="A43" s="10">
        <v>14</v>
      </c>
      <c r="B43" s="10">
        <v>41.327666666666673</v>
      </c>
      <c r="C43" s="10">
        <v>0.15233333333332411</v>
      </c>
    </row>
    <row r="44" spans="1:3" x14ac:dyDescent="0.15">
      <c r="A44" s="10">
        <v>15</v>
      </c>
      <c r="B44" s="10">
        <v>53.265999999999998</v>
      </c>
      <c r="C44" s="10">
        <v>3.8140000000000001</v>
      </c>
    </row>
    <row r="45" spans="1:3" x14ac:dyDescent="0.15">
      <c r="A45" s="10">
        <v>16</v>
      </c>
      <c r="B45" s="10">
        <v>14.595999999999997</v>
      </c>
      <c r="C45" s="10">
        <v>-0.75599999999999667</v>
      </c>
    </row>
    <row r="46" spans="1:3" x14ac:dyDescent="0.15">
      <c r="A46" s="10">
        <v>17</v>
      </c>
      <c r="B46" s="10">
        <v>20.991</v>
      </c>
      <c r="C46" s="10">
        <v>-1.4310000000000009</v>
      </c>
    </row>
    <row r="47" spans="1:3" x14ac:dyDescent="0.15">
      <c r="A47" s="10">
        <v>18</v>
      </c>
      <c r="B47" s="10">
        <v>20.991</v>
      </c>
      <c r="C47" s="10">
        <v>1.5289999999999999</v>
      </c>
    </row>
    <row r="48" spans="1:3" x14ac:dyDescent="0.15">
      <c r="A48" s="10">
        <v>19</v>
      </c>
      <c r="B48" s="10">
        <v>36.606000000000002</v>
      </c>
      <c r="C48" s="10">
        <v>-1.2959999999999994</v>
      </c>
    </row>
    <row r="49" spans="1:3" x14ac:dyDescent="0.15">
      <c r="A49" s="10">
        <v>20</v>
      </c>
      <c r="B49" s="10">
        <v>48.544333333333327</v>
      </c>
      <c r="C49" s="10">
        <v>-4.0943333333333243</v>
      </c>
    </row>
    <row r="50" spans="1:3" x14ac:dyDescent="0.15">
      <c r="A50" s="10">
        <v>21</v>
      </c>
      <c r="B50" s="10">
        <v>9.3859999999999957</v>
      </c>
      <c r="C50" s="10">
        <v>4.5040000000000049</v>
      </c>
    </row>
    <row r="51" spans="1:3" x14ac:dyDescent="0.15">
      <c r="A51" s="10">
        <v>22</v>
      </c>
      <c r="B51" s="10">
        <v>15.780999999999999</v>
      </c>
      <c r="C51" s="10">
        <v>2.0489999999999995</v>
      </c>
    </row>
    <row r="52" spans="1:3" x14ac:dyDescent="0.15">
      <c r="A52" s="10">
        <v>23</v>
      </c>
      <c r="B52" s="10">
        <v>15.780999999999999</v>
      </c>
      <c r="C52" s="10">
        <v>4.5790000000000006</v>
      </c>
    </row>
    <row r="53" spans="1:3" x14ac:dyDescent="0.15">
      <c r="A53" s="10">
        <v>24</v>
      </c>
      <c r="B53" s="10">
        <v>31.396000000000001</v>
      </c>
      <c r="C53" s="10">
        <v>-1.4559999999999995</v>
      </c>
    </row>
    <row r="54" spans="1:3" x14ac:dyDescent="0.15">
      <c r="A54" s="10">
        <v>25</v>
      </c>
      <c r="B54" s="10">
        <v>43.334333333333333</v>
      </c>
      <c r="C54" s="10">
        <v>-3.9243333333333368</v>
      </c>
    </row>
    <row r="55" spans="1:3" x14ac:dyDescent="0.15">
      <c r="A55" s="10">
        <v>26</v>
      </c>
      <c r="B55" s="10">
        <v>11.256999999999998</v>
      </c>
      <c r="C55" s="10">
        <v>3.4830000000000023</v>
      </c>
    </row>
    <row r="56" spans="1:3" x14ac:dyDescent="0.15">
      <c r="A56" s="10">
        <v>27</v>
      </c>
      <c r="B56" s="10">
        <v>17.652000000000001</v>
      </c>
      <c r="C56" s="10">
        <v>0.52799999999999869</v>
      </c>
    </row>
    <row r="57" spans="1:3" x14ac:dyDescent="0.15">
      <c r="A57" s="10">
        <v>28</v>
      </c>
      <c r="B57" s="10">
        <v>17.652000000000001</v>
      </c>
      <c r="C57" s="10">
        <v>2.9879999999999995</v>
      </c>
    </row>
    <row r="58" spans="1:3" x14ac:dyDescent="0.15">
      <c r="A58" s="10">
        <v>29</v>
      </c>
      <c r="B58" s="10">
        <v>33.267000000000003</v>
      </c>
      <c r="C58" s="10">
        <v>-2.137000000000004</v>
      </c>
    </row>
    <row r="59" spans="1:3" ht="14" thickBot="1" x14ac:dyDescent="0.2">
      <c r="A59" s="11">
        <v>30</v>
      </c>
      <c r="B59" s="11">
        <v>45.205333333333328</v>
      </c>
      <c r="C59" s="11">
        <v>-4.5653333333333279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73706-165E-7045-9017-E246CDEBB879}">
  <dimension ref="A1:I55"/>
  <sheetViews>
    <sheetView zoomScale="75" workbookViewId="0">
      <selection activeCell="R20" sqref="R20"/>
    </sheetView>
  </sheetViews>
  <sheetFormatPr baseColWidth="10" defaultRowHeight="13" x14ac:dyDescent="0.15"/>
  <sheetData>
    <row r="1" spans="1:9" ht="28" x14ac:dyDescent="0.15">
      <c r="A1" t="s">
        <v>61</v>
      </c>
    </row>
    <row r="2" spans="1:9" ht="14" thickBot="1" x14ac:dyDescent="0.2"/>
    <row r="3" spans="1:9" ht="14" x14ac:dyDescent="0.15">
      <c r="A3" s="12" t="s">
        <v>62</v>
      </c>
      <c r="B3" s="12"/>
    </row>
    <row r="4" spans="1:9" ht="14" x14ac:dyDescent="0.15">
      <c r="A4" s="10" t="s">
        <v>63</v>
      </c>
      <c r="B4" s="10">
        <v>0.1579821394500632</v>
      </c>
    </row>
    <row r="5" spans="1:9" ht="14" x14ac:dyDescent="0.15">
      <c r="A5" s="10" t="s">
        <v>64</v>
      </c>
      <c r="B5" s="10">
        <v>2.4958356385219215E-2</v>
      </c>
    </row>
    <row r="6" spans="1:9" ht="28" x14ac:dyDescent="0.15">
      <c r="A6" s="10" t="s">
        <v>65</v>
      </c>
      <c r="B6" s="10">
        <v>-4.7266950549208986E-2</v>
      </c>
    </row>
    <row r="7" spans="1:9" ht="28" x14ac:dyDescent="0.15">
      <c r="A7" s="10" t="s">
        <v>66</v>
      </c>
      <c r="B7" s="10">
        <v>14.19764441860117</v>
      </c>
    </row>
    <row r="8" spans="1:9" ht="29" thickBot="1" x14ac:dyDescent="0.2">
      <c r="A8" s="11" t="s">
        <v>67</v>
      </c>
      <c r="B8" s="11">
        <v>30</v>
      </c>
    </row>
    <row r="10" spans="1:9" ht="15" thickBot="1" x14ac:dyDescent="0.2">
      <c r="A10" t="s">
        <v>68</v>
      </c>
    </row>
    <row r="11" spans="1:9" ht="28" x14ac:dyDescent="0.15">
      <c r="A11" s="8"/>
      <c r="B11" s="8" t="s">
        <v>73</v>
      </c>
      <c r="C11" s="8" t="s">
        <v>74</v>
      </c>
      <c r="D11" s="8" t="s">
        <v>75</v>
      </c>
      <c r="E11" s="8" t="s">
        <v>76</v>
      </c>
      <c r="F11" s="8" t="s">
        <v>77</v>
      </c>
    </row>
    <row r="12" spans="1:9" ht="14" x14ac:dyDescent="0.15">
      <c r="A12" s="10" t="s">
        <v>69</v>
      </c>
      <c r="B12" s="10">
        <v>2</v>
      </c>
      <c r="C12" s="10">
        <v>139.31220666666832</v>
      </c>
      <c r="D12" s="10">
        <v>69.656103333334158</v>
      </c>
      <c r="E12" s="10">
        <v>0.34556248279953128</v>
      </c>
      <c r="F12" s="10">
        <v>0.71090688854228101</v>
      </c>
    </row>
    <row r="13" spans="1:9" ht="14" x14ac:dyDescent="0.15">
      <c r="A13" s="10" t="s">
        <v>70</v>
      </c>
      <c r="B13" s="10">
        <v>27</v>
      </c>
      <c r="C13" s="10">
        <v>5442.4738899999975</v>
      </c>
      <c r="D13" s="10">
        <v>201.57310703703695</v>
      </c>
      <c r="E13" s="10"/>
      <c r="F13" s="10"/>
    </row>
    <row r="14" spans="1:9" ht="15" thickBot="1" x14ac:dyDescent="0.2">
      <c r="A14" s="11" t="s">
        <v>71</v>
      </c>
      <c r="B14" s="11">
        <v>29</v>
      </c>
      <c r="C14" s="11">
        <v>5581.7860966666658</v>
      </c>
      <c r="D14" s="11"/>
      <c r="E14" s="11"/>
      <c r="F14" s="11"/>
    </row>
    <row r="15" spans="1:9" ht="14" thickBot="1" x14ac:dyDescent="0.2"/>
    <row r="16" spans="1:9" ht="28" x14ac:dyDescent="0.15">
      <c r="A16" s="8"/>
      <c r="B16" s="8" t="s">
        <v>78</v>
      </c>
      <c r="C16" s="8" t="s">
        <v>66</v>
      </c>
      <c r="D16" s="8" t="s">
        <v>79</v>
      </c>
      <c r="E16" s="8" t="s">
        <v>80</v>
      </c>
      <c r="F16" s="8" t="s">
        <v>81</v>
      </c>
      <c r="G16" s="8" t="s">
        <v>82</v>
      </c>
      <c r="H16" s="8" t="s">
        <v>83</v>
      </c>
      <c r="I16" s="8" t="s">
        <v>84</v>
      </c>
    </row>
    <row r="17" spans="1:9" ht="14" x14ac:dyDescent="0.15">
      <c r="A17" s="10" t="s">
        <v>72</v>
      </c>
      <c r="B17" s="10">
        <v>32.375999999999998</v>
      </c>
      <c r="C17" s="10">
        <v>4.4896893771956741</v>
      </c>
      <c r="D17" s="10">
        <v>7.2111893006332037</v>
      </c>
      <c r="E17" s="27">
        <v>9.3524057918827598E-8</v>
      </c>
      <c r="F17" s="10">
        <v>23.163918326352544</v>
      </c>
      <c r="G17" s="10">
        <v>41.588081673647451</v>
      </c>
      <c r="H17" s="10">
        <v>23.163918326352544</v>
      </c>
      <c r="I17" s="10">
        <v>41.588081673647451</v>
      </c>
    </row>
    <row r="18" spans="1:9" ht="14" x14ac:dyDescent="0.15">
      <c r="A18" s="10" t="s">
        <v>89</v>
      </c>
      <c r="B18" s="10">
        <v>-5.2099999999999955</v>
      </c>
      <c r="C18" s="10">
        <v>6.3493796080725362</v>
      </c>
      <c r="D18" s="10">
        <v>-0.82055260853769951</v>
      </c>
      <c r="E18" s="27">
        <v>0.41908701259739134</v>
      </c>
      <c r="F18" s="10">
        <v>-18.237850840560863</v>
      </c>
      <c r="G18" s="10">
        <v>7.8178508405608724</v>
      </c>
      <c r="H18" s="10">
        <v>-18.237850840560863</v>
      </c>
      <c r="I18" s="10">
        <v>7.8178508405608724</v>
      </c>
    </row>
    <row r="19" spans="1:9" ht="15" thickBot="1" x14ac:dyDescent="0.2">
      <c r="A19" s="11" t="s">
        <v>91</v>
      </c>
      <c r="B19" s="11">
        <v>-3.3389999999999973</v>
      </c>
      <c r="C19" s="11">
        <v>6.3493796080725371</v>
      </c>
      <c r="D19" s="11">
        <v>-0.52587814969431446</v>
      </c>
      <c r="E19" s="30">
        <v>0.60326583924870647</v>
      </c>
      <c r="F19" s="11">
        <v>-16.366850840560868</v>
      </c>
      <c r="G19" s="11">
        <v>9.6888508405608729</v>
      </c>
      <c r="H19" s="11">
        <v>-16.366850840560868</v>
      </c>
      <c r="I19" s="11">
        <v>9.6888508405608729</v>
      </c>
    </row>
    <row r="20" spans="1:9" ht="70" x14ac:dyDescent="0.15">
      <c r="B20" s="13" t="s">
        <v>118</v>
      </c>
    </row>
    <row r="23" spans="1:9" ht="28" x14ac:dyDescent="0.15">
      <c r="A23" t="s">
        <v>103</v>
      </c>
    </row>
    <row r="24" spans="1:9" ht="14" thickBot="1" x14ac:dyDescent="0.2"/>
    <row r="25" spans="1:9" ht="42" x14ac:dyDescent="0.15">
      <c r="A25" s="8" t="s">
        <v>104</v>
      </c>
      <c r="B25" s="8" t="s">
        <v>105</v>
      </c>
      <c r="C25" s="8" t="s">
        <v>106</v>
      </c>
    </row>
    <row r="26" spans="1:9" x14ac:dyDescent="0.15">
      <c r="A26" s="10">
        <v>1</v>
      </c>
      <c r="B26" s="10">
        <v>32.375999999999998</v>
      </c>
      <c r="C26" s="10">
        <v>-15.235999999999997</v>
      </c>
    </row>
    <row r="27" spans="1:9" x14ac:dyDescent="0.15">
      <c r="A27" s="10">
        <v>2</v>
      </c>
      <c r="B27" s="10">
        <v>32.375999999999998</v>
      </c>
      <c r="C27" s="10">
        <v>-6.455999999999996</v>
      </c>
    </row>
    <row r="28" spans="1:9" x14ac:dyDescent="0.15">
      <c r="A28" s="10">
        <v>3</v>
      </c>
      <c r="B28" s="10">
        <v>32.375999999999998</v>
      </c>
      <c r="C28" s="10">
        <v>-2.445999999999998</v>
      </c>
    </row>
    <row r="29" spans="1:9" x14ac:dyDescent="0.15">
      <c r="A29" s="10">
        <v>4</v>
      </c>
      <c r="B29" s="10">
        <v>32.375999999999998</v>
      </c>
      <c r="C29" s="10">
        <v>18.853999999999999</v>
      </c>
    </row>
    <row r="30" spans="1:9" x14ac:dyDescent="0.15">
      <c r="A30" s="10">
        <v>5</v>
      </c>
      <c r="B30" s="10">
        <v>32.375999999999998</v>
      </c>
      <c r="C30" s="10">
        <v>31.484000000000002</v>
      </c>
    </row>
    <row r="31" spans="1:9" x14ac:dyDescent="0.15">
      <c r="A31" s="10">
        <v>6</v>
      </c>
      <c r="B31" s="10">
        <v>27.166000000000004</v>
      </c>
      <c r="C31" s="10">
        <v>-10.786000000000005</v>
      </c>
    </row>
    <row r="32" spans="1:9" x14ac:dyDescent="0.15">
      <c r="A32" s="10">
        <v>7</v>
      </c>
      <c r="B32" s="10">
        <v>27.166000000000004</v>
      </c>
      <c r="C32" s="10">
        <v>-6.4360000000000035</v>
      </c>
    </row>
    <row r="33" spans="1:3" x14ac:dyDescent="0.15">
      <c r="A33" s="10">
        <v>8</v>
      </c>
      <c r="B33" s="10">
        <v>27.166000000000004</v>
      </c>
      <c r="C33" s="10">
        <v>-4.5860000000000056</v>
      </c>
    </row>
    <row r="34" spans="1:3" x14ac:dyDescent="0.15">
      <c r="A34" s="10">
        <v>9</v>
      </c>
      <c r="B34" s="10">
        <v>27.166000000000004</v>
      </c>
      <c r="C34" s="10">
        <v>10.463999999999999</v>
      </c>
    </row>
    <row r="35" spans="1:3" x14ac:dyDescent="0.15">
      <c r="A35" s="10">
        <v>10</v>
      </c>
      <c r="B35" s="10">
        <v>27.166000000000004</v>
      </c>
      <c r="C35" s="10">
        <v>25.743999999999993</v>
      </c>
    </row>
    <row r="36" spans="1:3" x14ac:dyDescent="0.15">
      <c r="A36" s="10">
        <v>11</v>
      </c>
      <c r="B36" s="10">
        <v>29.036999999999999</v>
      </c>
      <c r="C36" s="10">
        <v>-10.366999999999997</v>
      </c>
    </row>
    <row r="37" spans="1:3" x14ac:dyDescent="0.15">
      <c r="A37" s="10">
        <v>12</v>
      </c>
      <c r="B37" s="10">
        <v>29.036999999999999</v>
      </c>
      <c r="C37" s="10">
        <v>-6.7169999999999987</v>
      </c>
    </row>
    <row r="38" spans="1:3" x14ac:dyDescent="0.15">
      <c r="A38" s="10">
        <v>13</v>
      </c>
      <c r="B38" s="10">
        <v>29.036999999999999</v>
      </c>
      <c r="C38" s="10">
        <v>-3.5470000000000006</v>
      </c>
    </row>
    <row r="39" spans="1:3" x14ac:dyDescent="0.15">
      <c r="A39" s="10">
        <v>14</v>
      </c>
      <c r="B39" s="10">
        <v>29.036999999999999</v>
      </c>
      <c r="C39" s="10">
        <v>12.442999999999998</v>
      </c>
    </row>
    <row r="40" spans="1:3" x14ac:dyDescent="0.15">
      <c r="A40" s="10">
        <v>15</v>
      </c>
      <c r="B40" s="10">
        <v>29.036999999999999</v>
      </c>
      <c r="C40" s="10">
        <v>28.042999999999999</v>
      </c>
    </row>
    <row r="41" spans="1:3" x14ac:dyDescent="0.15">
      <c r="A41" s="10">
        <v>16</v>
      </c>
      <c r="B41" s="10">
        <v>32.375999999999998</v>
      </c>
      <c r="C41" s="10">
        <v>-18.535999999999998</v>
      </c>
    </row>
    <row r="42" spans="1:3" x14ac:dyDescent="0.15">
      <c r="A42" s="10">
        <v>17</v>
      </c>
      <c r="B42" s="10">
        <v>32.375999999999998</v>
      </c>
      <c r="C42" s="10">
        <v>-12.815999999999999</v>
      </c>
    </row>
    <row r="43" spans="1:3" x14ac:dyDescent="0.15">
      <c r="A43" s="10">
        <v>18</v>
      </c>
      <c r="B43" s="10">
        <v>32.375999999999998</v>
      </c>
      <c r="C43" s="10">
        <v>-9.8559999999999981</v>
      </c>
    </row>
    <row r="44" spans="1:3" x14ac:dyDescent="0.15">
      <c r="A44" s="10">
        <v>19</v>
      </c>
      <c r="B44" s="10">
        <v>32.375999999999998</v>
      </c>
      <c r="C44" s="10">
        <v>2.9340000000000046</v>
      </c>
    </row>
    <row r="45" spans="1:3" x14ac:dyDescent="0.15">
      <c r="A45" s="10">
        <v>20</v>
      </c>
      <c r="B45" s="10">
        <v>32.375999999999998</v>
      </c>
      <c r="C45" s="10">
        <v>12.074000000000005</v>
      </c>
    </row>
    <row r="46" spans="1:3" x14ac:dyDescent="0.15">
      <c r="A46" s="10">
        <v>21</v>
      </c>
      <c r="B46" s="10">
        <v>27.166000000000004</v>
      </c>
      <c r="C46" s="10">
        <v>-13.276000000000003</v>
      </c>
    </row>
    <row r="47" spans="1:3" x14ac:dyDescent="0.15">
      <c r="A47" s="10">
        <v>22</v>
      </c>
      <c r="B47" s="10">
        <v>27.166000000000004</v>
      </c>
      <c r="C47" s="10">
        <v>-9.3360000000000056</v>
      </c>
    </row>
    <row r="48" spans="1:3" x14ac:dyDescent="0.15">
      <c r="A48" s="10">
        <v>23</v>
      </c>
      <c r="B48" s="10">
        <v>27.166000000000004</v>
      </c>
      <c r="C48" s="10">
        <v>-6.8060000000000045</v>
      </c>
    </row>
    <row r="49" spans="1:3" x14ac:dyDescent="0.15">
      <c r="A49" s="10">
        <v>24</v>
      </c>
      <c r="B49" s="10">
        <v>27.166000000000004</v>
      </c>
      <c r="C49" s="10">
        <v>2.7739999999999974</v>
      </c>
    </row>
    <row r="50" spans="1:3" x14ac:dyDescent="0.15">
      <c r="A50" s="10">
        <v>25</v>
      </c>
      <c r="B50" s="10">
        <v>27.166000000000004</v>
      </c>
      <c r="C50" s="10">
        <v>12.243999999999993</v>
      </c>
    </row>
    <row r="51" spans="1:3" x14ac:dyDescent="0.15">
      <c r="A51" s="10">
        <v>26</v>
      </c>
      <c r="B51" s="10">
        <v>29.036999999999999</v>
      </c>
      <c r="C51" s="10">
        <v>-14.296999999999999</v>
      </c>
    </row>
    <row r="52" spans="1:3" x14ac:dyDescent="0.15">
      <c r="A52" s="10">
        <v>27</v>
      </c>
      <c r="B52" s="10">
        <v>29.036999999999999</v>
      </c>
      <c r="C52" s="10">
        <v>-10.856999999999999</v>
      </c>
    </row>
    <row r="53" spans="1:3" x14ac:dyDescent="0.15">
      <c r="A53" s="10">
        <v>28</v>
      </c>
      <c r="B53" s="10">
        <v>29.036999999999999</v>
      </c>
      <c r="C53" s="10">
        <v>-8.3969999999999985</v>
      </c>
    </row>
    <row r="54" spans="1:3" x14ac:dyDescent="0.15">
      <c r="A54" s="10">
        <v>29</v>
      </c>
      <c r="B54" s="10">
        <v>29.036999999999999</v>
      </c>
      <c r="C54" s="10">
        <v>2.093</v>
      </c>
    </row>
    <row r="55" spans="1:3" ht="14" thickBot="1" x14ac:dyDescent="0.2">
      <c r="A55" s="11">
        <v>30</v>
      </c>
      <c r="B55" s="11">
        <v>29.036999999999999</v>
      </c>
      <c r="C55" s="11">
        <v>11.603000000000002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0155-3642-1246-91B4-8B2D05B5B3E6}">
  <dimension ref="A1:I54"/>
  <sheetViews>
    <sheetView zoomScale="125" workbookViewId="0">
      <selection activeCell="G22" sqref="G22"/>
    </sheetView>
  </sheetViews>
  <sheetFormatPr baseColWidth="10" defaultRowHeight="13" x14ac:dyDescent="0.15"/>
  <sheetData>
    <row r="1" spans="1:9" ht="28" x14ac:dyDescent="0.15">
      <c r="A1" t="s">
        <v>61</v>
      </c>
    </row>
    <row r="2" spans="1:9" ht="14" thickBot="1" x14ac:dyDescent="0.2"/>
    <row r="3" spans="1:9" ht="14" x14ac:dyDescent="0.15">
      <c r="A3" s="12" t="s">
        <v>62</v>
      </c>
      <c r="B3" s="12"/>
    </row>
    <row r="4" spans="1:9" ht="14" x14ac:dyDescent="0.15">
      <c r="A4" s="10" t="s">
        <v>63</v>
      </c>
      <c r="B4" s="10">
        <v>0.1223580013475804</v>
      </c>
    </row>
    <row r="5" spans="1:9" ht="14" x14ac:dyDescent="0.15">
      <c r="A5" s="10" t="s">
        <v>64</v>
      </c>
      <c r="B5" s="10">
        <v>1.4971480493774489E-2</v>
      </c>
    </row>
    <row r="6" spans="1:9" ht="28" x14ac:dyDescent="0.15">
      <c r="A6" s="10" t="s">
        <v>65</v>
      </c>
      <c r="B6" s="10">
        <v>-2.0208109488590704E-2</v>
      </c>
    </row>
    <row r="7" spans="1:9" ht="28" x14ac:dyDescent="0.15">
      <c r="A7" s="10" t="s">
        <v>66</v>
      </c>
      <c r="B7" s="10">
        <v>14.013027733148892</v>
      </c>
    </row>
    <row r="8" spans="1:9" ht="29" thickBot="1" x14ac:dyDescent="0.2">
      <c r="A8" s="11" t="s">
        <v>67</v>
      </c>
      <c r="B8" s="11">
        <v>30</v>
      </c>
    </row>
    <row r="10" spans="1:9" ht="15" thickBot="1" x14ac:dyDescent="0.2">
      <c r="A10" t="s">
        <v>68</v>
      </c>
    </row>
    <row r="11" spans="1:9" ht="28" x14ac:dyDescent="0.15">
      <c r="A11" s="8"/>
      <c r="B11" s="8" t="s">
        <v>73</v>
      </c>
      <c r="C11" s="8" t="s">
        <v>74</v>
      </c>
      <c r="D11" s="8" t="s">
        <v>75</v>
      </c>
      <c r="E11" s="8" t="s">
        <v>76</v>
      </c>
      <c r="F11" s="8" t="s">
        <v>77</v>
      </c>
    </row>
    <row r="12" spans="1:9" ht="14" x14ac:dyDescent="0.15">
      <c r="A12" s="10" t="s">
        <v>69</v>
      </c>
      <c r="B12" s="10">
        <v>1</v>
      </c>
      <c r="C12" s="10">
        <v>83.567601666666633</v>
      </c>
      <c r="D12" s="10">
        <v>83.567601666666633</v>
      </c>
      <c r="E12" s="10">
        <v>0.42557291035169492</v>
      </c>
      <c r="F12" s="10">
        <v>0.51948944907210981</v>
      </c>
    </row>
    <row r="13" spans="1:9" ht="14" x14ac:dyDescent="0.15">
      <c r="A13" s="10" t="s">
        <v>70</v>
      </c>
      <c r="B13" s="10">
        <v>28</v>
      </c>
      <c r="C13" s="10">
        <v>5498.2184949999992</v>
      </c>
      <c r="D13" s="10">
        <v>196.36494624999997</v>
      </c>
      <c r="E13" s="10"/>
      <c r="F13" s="10"/>
    </row>
    <row r="14" spans="1:9" ht="15" thickBot="1" x14ac:dyDescent="0.2">
      <c r="A14" s="11" t="s">
        <v>71</v>
      </c>
      <c r="B14" s="11">
        <v>29</v>
      </c>
      <c r="C14" s="11">
        <v>5581.7860966666658</v>
      </c>
      <c r="D14" s="11"/>
      <c r="E14" s="11"/>
      <c r="F14" s="11"/>
    </row>
    <row r="15" spans="1:9" ht="14" thickBot="1" x14ac:dyDescent="0.2"/>
    <row r="16" spans="1:9" ht="28" x14ac:dyDescent="0.15">
      <c r="A16" s="8"/>
      <c r="B16" s="8" t="s">
        <v>78</v>
      </c>
      <c r="C16" s="8" t="s">
        <v>66</v>
      </c>
      <c r="D16" s="8" t="s">
        <v>79</v>
      </c>
      <c r="E16" s="8" t="s">
        <v>80</v>
      </c>
      <c r="F16" s="8" t="s">
        <v>81</v>
      </c>
      <c r="G16" s="8" t="s">
        <v>82</v>
      </c>
      <c r="H16" s="8" t="s">
        <v>83</v>
      </c>
      <c r="I16" s="8" t="s">
        <v>84</v>
      </c>
    </row>
    <row r="17" spans="1:9" ht="14" x14ac:dyDescent="0.15">
      <c r="A17" s="10" t="s">
        <v>72</v>
      </c>
      <c r="B17" s="10">
        <v>30.706499999999998</v>
      </c>
      <c r="C17" s="10">
        <v>3.1334082581910701</v>
      </c>
      <c r="D17" s="10">
        <v>9.7997124759373015</v>
      </c>
      <c r="E17" s="10">
        <v>1.501537933985121E-10</v>
      </c>
      <c r="F17" s="10">
        <v>24.288004145761214</v>
      </c>
      <c r="G17" s="10">
        <v>37.124995854238783</v>
      </c>
      <c r="H17" s="10">
        <v>24.288004145761214</v>
      </c>
      <c r="I17" s="10">
        <v>37.124995854238783</v>
      </c>
    </row>
    <row r="18" spans="1:9" ht="15" thickBot="1" x14ac:dyDescent="0.2">
      <c r="A18" s="11" t="s">
        <v>108</v>
      </c>
      <c r="B18" s="15">
        <v>-3.5404999999999984</v>
      </c>
      <c r="C18" s="11">
        <v>5.4272223040428322</v>
      </c>
      <c r="D18" s="11">
        <v>-0.65235949472027677</v>
      </c>
      <c r="E18" s="11">
        <v>0.51948944907210992</v>
      </c>
      <c r="F18" s="11">
        <v>-14.657660927711778</v>
      </c>
      <c r="G18" s="11">
        <v>7.5766609277117816</v>
      </c>
      <c r="H18" s="11">
        <v>-14.657660927711778</v>
      </c>
      <c r="I18" s="11">
        <v>7.5766609277117816</v>
      </c>
    </row>
    <row r="22" spans="1:9" ht="28" x14ac:dyDescent="0.15">
      <c r="A22" t="s">
        <v>103</v>
      </c>
    </row>
    <row r="23" spans="1:9" ht="14" thickBot="1" x14ac:dyDescent="0.2"/>
    <row r="24" spans="1:9" ht="42" x14ac:dyDescent="0.15">
      <c r="A24" s="8" t="s">
        <v>104</v>
      </c>
      <c r="B24" s="8" t="s">
        <v>105</v>
      </c>
      <c r="C24" s="8" t="s">
        <v>106</v>
      </c>
    </row>
    <row r="25" spans="1:9" x14ac:dyDescent="0.15">
      <c r="A25" s="10">
        <v>1</v>
      </c>
      <c r="B25" s="10">
        <v>30.706499999999998</v>
      </c>
      <c r="C25" s="10">
        <v>-13.566499999999998</v>
      </c>
    </row>
    <row r="26" spans="1:9" x14ac:dyDescent="0.15">
      <c r="A26" s="10">
        <v>2</v>
      </c>
      <c r="B26" s="10">
        <v>30.706499999999998</v>
      </c>
      <c r="C26" s="10">
        <v>-4.7864999999999966</v>
      </c>
    </row>
    <row r="27" spans="1:9" x14ac:dyDescent="0.15">
      <c r="A27" s="10">
        <v>3</v>
      </c>
      <c r="B27" s="10">
        <v>30.706499999999998</v>
      </c>
      <c r="C27" s="10">
        <v>-0.77649999999999864</v>
      </c>
    </row>
    <row r="28" spans="1:9" x14ac:dyDescent="0.15">
      <c r="A28" s="10">
        <v>4</v>
      </c>
      <c r="B28" s="10">
        <v>30.706499999999998</v>
      </c>
      <c r="C28" s="10">
        <v>20.523499999999999</v>
      </c>
    </row>
    <row r="29" spans="1:9" x14ac:dyDescent="0.15">
      <c r="A29" s="10">
        <v>5</v>
      </c>
      <c r="B29" s="10">
        <v>30.706499999999998</v>
      </c>
      <c r="C29" s="10">
        <v>33.153500000000001</v>
      </c>
    </row>
    <row r="30" spans="1:9" x14ac:dyDescent="0.15">
      <c r="A30" s="10">
        <v>6</v>
      </c>
      <c r="B30" s="10">
        <v>27.166</v>
      </c>
      <c r="C30" s="10">
        <v>-10.786000000000001</v>
      </c>
    </row>
    <row r="31" spans="1:9" x14ac:dyDescent="0.15">
      <c r="A31" s="10">
        <v>7</v>
      </c>
      <c r="B31" s="10">
        <v>27.166</v>
      </c>
      <c r="C31" s="10">
        <v>-6.4359999999999999</v>
      </c>
    </row>
    <row r="32" spans="1:9" x14ac:dyDescent="0.15">
      <c r="A32" s="10">
        <v>8</v>
      </c>
      <c r="B32" s="10">
        <v>27.166</v>
      </c>
      <c r="C32" s="10">
        <v>-4.5860000000000021</v>
      </c>
    </row>
    <row r="33" spans="1:3" x14ac:dyDescent="0.15">
      <c r="A33" s="10">
        <v>9</v>
      </c>
      <c r="B33" s="10">
        <v>27.166</v>
      </c>
      <c r="C33" s="10">
        <v>10.464000000000002</v>
      </c>
    </row>
    <row r="34" spans="1:3" x14ac:dyDescent="0.15">
      <c r="A34" s="10">
        <v>10</v>
      </c>
      <c r="B34" s="10">
        <v>27.166</v>
      </c>
      <c r="C34" s="10">
        <v>25.743999999999996</v>
      </c>
    </row>
    <row r="35" spans="1:3" x14ac:dyDescent="0.15">
      <c r="A35" s="10">
        <v>11</v>
      </c>
      <c r="B35" s="10">
        <v>30.706499999999998</v>
      </c>
      <c r="C35" s="10">
        <v>-12.036499999999997</v>
      </c>
    </row>
    <row r="36" spans="1:3" x14ac:dyDescent="0.15">
      <c r="A36" s="10">
        <v>12</v>
      </c>
      <c r="B36" s="10">
        <v>30.706499999999998</v>
      </c>
      <c r="C36" s="10">
        <v>-8.3864999999999981</v>
      </c>
    </row>
    <row r="37" spans="1:3" x14ac:dyDescent="0.15">
      <c r="A37" s="10">
        <v>13</v>
      </c>
      <c r="B37" s="10">
        <v>30.706499999999998</v>
      </c>
      <c r="C37" s="10">
        <v>-5.2164999999999999</v>
      </c>
    </row>
    <row r="38" spans="1:3" x14ac:dyDescent="0.15">
      <c r="A38" s="10">
        <v>14</v>
      </c>
      <c r="B38" s="10">
        <v>30.706499999999998</v>
      </c>
      <c r="C38" s="10">
        <v>10.773499999999999</v>
      </c>
    </row>
    <row r="39" spans="1:3" x14ac:dyDescent="0.15">
      <c r="A39" s="10">
        <v>15</v>
      </c>
      <c r="B39" s="10">
        <v>30.706499999999998</v>
      </c>
      <c r="C39" s="10">
        <v>26.3735</v>
      </c>
    </row>
    <row r="40" spans="1:3" x14ac:dyDescent="0.15">
      <c r="A40" s="10">
        <v>16</v>
      </c>
      <c r="B40" s="10">
        <v>30.706499999999998</v>
      </c>
      <c r="C40" s="10">
        <v>-16.866499999999998</v>
      </c>
    </row>
    <row r="41" spans="1:3" x14ac:dyDescent="0.15">
      <c r="A41" s="10">
        <v>17</v>
      </c>
      <c r="B41" s="10">
        <v>30.706499999999998</v>
      </c>
      <c r="C41" s="10">
        <v>-11.1465</v>
      </c>
    </row>
    <row r="42" spans="1:3" x14ac:dyDescent="0.15">
      <c r="A42" s="10">
        <v>18</v>
      </c>
      <c r="B42" s="10">
        <v>30.706499999999998</v>
      </c>
      <c r="C42" s="10">
        <v>-8.1864999999999988</v>
      </c>
    </row>
    <row r="43" spans="1:3" x14ac:dyDescent="0.15">
      <c r="A43" s="10">
        <v>19</v>
      </c>
      <c r="B43" s="10">
        <v>30.706499999999998</v>
      </c>
      <c r="C43" s="10">
        <v>4.6035000000000039</v>
      </c>
    </row>
    <row r="44" spans="1:3" x14ac:dyDescent="0.15">
      <c r="A44" s="10">
        <v>20</v>
      </c>
      <c r="B44" s="10">
        <v>30.706499999999998</v>
      </c>
      <c r="C44" s="10">
        <v>13.743500000000004</v>
      </c>
    </row>
    <row r="45" spans="1:3" x14ac:dyDescent="0.15">
      <c r="A45" s="10">
        <v>21</v>
      </c>
      <c r="B45" s="10">
        <v>27.166</v>
      </c>
      <c r="C45" s="10">
        <v>-13.276</v>
      </c>
    </row>
    <row r="46" spans="1:3" x14ac:dyDescent="0.15">
      <c r="A46" s="10">
        <v>22</v>
      </c>
      <c r="B46" s="10">
        <v>27.166</v>
      </c>
      <c r="C46" s="10">
        <v>-9.3360000000000021</v>
      </c>
    </row>
    <row r="47" spans="1:3" x14ac:dyDescent="0.15">
      <c r="A47" s="10">
        <v>23</v>
      </c>
      <c r="B47" s="10">
        <v>27.166</v>
      </c>
      <c r="C47" s="10">
        <v>-6.8060000000000009</v>
      </c>
    </row>
    <row r="48" spans="1:3" x14ac:dyDescent="0.15">
      <c r="A48" s="10">
        <v>24</v>
      </c>
      <c r="B48" s="10">
        <v>27.166</v>
      </c>
      <c r="C48" s="10">
        <v>2.7740000000000009</v>
      </c>
    </row>
    <row r="49" spans="1:3" x14ac:dyDescent="0.15">
      <c r="A49" s="10">
        <v>25</v>
      </c>
      <c r="B49" s="10">
        <v>27.166</v>
      </c>
      <c r="C49" s="10">
        <v>12.243999999999996</v>
      </c>
    </row>
    <row r="50" spans="1:3" x14ac:dyDescent="0.15">
      <c r="A50" s="10">
        <v>26</v>
      </c>
      <c r="B50" s="10">
        <v>30.706499999999998</v>
      </c>
      <c r="C50" s="10">
        <v>-15.966499999999998</v>
      </c>
    </row>
    <row r="51" spans="1:3" x14ac:dyDescent="0.15">
      <c r="A51" s="10">
        <v>27</v>
      </c>
      <c r="B51" s="10">
        <v>30.706499999999998</v>
      </c>
      <c r="C51" s="10">
        <v>-12.526499999999999</v>
      </c>
    </row>
    <row r="52" spans="1:3" x14ac:dyDescent="0.15">
      <c r="A52" s="10">
        <v>28</v>
      </c>
      <c r="B52" s="10">
        <v>30.706499999999998</v>
      </c>
      <c r="C52" s="10">
        <v>-10.066499999999998</v>
      </c>
    </row>
    <row r="53" spans="1:3" x14ac:dyDescent="0.15">
      <c r="A53" s="10">
        <v>29</v>
      </c>
      <c r="B53" s="10">
        <v>30.706499999999998</v>
      </c>
      <c r="C53" s="10">
        <v>0.42350000000000065</v>
      </c>
    </row>
    <row r="54" spans="1:3" ht="14" thickBot="1" x14ac:dyDescent="0.2">
      <c r="A54" s="11">
        <v>30</v>
      </c>
      <c r="B54" s="11">
        <v>30.706499999999998</v>
      </c>
      <c r="C54" s="11">
        <v>9.9335000000000022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4C4BA-C122-E24F-9582-37D82891CDD0}">
  <dimension ref="A1:I54"/>
  <sheetViews>
    <sheetView zoomScale="109" workbookViewId="0">
      <selection activeCell="G11" sqref="G11"/>
    </sheetView>
  </sheetViews>
  <sheetFormatPr baseColWidth="10" defaultRowHeight="13" x14ac:dyDescent="0.15"/>
  <sheetData>
    <row r="1" spans="1:9" ht="28" x14ac:dyDescent="0.15">
      <c r="A1" t="s">
        <v>61</v>
      </c>
    </row>
    <row r="2" spans="1:9" ht="14" thickBot="1" x14ac:dyDescent="0.2"/>
    <row r="3" spans="1:9" ht="14" x14ac:dyDescent="0.15">
      <c r="A3" s="12" t="s">
        <v>62</v>
      </c>
      <c r="B3" s="12"/>
    </row>
    <row r="4" spans="1:9" ht="14" x14ac:dyDescent="0.15">
      <c r="A4" s="10" t="s">
        <v>63</v>
      </c>
      <c r="B4" s="10">
        <v>0.29547109321277881</v>
      </c>
    </row>
    <row r="5" spans="1:9" ht="14" x14ac:dyDescent="0.15">
      <c r="A5" s="10" t="s">
        <v>64</v>
      </c>
      <c r="B5" s="10">
        <v>8.7303166924354636E-2</v>
      </c>
    </row>
    <row r="6" spans="1:9" ht="28" x14ac:dyDescent="0.15">
      <c r="A6" s="10" t="s">
        <v>65</v>
      </c>
      <c r="B6" s="10">
        <v>5.4706851457367298E-2</v>
      </c>
    </row>
    <row r="7" spans="1:9" ht="28" x14ac:dyDescent="0.15">
      <c r="A7" s="10" t="s">
        <v>66</v>
      </c>
      <c r="B7" s="10">
        <v>13.488723456138853</v>
      </c>
    </row>
    <row r="8" spans="1:9" ht="29" thickBot="1" x14ac:dyDescent="0.2">
      <c r="A8" s="11" t="s">
        <v>67</v>
      </c>
      <c r="B8" s="11">
        <v>30</v>
      </c>
    </row>
    <row r="10" spans="1:9" ht="15" thickBot="1" x14ac:dyDescent="0.2">
      <c r="A10" t="s">
        <v>68</v>
      </c>
    </row>
    <row r="11" spans="1:9" ht="28" x14ac:dyDescent="0.15">
      <c r="A11" s="8"/>
      <c r="B11" s="8" t="s">
        <v>73</v>
      </c>
      <c r="C11" s="8" t="s">
        <v>74</v>
      </c>
      <c r="D11" s="8" t="s">
        <v>75</v>
      </c>
      <c r="E11" s="8" t="s">
        <v>76</v>
      </c>
      <c r="F11" s="8" t="s">
        <v>77</v>
      </c>
    </row>
    <row r="12" spans="1:9" ht="14" x14ac:dyDescent="0.15">
      <c r="A12" s="10" t="s">
        <v>69</v>
      </c>
      <c r="B12" s="10">
        <v>1</v>
      </c>
      <c r="C12" s="10">
        <v>487.30760333333183</v>
      </c>
      <c r="D12" s="10">
        <v>487.30760333333183</v>
      </c>
      <c r="E12" s="10">
        <v>2.6783139650483783</v>
      </c>
      <c r="F12" s="10">
        <v>0.11291589914721203</v>
      </c>
    </row>
    <row r="13" spans="1:9" ht="14" x14ac:dyDescent="0.15">
      <c r="A13" s="10" t="s">
        <v>70</v>
      </c>
      <c r="B13" s="10">
        <v>28</v>
      </c>
      <c r="C13" s="10">
        <v>5094.478493333334</v>
      </c>
      <c r="D13" s="10">
        <v>181.94566047619051</v>
      </c>
      <c r="E13" s="10"/>
      <c r="F13" s="10"/>
    </row>
    <row r="14" spans="1:9" ht="15" thickBot="1" x14ac:dyDescent="0.2">
      <c r="A14" s="11" t="s">
        <v>71</v>
      </c>
      <c r="B14" s="11">
        <v>29</v>
      </c>
      <c r="C14" s="11">
        <v>5581.7860966666658</v>
      </c>
      <c r="D14" s="11"/>
      <c r="E14" s="11"/>
      <c r="F14" s="11"/>
    </row>
    <row r="15" spans="1:9" ht="14" thickBot="1" x14ac:dyDescent="0.2"/>
    <row r="16" spans="1:9" ht="28" x14ac:dyDescent="0.15">
      <c r="A16" s="8"/>
      <c r="B16" s="8" t="s">
        <v>78</v>
      </c>
      <c r="C16" s="8" t="s">
        <v>66</v>
      </c>
      <c r="D16" s="8" t="s">
        <v>79</v>
      </c>
      <c r="E16" s="8" t="s">
        <v>80</v>
      </c>
      <c r="F16" s="8" t="s">
        <v>81</v>
      </c>
      <c r="G16" s="8" t="s">
        <v>82</v>
      </c>
      <c r="H16" s="8" t="s">
        <v>83</v>
      </c>
      <c r="I16" s="8" t="s">
        <v>84</v>
      </c>
    </row>
    <row r="17" spans="1:9" ht="14" x14ac:dyDescent="0.15">
      <c r="A17" s="10" t="s">
        <v>72</v>
      </c>
      <c r="B17" s="10">
        <v>25.495999999999999</v>
      </c>
      <c r="C17" s="10">
        <v>3.4827734204815415</v>
      </c>
      <c r="D17" s="10">
        <v>7.3206025548669844</v>
      </c>
      <c r="E17" s="10">
        <v>5.6974929610150892E-8</v>
      </c>
      <c r="F17" s="10">
        <v>18.361862052230958</v>
      </c>
      <c r="G17" s="10">
        <v>32.630137947769043</v>
      </c>
      <c r="H17" s="10">
        <v>18.361862052230958</v>
      </c>
      <c r="I17" s="10">
        <v>32.630137947769043</v>
      </c>
    </row>
    <row r="18" spans="1:9" ht="15" thickBot="1" x14ac:dyDescent="0.2">
      <c r="A18" s="11" t="s">
        <v>110</v>
      </c>
      <c r="B18" s="14">
        <v>8.060666666666668</v>
      </c>
      <c r="C18" s="11">
        <v>4.9253854059175302</v>
      </c>
      <c r="D18" s="11">
        <v>1.6365555184742093</v>
      </c>
      <c r="E18" s="11">
        <v>0.11291589914721128</v>
      </c>
      <c r="F18" s="11">
        <v>-2.0285279749088705</v>
      </c>
      <c r="G18" s="11">
        <v>18.149861308242208</v>
      </c>
      <c r="H18" s="11">
        <v>-2.0285279749088705</v>
      </c>
      <c r="I18" s="11">
        <v>18.149861308242208</v>
      </c>
    </row>
    <row r="20" spans="1:9" ht="70" x14ac:dyDescent="0.15">
      <c r="B20" s="13" t="s">
        <v>117</v>
      </c>
    </row>
    <row r="22" spans="1:9" ht="28" x14ac:dyDescent="0.15">
      <c r="A22" t="s">
        <v>103</v>
      </c>
    </row>
    <row r="23" spans="1:9" ht="14" thickBot="1" x14ac:dyDescent="0.2"/>
    <row r="24" spans="1:9" ht="42" x14ac:dyDescent="0.15">
      <c r="A24" s="8" t="s">
        <v>104</v>
      </c>
      <c r="B24" s="8" t="s">
        <v>105</v>
      </c>
      <c r="C24" s="8" t="s">
        <v>106</v>
      </c>
    </row>
    <row r="25" spans="1:9" x14ac:dyDescent="0.15">
      <c r="A25" s="10">
        <v>1</v>
      </c>
      <c r="B25" s="10">
        <v>33.556666666666665</v>
      </c>
      <c r="C25" s="10">
        <v>-16.416666666666664</v>
      </c>
    </row>
    <row r="26" spans="1:9" x14ac:dyDescent="0.15">
      <c r="A26" s="10">
        <v>2</v>
      </c>
      <c r="B26" s="10">
        <v>33.556666666666665</v>
      </c>
      <c r="C26" s="10">
        <v>-7.6366666666666632</v>
      </c>
    </row>
    <row r="27" spans="1:9" x14ac:dyDescent="0.15">
      <c r="A27" s="10">
        <v>3</v>
      </c>
      <c r="B27" s="10">
        <v>33.556666666666665</v>
      </c>
      <c r="C27" s="10">
        <v>-3.6266666666666652</v>
      </c>
    </row>
    <row r="28" spans="1:9" x14ac:dyDescent="0.15">
      <c r="A28" s="10">
        <v>4</v>
      </c>
      <c r="B28" s="10">
        <v>33.556666666666665</v>
      </c>
      <c r="C28" s="10">
        <v>17.673333333333332</v>
      </c>
    </row>
    <row r="29" spans="1:9" x14ac:dyDescent="0.15">
      <c r="A29" s="10">
        <v>5</v>
      </c>
      <c r="B29" s="10">
        <v>33.556666666666665</v>
      </c>
      <c r="C29" s="10">
        <v>30.303333333333335</v>
      </c>
    </row>
    <row r="30" spans="1:9" x14ac:dyDescent="0.15">
      <c r="A30" s="10">
        <v>6</v>
      </c>
      <c r="B30" s="10">
        <v>33.556666666666665</v>
      </c>
      <c r="C30" s="10">
        <v>-17.176666666666666</v>
      </c>
    </row>
    <row r="31" spans="1:9" x14ac:dyDescent="0.15">
      <c r="A31" s="10">
        <v>7</v>
      </c>
      <c r="B31" s="10">
        <v>33.556666666666665</v>
      </c>
      <c r="C31" s="10">
        <v>-12.826666666666664</v>
      </c>
    </row>
    <row r="32" spans="1:9" x14ac:dyDescent="0.15">
      <c r="A32" s="10">
        <v>8</v>
      </c>
      <c r="B32" s="10">
        <v>33.556666666666665</v>
      </c>
      <c r="C32" s="10">
        <v>-10.976666666666667</v>
      </c>
    </row>
    <row r="33" spans="1:3" x14ac:dyDescent="0.15">
      <c r="A33" s="10">
        <v>9</v>
      </c>
      <c r="B33" s="10">
        <v>33.556666666666665</v>
      </c>
      <c r="C33" s="10">
        <v>4.0733333333333377</v>
      </c>
    </row>
    <row r="34" spans="1:3" x14ac:dyDescent="0.15">
      <c r="A34" s="10">
        <v>10</v>
      </c>
      <c r="B34" s="10">
        <v>33.556666666666665</v>
      </c>
      <c r="C34" s="10">
        <v>19.353333333333332</v>
      </c>
    </row>
    <row r="35" spans="1:3" x14ac:dyDescent="0.15">
      <c r="A35" s="10">
        <v>11</v>
      </c>
      <c r="B35" s="10">
        <v>33.556666666666665</v>
      </c>
      <c r="C35" s="10">
        <v>-14.886666666666663</v>
      </c>
    </row>
    <row r="36" spans="1:3" x14ac:dyDescent="0.15">
      <c r="A36" s="10">
        <v>12</v>
      </c>
      <c r="B36" s="10">
        <v>33.556666666666665</v>
      </c>
      <c r="C36" s="10">
        <v>-11.236666666666665</v>
      </c>
    </row>
    <row r="37" spans="1:3" x14ac:dyDescent="0.15">
      <c r="A37" s="10">
        <v>13</v>
      </c>
      <c r="B37" s="10">
        <v>33.556666666666665</v>
      </c>
      <c r="C37" s="10">
        <v>-8.0666666666666664</v>
      </c>
    </row>
    <row r="38" spans="1:3" x14ac:dyDescent="0.15">
      <c r="A38" s="10">
        <v>14</v>
      </c>
      <c r="B38" s="10">
        <v>33.556666666666665</v>
      </c>
      <c r="C38" s="10">
        <v>7.923333333333332</v>
      </c>
    </row>
    <row r="39" spans="1:3" x14ac:dyDescent="0.15">
      <c r="A39" s="10">
        <v>15</v>
      </c>
      <c r="B39" s="10">
        <v>33.556666666666665</v>
      </c>
      <c r="C39" s="10">
        <v>23.523333333333333</v>
      </c>
    </row>
    <row r="40" spans="1:3" x14ac:dyDescent="0.15">
      <c r="A40" s="10">
        <v>16</v>
      </c>
      <c r="B40" s="10">
        <v>25.495999999999999</v>
      </c>
      <c r="C40" s="10">
        <v>-11.655999999999999</v>
      </c>
    </row>
    <row r="41" spans="1:3" x14ac:dyDescent="0.15">
      <c r="A41" s="10">
        <v>17</v>
      </c>
      <c r="B41" s="10">
        <v>25.495999999999999</v>
      </c>
      <c r="C41" s="10">
        <v>-5.9359999999999999</v>
      </c>
    </row>
    <row r="42" spans="1:3" x14ac:dyDescent="0.15">
      <c r="A42" s="10">
        <v>18</v>
      </c>
      <c r="B42" s="10">
        <v>25.495999999999999</v>
      </c>
      <c r="C42" s="10">
        <v>-2.9759999999999991</v>
      </c>
    </row>
    <row r="43" spans="1:3" x14ac:dyDescent="0.15">
      <c r="A43" s="10">
        <v>19</v>
      </c>
      <c r="B43" s="10">
        <v>25.495999999999999</v>
      </c>
      <c r="C43" s="10">
        <v>9.8140000000000036</v>
      </c>
    </row>
    <row r="44" spans="1:3" x14ac:dyDescent="0.15">
      <c r="A44" s="10">
        <v>20</v>
      </c>
      <c r="B44" s="10">
        <v>25.495999999999999</v>
      </c>
      <c r="C44" s="10">
        <v>18.954000000000004</v>
      </c>
    </row>
    <row r="45" spans="1:3" x14ac:dyDescent="0.15">
      <c r="A45" s="10">
        <v>21</v>
      </c>
      <c r="B45" s="10">
        <v>25.495999999999999</v>
      </c>
      <c r="C45" s="10">
        <v>-11.605999999999998</v>
      </c>
    </row>
    <row r="46" spans="1:3" x14ac:dyDescent="0.15">
      <c r="A46" s="10">
        <v>22</v>
      </c>
      <c r="B46" s="10">
        <v>25.495999999999999</v>
      </c>
      <c r="C46" s="10">
        <v>-7.6660000000000004</v>
      </c>
    </row>
    <row r="47" spans="1:3" x14ac:dyDescent="0.15">
      <c r="A47" s="10">
        <v>23</v>
      </c>
      <c r="B47" s="10">
        <v>25.495999999999999</v>
      </c>
      <c r="C47" s="10">
        <v>-5.1359999999999992</v>
      </c>
    </row>
    <row r="48" spans="1:3" x14ac:dyDescent="0.15">
      <c r="A48" s="10">
        <v>24</v>
      </c>
      <c r="B48" s="10">
        <v>25.495999999999999</v>
      </c>
      <c r="C48" s="10">
        <v>4.4440000000000026</v>
      </c>
    </row>
    <row r="49" spans="1:3" x14ac:dyDescent="0.15">
      <c r="A49" s="10">
        <v>25</v>
      </c>
      <c r="B49" s="10">
        <v>25.495999999999999</v>
      </c>
      <c r="C49" s="10">
        <v>13.913999999999998</v>
      </c>
    </row>
    <row r="50" spans="1:3" x14ac:dyDescent="0.15">
      <c r="A50" s="10">
        <v>26</v>
      </c>
      <c r="B50" s="10">
        <v>25.495999999999999</v>
      </c>
      <c r="C50" s="10">
        <v>-10.755999999999998</v>
      </c>
    </row>
    <row r="51" spans="1:3" x14ac:dyDescent="0.15">
      <c r="A51" s="10">
        <v>27</v>
      </c>
      <c r="B51" s="10">
        <v>25.495999999999999</v>
      </c>
      <c r="C51" s="10">
        <v>-7.3159999999999989</v>
      </c>
    </row>
    <row r="52" spans="1:3" x14ac:dyDescent="0.15">
      <c r="A52" s="10">
        <v>28</v>
      </c>
      <c r="B52" s="10">
        <v>25.495999999999999</v>
      </c>
      <c r="C52" s="10">
        <v>-4.8559999999999981</v>
      </c>
    </row>
    <row r="53" spans="1:3" x14ac:dyDescent="0.15">
      <c r="A53" s="10">
        <v>29</v>
      </c>
      <c r="B53" s="10">
        <v>25.495999999999999</v>
      </c>
      <c r="C53" s="10">
        <v>5.6340000000000003</v>
      </c>
    </row>
    <row r="54" spans="1:3" ht="14" thickBot="1" x14ac:dyDescent="0.2">
      <c r="A54" s="11">
        <v>30</v>
      </c>
      <c r="B54" s="11">
        <v>25.495999999999999</v>
      </c>
      <c r="C54" s="11">
        <v>15.144000000000002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2CA4-F89A-4346-B43D-7107EC93FBC4}">
  <dimension ref="A1:I57"/>
  <sheetViews>
    <sheetView zoomScale="75" workbookViewId="0">
      <selection activeCell="G15" sqref="G15"/>
    </sheetView>
  </sheetViews>
  <sheetFormatPr baseColWidth="10" defaultRowHeight="13" x14ac:dyDescent="0.15"/>
  <sheetData>
    <row r="1" spans="1:9" ht="28" x14ac:dyDescent="0.15">
      <c r="A1" t="s">
        <v>61</v>
      </c>
    </row>
    <row r="2" spans="1:9" ht="14" thickBot="1" x14ac:dyDescent="0.2"/>
    <row r="3" spans="1:9" ht="14" x14ac:dyDescent="0.15">
      <c r="A3" s="12" t="s">
        <v>62</v>
      </c>
      <c r="B3" s="12"/>
    </row>
    <row r="4" spans="1:9" ht="14" x14ac:dyDescent="0.15">
      <c r="A4" s="10" t="s">
        <v>63</v>
      </c>
      <c r="B4" s="10">
        <v>0.91417186941586237</v>
      </c>
    </row>
    <row r="5" spans="1:9" ht="14" x14ac:dyDescent="0.15">
      <c r="A5" s="10" t="s">
        <v>64</v>
      </c>
      <c r="B5" s="10">
        <v>0.83571020683129249</v>
      </c>
    </row>
    <row r="6" spans="1:9" ht="28" x14ac:dyDescent="0.15">
      <c r="A6" s="10" t="s">
        <v>65</v>
      </c>
      <c r="B6" s="10">
        <v>0.80942383992429923</v>
      </c>
    </row>
    <row r="7" spans="1:9" ht="28" x14ac:dyDescent="0.15">
      <c r="A7" s="10" t="s">
        <v>66</v>
      </c>
      <c r="B7" s="10">
        <v>6.0565022358894041</v>
      </c>
    </row>
    <row r="8" spans="1:9" ht="29" thickBot="1" x14ac:dyDescent="0.2">
      <c r="A8" s="11" t="s">
        <v>67</v>
      </c>
      <c r="B8" s="11">
        <v>30</v>
      </c>
    </row>
    <row r="10" spans="1:9" ht="15" thickBot="1" x14ac:dyDescent="0.2">
      <c r="A10" t="s">
        <v>68</v>
      </c>
    </row>
    <row r="11" spans="1:9" ht="28" x14ac:dyDescent="0.15">
      <c r="A11" s="8"/>
      <c r="B11" s="8" t="s">
        <v>73</v>
      </c>
      <c r="C11" s="8" t="s">
        <v>74</v>
      </c>
      <c r="D11" s="8" t="s">
        <v>75</v>
      </c>
      <c r="E11" s="8" t="s">
        <v>76</v>
      </c>
      <c r="F11" s="8" t="s">
        <v>77</v>
      </c>
    </row>
    <row r="12" spans="1:9" ht="14" x14ac:dyDescent="0.15">
      <c r="A12" s="10" t="s">
        <v>69</v>
      </c>
      <c r="B12" s="10">
        <v>4</v>
      </c>
      <c r="C12" s="10">
        <v>4664.7556133333319</v>
      </c>
      <c r="D12" s="10">
        <v>1166.188903333333</v>
      </c>
      <c r="E12" s="10">
        <v>31.792533741471932</v>
      </c>
      <c r="F12" s="10">
        <v>1.7939087731236947E-9</v>
      </c>
    </row>
    <row r="13" spans="1:9" ht="14" x14ac:dyDescent="0.15">
      <c r="A13" s="10" t="s">
        <v>70</v>
      </c>
      <c r="B13" s="10">
        <v>25</v>
      </c>
      <c r="C13" s="10">
        <v>917.03048333333356</v>
      </c>
      <c r="D13" s="10">
        <v>36.681219333333345</v>
      </c>
      <c r="E13" s="10"/>
      <c r="F13" s="10"/>
    </row>
    <row r="14" spans="1:9" ht="15" thickBot="1" x14ac:dyDescent="0.2">
      <c r="A14" s="11" t="s">
        <v>71</v>
      </c>
      <c r="B14" s="11">
        <v>29</v>
      </c>
      <c r="C14" s="11">
        <v>5581.7860966666658</v>
      </c>
      <c r="D14" s="11"/>
      <c r="E14" s="11"/>
      <c r="F14" s="11"/>
    </row>
    <row r="15" spans="1:9" ht="14" thickBot="1" x14ac:dyDescent="0.2"/>
    <row r="16" spans="1:9" ht="28" x14ac:dyDescent="0.15">
      <c r="A16" s="8"/>
      <c r="B16" s="8" t="s">
        <v>78</v>
      </c>
      <c r="C16" s="8" t="s">
        <v>66</v>
      </c>
      <c r="D16" s="8" t="s">
        <v>79</v>
      </c>
      <c r="E16" s="8" t="s">
        <v>80</v>
      </c>
      <c r="F16" s="8" t="s">
        <v>81</v>
      </c>
      <c r="G16" s="8" t="s">
        <v>82</v>
      </c>
      <c r="H16" s="8" t="s">
        <v>83</v>
      </c>
      <c r="I16" s="8" t="s">
        <v>84</v>
      </c>
    </row>
    <row r="17" spans="1:9" ht="14" x14ac:dyDescent="0.15">
      <c r="A17" s="10" t="s">
        <v>72</v>
      </c>
      <c r="B17" s="10">
        <v>23.586666666666666</v>
      </c>
      <c r="C17" s="10">
        <v>2.4725566839924129</v>
      </c>
      <c r="D17" s="10">
        <v>9.5393835940624463</v>
      </c>
      <c r="E17" s="10">
        <v>8.2328340466331014E-10</v>
      </c>
      <c r="F17" s="10">
        <v>18.494340852116437</v>
      </c>
      <c r="G17" s="10">
        <v>28.678992481216895</v>
      </c>
      <c r="H17" s="10">
        <v>18.494340852116437</v>
      </c>
      <c r="I17" s="10">
        <v>28.678992481216895</v>
      </c>
    </row>
    <row r="18" spans="1:9" ht="42" x14ac:dyDescent="0.15">
      <c r="A18" s="10" t="s">
        <v>112</v>
      </c>
      <c r="B18" s="10">
        <v>-7.8100000000000067</v>
      </c>
      <c r="C18" s="10">
        <v>3.4967231962383183</v>
      </c>
      <c r="D18" s="10">
        <v>-2.2335196587484525</v>
      </c>
      <c r="E18" s="27">
        <v>3.4699949068748237E-2</v>
      </c>
      <c r="F18" s="10">
        <v>-15.011636230959558</v>
      </c>
      <c r="G18" s="10">
        <v>-0.60836376904045508</v>
      </c>
      <c r="H18" s="10">
        <v>-15.011636230959558</v>
      </c>
      <c r="I18" s="10">
        <v>-0.60836376904045508</v>
      </c>
    </row>
    <row r="19" spans="1:9" ht="28" x14ac:dyDescent="0.15">
      <c r="A19" s="10" t="s">
        <v>113</v>
      </c>
      <c r="B19" s="10">
        <v>-2.829999999999997</v>
      </c>
      <c r="C19" s="10">
        <v>3.4967231962383165</v>
      </c>
      <c r="D19" s="10">
        <v>-0.80932914651192212</v>
      </c>
      <c r="E19" s="28">
        <v>0.42596198503106597</v>
      </c>
      <c r="F19" s="10">
        <v>-10.031636230959545</v>
      </c>
      <c r="G19" s="10">
        <v>4.3716362309595507</v>
      </c>
      <c r="H19" s="10">
        <v>-10.031636230959545</v>
      </c>
      <c r="I19" s="10">
        <v>4.3716362309595507</v>
      </c>
    </row>
    <row r="20" spans="1:9" ht="42" x14ac:dyDescent="0.15">
      <c r="A20" s="10" t="s">
        <v>115</v>
      </c>
      <c r="B20" s="10">
        <v>14.199999999999998</v>
      </c>
      <c r="C20" s="10">
        <v>3.496723196238317</v>
      </c>
      <c r="D20" s="10">
        <v>4.0609448340880929</v>
      </c>
      <c r="E20" s="27">
        <v>4.235992492862778E-4</v>
      </c>
      <c r="F20" s="10">
        <v>6.9983637690404485</v>
      </c>
      <c r="G20" s="10">
        <v>21.401636230959546</v>
      </c>
      <c r="H20" s="10">
        <v>6.9983637690404485</v>
      </c>
      <c r="I20" s="10">
        <v>21.401636230959546</v>
      </c>
    </row>
    <row r="21" spans="1:9" ht="43" thickBot="1" x14ac:dyDescent="0.2">
      <c r="A21" s="11" t="s">
        <v>116</v>
      </c>
      <c r="B21" s="11">
        <v>26.138333333333335</v>
      </c>
      <c r="C21" s="11">
        <v>3.4967231962383183</v>
      </c>
      <c r="D21" s="11">
        <v>7.4750936423713084</v>
      </c>
      <c r="E21" s="29">
        <v>7.9144194477800829E-8</v>
      </c>
      <c r="F21" s="11">
        <v>18.936697102373785</v>
      </c>
      <c r="G21" s="11">
        <v>33.339969564292886</v>
      </c>
      <c r="H21" s="11">
        <v>18.936697102373785</v>
      </c>
      <c r="I21" s="11">
        <v>33.339969564292886</v>
      </c>
    </row>
    <row r="25" spans="1:9" ht="28" x14ac:dyDescent="0.15">
      <c r="A25" t="s">
        <v>103</v>
      </c>
    </row>
    <row r="26" spans="1:9" ht="14" thickBot="1" x14ac:dyDescent="0.2"/>
    <row r="27" spans="1:9" ht="42" x14ac:dyDescent="0.15">
      <c r="A27" s="8" t="s">
        <v>104</v>
      </c>
      <c r="B27" s="8" t="s">
        <v>105</v>
      </c>
      <c r="C27" s="8" t="s">
        <v>106</v>
      </c>
    </row>
    <row r="28" spans="1:9" x14ac:dyDescent="0.15">
      <c r="A28" s="10">
        <v>1</v>
      </c>
      <c r="B28" s="10">
        <v>15.77666666666666</v>
      </c>
      <c r="C28" s="10">
        <v>1.3633333333333404</v>
      </c>
    </row>
    <row r="29" spans="1:9" x14ac:dyDescent="0.15">
      <c r="A29" s="10">
        <v>2</v>
      </c>
      <c r="B29" s="10">
        <v>20.756666666666668</v>
      </c>
      <c r="C29" s="10">
        <v>5.163333333333334</v>
      </c>
    </row>
    <row r="30" spans="1:9" x14ac:dyDescent="0.15">
      <c r="A30" s="10">
        <v>3</v>
      </c>
      <c r="B30" s="10">
        <v>23.586666666666666</v>
      </c>
      <c r="C30" s="10">
        <v>6.3433333333333337</v>
      </c>
    </row>
    <row r="31" spans="1:9" x14ac:dyDescent="0.15">
      <c r="A31" s="10">
        <v>4</v>
      </c>
      <c r="B31" s="10">
        <v>37.786666666666662</v>
      </c>
      <c r="C31" s="10">
        <v>13.443333333333335</v>
      </c>
    </row>
    <row r="32" spans="1:9" x14ac:dyDescent="0.15">
      <c r="A32" s="10">
        <v>5</v>
      </c>
      <c r="B32" s="10">
        <v>49.725000000000001</v>
      </c>
      <c r="C32" s="10">
        <v>14.134999999999998</v>
      </c>
    </row>
    <row r="33" spans="1:3" x14ac:dyDescent="0.15">
      <c r="A33" s="10">
        <v>6</v>
      </c>
      <c r="B33" s="10">
        <v>15.77666666666666</v>
      </c>
      <c r="C33" s="10">
        <v>0.60333333333333883</v>
      </c>
    </row>
    <row r="34" spans="1:3" x14ac:dyDescent="0.15">
      <c r="A34" s="10">
        <v>7</v>
      </c>
      <c r="B34" s="10">
        <v>20.756666666666668</v>
      </c>
      <c r="C34" s="10">
        <v>-2.6666666666667282E-2</v>
      </c>
    </row>
    <row r="35" spans="1:3" x14ac:dyDescent="0.15">
      <c r="A35" s="10">
        <v>8</v>
      </c>
      <c r="B35" s="10">
        <v>23.586666666666666</v>
      </c>
      <c r="C35" s="10">
        <v>-1.0066666666666677</v>
      </c>
    </row>
    <row r="36" spans="1:3" x14ac:dyDescent="0.15">
      <c r="A36" s="10">
        <v>9</v>
      </c>
      <c r="B36" s="10">
        <v>37.786666666666662</v>
      </c>
      <c r="C36" s="10">
        <v>-0.15666666666665918</v>
      </c>
    </row>
    <row r="37" spans="1:3" x14ac:dyDescent="0.15">
      <c r="A37" s="10">
        <v>10</v>
      </c>
      <c r="B37" s="10">
        <v>49.725000000000001</v>
      </c>
      <c r="C37" s="10">
        <v>3.1849999999999952</v>
      </c>
    </row>
    <row r="38" spans="1:3" x14ac:dyDescent="0.15">
      <c r="A38" s="10">
        <v>11</v>
      </c>
      <c r="B38" s="10">
        <v>15.77666666666666</v>
      </c>
      <c r="C38" s="10">
        <v>2.8933333333333415</v>
      </c>
    </row>
    <row r="39" spans="1:3" x14ac:dyDescent="0.15">
      <c r="A39" s="10">
        <v>12</v>
      </c>
      <c r="B39" s="10">
        <v>20.756666666666668</v>
      </c>
      <c r="C39" s="10">
        <v>1.5633333333333326</v>
      </c>
    </row>
    <row r="40" spans="1:3" x14ac:dyDescent="0.15">
      <c r="A40" s="10">
        <v>13</v>
      </c>
      <c r="B40" s="10">
        <v>23.586666666666666</v>
      </c>
      <c r="C40" s="10">
        <v>1.9033333333333324</v>
      </c>
    </row>
    <row r="41" spans="1:3" x14ac:dyDescent="0.15">
      <c r="A41" s="10">
        <v>14</v>
      </c>
      <c r="B41" s="10">
        <v>37.786666666666662</v>
      </c>
      <c r="C41" s="10">
        <v>3.6933333333333351</v>
      </c>
    </row>
    <row r="42" spans="1:3" x14ac:dyDescent="0.15">
      <c r="A42" s="10">
        <v>15</v>
      </c>
      <c r="B42" s="10">
        <v>49.725000000000001</v>
      </c>
      <c r="C42" s="10">
        <v>7.3549999999999969</v>
      </c>
    </row>
    <row r="43" spans="1:3" x14ac:dyDescent="0.15">
      <c r="A43" s="10">
        <v>16</v>
      </c>
      <c r="B43" s="10">
        <v>15.77666666666666</v>
      </c>
      <c r="C43" s="10">
        <v>-1.9366666666666603</v>
      </c>
    </row>
    <row r="44" spans="1:3" x14ac:dyDescent="0.15">
      <c r="A44" s="10">
        <v>17</v>
      </c>
      <c r="B44" s="10">
        <v>20.756666666666668</v>
      </c>
      <c r="C44" s="10">
        <v>-1.196666666666669</v>
      </c>
    </row>
    <row r="45" spans="1:3" x14ac:dyDescent="0.15">
      <c r="A45" s="10">
        <v>18</v>
      </c>
      <c r="B45" s="10">
        <v>23.586666666666666</v>
      </c>
      <c r="C45" s="10">
        <v>-1.0666666666666664</v>
      </c>
    </row>
    <row r="46" spans="1:3" x14ac:dyDescent="0.15">
      <c r="A46" s="10">
        <v>19</v>
      </c>
      <c r="B46" s="10">
        <v>37.786666666666662</v>
      </c>
      <c r="C46" s="10">
        <v>-2.4766666666666595</v>
      </c>
    </row>
    <row r="47" spans="1:3" x14ac:dyDescent="0.15">
      <c r="A47" s="10">
        <v>20</v>
      </c>
      <c r="B47" s="10">
        <v>49.725000000000001</v>
      </c>
      <c r="C47" s="10">
        <v>-5.2749999999999986</v>
      </c>
    </row>
    <row r="48" spans="1:3" x14ac:dyDescent="0.15">
      <c r="A48" s="10">
        <v>21</v>
      </c>
      <c r="B48" s="10">
        <v>15.77666666666666</v>
      </c>
      <c r="C48" s="10">
        <v>-1.8866666666666596</v>
      </c>
    </row>
    <row r="49" spans="1:3" x14ac:dyDescent="0.15">
      <c r="A49" s="10">
        <v>22</v>
      </c>
      <c r="B49" s="10">
        <v>20.756666666666668</v>
      </c>
      <c r="C49" s="10">
        <v>-2.9266666666666694</v>
      </c>
    </row>
    <row r="50" spans="1:3" x14ac:dyDescent="0.15">
      <c r="A50" s="10">
        <v>23</v>
      </c>
      <c r="B50" s="10">
        <v>23.586666666666666</v>
      </c>
      <c r="C50" s="10">
        <v>-3.2266666666666666</v>
      </c>
    </row>
    <row r="51" spans="1:3" x14ac:dyDescent="0.15">
      <c r="A51" s="10">
        <v>24</v>
      </c>
      <c r="B51" s="10">
        <v>37.786666666666662</v>
      </c>
      <c r="C51" s="10">
        <v>-7.8466666666666605</v>
      </c>
    </row>
    <row r="52" spans="1:3" x14ac:dyDescent="0.15">
      <c r="A52" s="10">
        <v>25</v>
      </c>
      <c r="B52" s="10">
        <v>49.725000000000001</v>
      </c>
      <c r="C52" s="10">
        <v>-10.315000000000005</v>
      </c>
    </row>
    <row r="53" spans="1:3" x14ac:dyDescent="0.15">
      <c r="A53" s="10">
        <v>26</v>
      </c>
      <c r="B53" s="10">
        <v>15.77666666666666</v>
      </c>
      <c r="C53" s="10">
        <v>-1.03666666666666</v>
      </c>
    </row>
    <row r="54" spans="1:3" x14ac:dyDescent="0.15">
      <c r="A54" s="10">
        <v>27</v>
      </c>
      <c r="B54" s="10">
        <v>20.756666666666668</v>
      </c>
      <c r="C54" s="10">
        <v>-2.576666666666668</v>
      </c>
    </row>
    <row r="55" spans="1:3" x14ac:dyDescent="0.15">
      <c r="A55" s="10">
        <v>28</v>
      </c>
      <c r="B55" s="10">
        <v>23.586666666666666</v>
      </c>
      <c r="C55" s="10">
        <v>-2.9466666666666654</v>
      </c>
    </row>
    <row r="56" spans="1:3" x14ac:dyDescent="0.15">
      <c r="A56" s="10">
        <v>29</v>
      </c>
      <c r="B56" s="10">
        <v>37.786666666666662</v>
      </c>
      <c r="C56" s="10">
        <v>-6.6566666666666627</v>
      </c>
    </row>
    <row r="57" spans="1:3" ht="14" thickBot="1" x14ac:dyDescent="0.2">
      <c r="A57" s="11">
        <v>30</v>
      </c>
      <c r="B57" s="11">
        <v>49.725000000000001</v>
      </c>
      <c r="C57" s="11">
        <v>-9.0850000000000009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wages by education (all data)</vt:lpstr>
      <vt:lpstr>selected data</vt:lpstr>
      <vt:lpstr>no base cases</vt:lpstr>
      <vt:lpstr>regression no base cases</vt:lpstr>
      <vt:lpstr>regression take out hgh school</vt:lpstr>
      <vt:lpstr>black hispanic</vt:lpstr>
      <vt:lpstr>black</vt:lpstr>
      <vt:lpstr>gender no female</vt:lpstr>
      <vt:lpstr>take out high school</vt:lpstr>
      <vt:lpstr>no high school</vt:lpstr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2023-12-06T21:33:41Z</dcterms:created>
  <dcterms:modified xsi:type="dcterms:W3CDTF">2024-09-16T22:04:50Z</dcterms:modified>
</cp:coreProperties>
</file>