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vatska\software\examples\Welco\"/>
    </mc:Choice>
  </mc:AlternateContent>
  <xr:revisionPtr revIDLastSave="0" documentId="13_ncr:1_{FD67CC6A-962C-45C5-84BC-4DC770F825C0}" xr6:coauthVersionLast="47" xr6:coauthVersionMax="47" xr10:uidLastSave="{00000000-0000-0000-0000-000000000000}"/>
  <bookViews>
    <workbookView xWindow="-28920" yWindow="-120" windowWidth="29040" windowHeight="15720" tabRatio="898" xr2:uid="{00000000-000D-0000-FFFF-FFFF00000000}"/>
  </bookViews>
  <sheets>
    <sheet name="A1_ใบสั่งงาน" sheetId="32" r:id="rId1"/>
    <sheet name="A2_QC ถุงเล็ก" sheetId="33" r:id="rId2"/>
    <sheet name="P2_QC กล่อง" sheetId="34" r:id="rId3"/>
  </sheets>
  <externalReferences>
    <externalReference r:id="rId4"/>
  </externalReferences>
  <definedNames>
    <definedName name="_xlnm.Print_Area" localSheetId="0">A1_ใบสั่งงาน!$A$1:$H$38</definedName>
    <definedName name="_xlnm.Print_Area" localSheetId="1">'A2_QC ถุงเล็ก'!$A$1:$G$19</definedName>
    <definedName name="_xlnm.Print_Titles" localSheetId="0">A1_ใบสั่งงาน!$1:$6</definedName>
    <definedName name="_xlnm.Print_Titles" localSheetId="1">'A2_QC ถุงเล็ก'!$1:$10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32" l="1"/>
  <c r="L10" i="32"/>
  <c r="D10" i="32"/>
  <c r="H10" i="32" s="1"/>
  <c r="C8" i="34"/>
  <c r="C7" i="34"/>
  <c r="C7" i="33"/>
  <c r="C8" i="33"/>
  <c r="E7" i="33"/>
  <c r="E6" i="33"/>
  <c r="E5" i="33"/>
  <c r="D13" i="32"/>
  <c r="D12" i="32"/>
</calcChain>
</file>

<file path=xl/sharedStrings.xml><?xml version="1.0" encoding="utf-8"?>
<sst xmlns="http://schemas.openxmlformats.org/spreadsheetml/2006/main" count="152" uniqueCount="119">
  <si>
    <t>Description</t>
  </si>
  <si>
    <t xml:space="preserve"> </t>
  </si>
  <si>
    <t>Assembly</t>
  </si>
  <si>
    <t>List</t>
  </si>
  <si>
    <t>Completed by</t>
  </si>
  <si>
    <t>Process</t>
  </si>
  <si>
    <t>Point</t>
  </si>
  <si>
    <t>Qty rejected</t>
  </si>
  <si>
    <t>Date Of Packing:</t>
  </si>
  <si>
    <t>Baging</t>
  </si>
  <si>
    <t>Label is placed in the center of the bag</t>
  </si>
  <si>
    <t>Lot number is specified correctly</t>
  </si>
  <si>
    <t>Bag Qty: 10 assy</t>
  </si>
  <si>
    <t>Bag size : 15*23 cm is correct</t>
  </si>
  <si>
    <t xml:space="preserve">The assy is fixed in position </t>
  </si>
  <si>
    <t>Vatska Company Limited</t>
  </si>
  <si>
    <t xml:space="preserve">53/2 T.Om-kred, A.Pakkred,Nonthaburi </t>
  </si>
  <si>
    <t>Tel +66 29244161    sales@vatska.com</t>
  </si>
  <si>
    <t>ลำดับ
No.</t>
  </si>
  <si>
    <t xml:space="preserve">รายการที่ขอเบิก
Description </t>
  </si>
  <si>
    <t>LOT NO.</t>
  </si>
  <si>
    <t>จำนวนที่ขอเบิก
Quantity Required</t>
  </si>
  <si>
    <t>จำนวนที่ได้รับ
Quantity Receipt</t>
  </si>
  <si>
    <t>หน่วยนับ
UOM</t>
  </si>
  <si>
    <t>ผู้ขอเบิก/ ผู้จัดทำ/  Prepared By</t>
  </si>
  <si>
    <t>ผู้จ่ายสินค้า/  Payer By</t>
  </si>
  <si>
    <t>ผู้อนุมัติ/  Approver</t>
  </si>
  <si>
    <t>.........../.........../..........</t>
  </si>
  <si>
    <t>วันที่/ Date</t>
  </si>
  <si>
    <t xml:space="preserve">หมายเหตุ </t>
  </si>
  <si>
    <t>Testing</t>
  </si>
  <si>
    <t>QC by</t>
  </si>
  <si>
    <t>2. รายการที่ต้องใช้ในการประกอบสายยาง ได้แก่</t>
  </si>
  <si>
    <t>The assy are all in the same direction</t>
  </si>
  <si>
    <t>….........................................................</t>
  </si>
  <si>
    <t>Tel +66 29244161     
sales@vatska.com</t>
  </si>
  <si>
    <t>อุปกรณ์ที่ใช้ในการผลิต</t>
  </si>
  <si>
    <t>รายการสิ้นเปลือง</t>
  </si>
  <si>
    <t>รายการเบิกวัสดุที่ใช้ในการผลิต</t>
  </si>
  <si>
    <t>...............................................................</t>
  </si>
  <si>
    <t>....................................................</t>
  </si>
  <si>
    <t>ข้อต่อพลาสติกเกลียวตัวผู้</t>
  </si>
  <si>
    <t xml:space="preserve">สายรัดไนล่อน </t>
  </si>
  <si>
    <t>ปืนดึงสายรัด</t>
  </si>
  <si>
    <t>ไม้บรรทัดเหล็ก</t>
  </si>
  <si>
    <t>Jig Cutting</t>
  </si>
  <si>
    <t>Jig Insertion</t>
  </si>
  <si>
    <t>หน้ากาก</t>
  </si>
  <si>
    <t>หมวกคลุมผม</t>
  </si>
  <si>
    <t>ASSY JOB NO</t>
  </si>
  <si>
    <t>PACKING JOB NO</t>
  </si>
  <si>
    <t>(PYYMMDD/xxxx)</t>
  </si>
  <si>
    <t>Bag Labeling</t>
  </si>
  <si>
    <t>Box</t>
  </si>
  <si>
    <t>สภาพพร้อมใช้งานหรือไม่(Y/N)</t>
  </si>
  <si>
    <t>แก้ไขโดย</t>
  </si>
  <si>
    <t>เบิกโดย</t>
  </si>
  <si>
    <t>Label size :   5* 8.5  cm is correct</t>
  </si>
  <si>
    <t>Packing job no is correct/ pack of 10</t>
  </si>
  <si>
    <t>( สายยาง, fitting, Collar, Cable tie)</t>
  </si>
  <si>
    <t>Torque setting</t>
  </si>
  <si>
    <t>คีมตัดเคเบิ้ลไทร์</t>
  </si>
  <si>
    <t>คุณภาพของอุปกรณ์
OK/ NG</t>
  </si>
  <si>
    <t>โต๊ะ QC</t>
  </si>
  <si>
    <t>เสื้อคลุม</t>
  </si>
  <si>
    <t>ปลายเรียบตรง</t>
  </si>
  <si>
    <t>วัดค่าแรงดึงของปืนยิงเคเบิ้ลไทร์ให้ได้ตามค่าที่กำหนด  65-75 Nm</t>
  </si>
  <si>
    <t>เมื่อประกอบเสร็จ สายยางต้องไม่พับงอ และข้อต่อพลาสติค 2 ข้างต้องอยู่ในระนาบเดียวกัน ไม่เผยอเกิน 2 มม</t>
  </si>
  <si>
    <t>เคเบิ้ลไทร์ ต้องอยู่ในสภาพที่สมบูรณื เป็นแนวตรง หัวต้องไม่ห่างจากขอบข้อต่อไม่เกิน2 มม</t>
  </si>
  <si>
    <t>เมื่อประกอบเสร็จ และมองจากด้านหน้า หัวของเคเบิ้ลไทร์ต้องอยู่ในขอบของข้อต่อ ตามภาพ</t>
  </si>
  <si>
    <t>เมื่อประกอบเสร็จ และมองจากด้านล่าง หัวของเคเบิ้ลไทร์ต้องอยู่ในขอบของข้อต่อ ตามภาพ</t>
  </si>
  <si>
    <t>เมื่อประกอบเสร็จและหมุนเกลียวข้อต่อตัวเมียแล้ว นำไปทดสอบ ต้องไม่มีลมรั่ว และ ไฟของเครื่องทดสอบมีสีเขียว</t>
  </si>
  <si>
    <t>ลำดับที่</t>
  </si>
  <si>
    <t>รายละเอียด</t>
  </si>
  <si>
    <t>จุดสังเกต</t>
  </si>
  <si>
    <t>จำนวนที่ตรวจสอบ</t>
  </si>
  <si>
    <t>จำนวนที่ผ่าน</t>
  </si>
  <si>
    <t>จำนวนที่คัดออก</t>
  </si>
  <si>
    <t>ผู้ตรวจสอบ</t>
  </si>
  <si>
    <t>จำนวนที่ขอเบิกเพิ่ม
Additional</t>
  </si>
  <si>
    <t>UN</t>
  </si>
  <si>
    <t>ขวดพลาสติค Ethanol 99%</t>
  </si>
  <si>
    <t>พู่กัน</t>
  </si>
  <si>
    <t>1. สายยาง 1 กล่อง ตัดได้ 105 ชิ้น</t>
  </si>
  <si>
    <t>3. เปลี่ยนใบมีดทุก 5 Job order</t>
  </si>
  <si>
    <t>เลขที่/ No.: QC</t>
  </si>
  <si>
    <t>วันที่ตรวจสอบ</t>
  </si>
  <si>
    <t>Cutting</t>
  </si>
  <si>
    <t>ความยาวสายยาง 10 ชิ้นแรกต้องอยู่ในช่วง 141+/- 0.8 มม.
โดยเลือกใช้แท่งสีดำกำหนดระยะที่เหมาะสมกับสายยาง</t>
  </si>
  <si>
    <t>เมื่อประกอบเสร็จสมบูรณ์ ความยาวจากขอบสายยางด้านหนึ่งถึงอีกด้านต้องมีความยาวระหว่าง 140-142 มม</t>
  </si>
  <si>
    <r>
      <t xml:space="preserve">ใบขอเบิกวัตถุดิบและวัสดุสิ้นเปลืองในการผลิต (Request Material tools and other supplies)
</t>
    </r>
    <r>
      <rPr>
        <sz val="20"/>
        <color theme="1"/>
        <rFont val="Angsana New"/>
        <family val="1"/>
      </rPr>
      <t>Request Inventory</t>
    </r>
  </si>
  <si>
    <t>Packing Report</t>
  </si>
  <si>
    <t>แผนก/ Department: CONTRACT Manufacturing</t>
  </si>
  <si>
    <t>ชื่อลูกค้า/ Customer Name: WELCO Japan</t>
  </si>
  <si>
    <t>เลขที่/ No.: RI</t>
  </si>
  <si>
    <t xml:space="preserve">วันที่/ Date: </t>
  </si>
  <si>
    <t>จำนวน assy ที่ต้องการ / QTY</t>
  </si>
  <si>
    <t>ความยาวสายยางต่อเส้น</t>
  </si>
  <si>
    <t>กล่อง</t>
  </si>
  <si>
    <t>WCA</t>
  </si>
  <si>
    <t>ถุง</t>
  </si>
  <si>
    <t>ชิ้น</t>
  </si>
  <si>
    <t>จำนวน 
Assy ที่ควรได้</t>
  </si>
  <si>
    <t>Customer    WELCO</t>
  </si>
  <si>
    <t>PART NO.</t>
  </si>
  <si>
    <t>T18R</t>
  </si>
  <si>
    <t>จำนวน assy ที่ตรวจสอบ / QTY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</si>
  <si>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</si>
  <si>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รายงานตรวจสอบคุณภาพการประกอบ (QC Assembly report)</t>
  </si>
  <si>
    <t>PART NO</t>
  </si>
  <si>
    <t>W6 ID 1/8</t>
  </si>
  <si>
    <t>P-3/16-2-WI6</t>
  </si>
  <si>
    <t>ASSY JOB No                                     WCA</t>
  </si>
  <si>
    <t>จำนวนถุงที่ตรวจสอบ / QTY</t>
  </si>
  <si>
    <t>Box size :___________________________</t>
  </si>
  <si>
    <t>Box Qty_____________________</t>
  </si>
  <si>
    <t>Shipping document attached    (Y/N)</t>
  </si>
  <si>
    <t>Pharmed AY242012</t>
  </si>
  <si>
    <t>ID  3/16 (4.7 mm) x OD 5/16 (7.9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</si>
</sst>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1"/>
      <color theme="1"/>
      <name val="Angsana New"/>
      <family val="1"/>
    </font>
    <font>
      <u/>
      <sz val="11"/>
      <color theme="1"/>
      <name val="Angsana New"/>
      <family val="1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1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18"/>
      <color theme="1"/>
      <name val="Angsana New"/>
      <family val="1"/>
    </font>
    <font>
      <sz val="22"/>
      <color theme="1"/>
      <name val="Angsana New"/>
      <family val="1"/>
    </font>
    <font>
      <sz val="24"/>
      <color theme="1"/>
      <name val="Angsana New"/>
      <family val="1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vertical="top" wrapText="1"/>
    </xf>
    <xf numFmtId="0" fontId="3" fillId="4" borderId="1" xfId="0" applyFont="1" applyFill="1" applyBorder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7" borderId="1" xfId="0" applyFont="1" applyFill="1" applyBorder="1" applyAlignment="1">
      <alignment horizontal="left" vertical="center" textRotation="255" wrapText="1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3" fillId="4" borderId="4" xfId="0" applyFont="1" applyFill="1" applyBorder="1"/>
    <xf numFmtId="0" fontId="15" fillId="0" borderId="0" xfId="0" applyFont="1"/>
    <xf numFmtId="0" fontId="16" fillId="0" borderId="0" xfId="0" applyFont="1"/>
    <xf numFmtId="0" fontId="15" fillId="0" borderId="0" xfId="0" quotePrefix="1" applyFont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indent="1"/>
    </xf>
    <xf numFmtId="0" fontId="3" fillId="0" borderId="0" xfId="0" applyFont="1" applyAlignment="1">
      <alignment vertical="top"/>
    </xf>
    <xf numFmtId="0" fontId="4" fillId="3" borderId="7" xfId="0" applyFont="1" applyFill="1" applyBorder="1"/>
    <xf numFmtId="0" fontId="4" fillId="3" borderId="5" xfId="0" applyFont="1" applyFill="1" applyBorder="1"/>
    <xf numFmtId="0" fontId="3" fillId="4" borderId="4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3" fillId="0" borderId="5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5" fillId="0" borderId="0" xfId="0" applyFont="1"/>
    <xf numFmtId="0" fontId="17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20" fillId="0" borderId="0" xfId="0" applyFont="1"/>
    <xf numFmtId="0" fontId="17" fillId="4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textRotation="255"/>
    </xf>
    <xf numFmtId="0" fontId="12" fillId="0" borderId="0" xfId="0" applyFont="1" applyAlignment="1">
      <alignment horizontal="center" vertical="top" wrapText="1"/>
    </xf>
    <xf numFmtId="0" fontId="21" fillId="0" borderId="0" xfId="0" applyFont="1"/>
    <xf numFmtId="0" fontId="13" fillId="0" borderId="0" xfId="0" applyFont="1"/>
    <xf numFmtId="164" fontId="22" fillId="0" borderId="1" xfId="0" applyNumberFormat="1" applyFont="1" applyBorder="1" applyAlignment="1">
      <alignment horizontal="center"/>
    </xf>
    <xf numFmtId="164" fontId="21" fillId="5" borderId="0" xfId="1" applyNumberFormat="1" applyFont="1" applyFill="1"/>
    <xf numFmtId="0" fontId="14" fillId="0" borderId="0" xfId="0" applyFont="1" applyAlignment="1">
      <alignment vertical="top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5" borderId="0" xfId="0" applyFont="1" applyFill="1"/>
    <xf numFmtId="0" fontId="23" fillId="0" borderId="0" xfId="0" applyFont="1"/>
    <xf numFmtId="0" fontId="21" fillId="4" borderId="0" xfId="0" applyFont="1" applyFill="1" applyAlignment="1">
      <alignment horizontal="right"/>
    </xf>
    <xf numFmtId="0" fontId="23" fillId="0" borderId="0" xfId="0" applyFont="1" applyAlignment="1">
      <alignment horizontal="left"/>
    </xf>
    <xf numFmtId="0" fontId="21" fillId="0" borderId="3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1" fillId="0" borderId="0" xfId="0" applyFont="1" applyAlignment="1">
      <alignment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2" fillId="0" borderId="1" xfId="0" applyFont="1" applyBorder="1" applyAlignment="1">
      <alignment horizontal="center"/>
    </xf>
    <xf numFmtId="0" fontId="22" fillId="0" borderId="1" xfId="0" applyFont="1" applyBorder="1"/>
    <xf numFmtId="0" fontId="21" fillId="0" borderId="4" xfId="0" applyFont="1" applyBorder="1" applyAlignment="1">
      <alignment horizontal="center"/>
    </xf>
    <xf numFmtId="0" fontId="21" fillId="0" borderId="4" xfId="0" applyFont="1" applyBorder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4" borderId="0" xfId="0" applyFont="1" applyFill="1"/>
    <xf numFmtId="164" fontId="13" fillId="0" borderId="0" xfId="0" quotePrefix="1" applyNumberFormat="1" applyFont="1"/>
    <xf numFmtId="0" fontId="24" fillId="0" borderId="0" xfId="0" applyFont="1"/>
    <xf numFmtId="0" fontId="19" fillId="0" borderId="0" xfId="0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9" fillId="0" borderId="0" xfId="0" applyFont="1" applyAlignment="1">
      <alignment horizontal="left"/>
    </xf>
    <xf numFmtId="43" fontId="25" fillId="4" borderId="0" xfId="1" applyFont="1" applyFill="1" applyAlignment="1">
      <alignment horizontal="center"/>
    </xf>
    <xf numFmtId="0" fontId="28" fillId="0" borderId="0" xfId="0" applyFont="1" applyAlignment="1">
      <alignment horizontal="right"/>
    </xf>
    <xf numFmtId="0" fontId="7" fillId="3" borderId="1" xfId="0" applyFont="1" applyFill="1" applyBorder="1" applyAlignment="1">
      <alignment wrapText="1"/>
    </xf>
    <xf numFmtId="0" fontId="4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4" fontId="10" fillId="4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5" borderId="2" xfId="0" applyFont="1" applyFill="1" applyBorder="1"/>
    <xf numFmtId="0" fontId="21" fillId="0" borderId="3" xfId="0" applyFont="1" applyBorder="1" applyAlignment="1">
      <alignment horizontal="center"/>
    </xf>
    <xf numFmtId="0" fontId="21" fillId="0" borderId="8" xfId="0" applyFont="1" applyBorder="1"/>
    <xf numFmtId="41" fontId="22" fillId="0" borderId="3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3" xfId="0" applyFont="1" applyBorder="1"/>
    <xf numFmtId="0" fontId="10" fillId="0" borderId="9" xfId="0" applyFont="1" applyBorder="1"/>
    <xf numFmtId="0" fontId="21" fillId="0" borderId="9" xfId="0" applyFont="1" applyBorder="1"/>
    <xf numFmtId="41" fontId="22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textRotation="255"/>
    </xf>
    <xf numFmtId="0" fontId="3" fillId="4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textRotation="255" wrapText="1"/>
    </xf>
    <xf numFmtId="0" fontId="3" fillId="2" borderId="6" xfId="0" applyFont="1" applyFill="1" applyBorder="1" applyAlignment="1">
      <alignment horizontal="center" vertical="center" textRotation="255" wrapText="1"/>
    </xf>
    <xf numFmtId="0" fontId="3" fillId="2" borderId="4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" xfId="2" xr:uid="{2B1BC7BF-B2EE-4108-8D18-19D38D4C4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jpe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162111</xdr:colOff>
      <xdr:row>0</xdr:row>
      <xdr:rowOff>110939</xdr:rowOff>
    </xdr:from>
    <xdr:to>
      <xdr:col>1</xdr:col>
      <xdr:colOff>7508</xdr:colOff>
      <xdr:row>0</xdr:row>
      <xdr:rowOff>735890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7485F-AB6C-4323-8030-F3A3335A0B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111" y="222998"/>
          <a:ext cx="672727" cy="6230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123266</xdr:colOff>
      <xdr:row>0</xdr:row>
      <xdr:rowOff>44822</xdr:rowOff>
    </xdr:from>
    <xdr:to>
      <xdr:col>7</xdr:col>
      <xdr:colOff>815993</xdr:colOff>
      <xdr:row>0</xdr:row>
      <xdr:rowOff>495030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DA30B2-ECDF-44AD-BE96-93F6E27F334E}"/>
            </a:ext>
          </a:extLst>
        </xdr:cNvPr>
        <xdr:cNvSpPr txBox="1"/>
      </xdr:nvSpPr>
      <xdr:spPr>
        <a:xfrm>
          <a:off x="7519148" y="156881"/>
          <a:ext cx="692727" cy="4502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314620</xdr:colOff>
      <xdr:row>18</xdr:row>
      <xdr:rowOff>133742</xdr:rowOff>
    </xdr:from>
    <xdr:to>
      <xdr:col>1</xdr:col>
      <xdr:colOff>4387164</xdr:colOff>
      <xdr:row>18</xdr:row>
      <xdr:rowOff>1835650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C9E33-7654-4105-9483-B8C925BC7C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650" t="37524" r="16822" b="50458"/>
        <a:stretch/>
      </xdr:blipFill>
      <xdr:spPr>
        <a:xfrm>
          <a:off x="628945" y="14802242"/>
          <a:ext cx="4072544" cy="17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65975</xdr:colOff>
      <xdr:row>0</xdr:row>
      <xdr:rowOff>24740</xdr:rowOff>
    </xdr:from>
    <xdr:to>
      <xdr:col>1</xdr:col>
      <xdr:colOff>451185</xdr:colOff>
      <xdr:row>3</xdr:row>
      <xdr:rowOff>173759</xdr:rowOff>
    </xdr:to>
    <xdr:pic>
      <xdr:nvPicPr>
        <xdr:cNvPr id="3" name="Picture 2" descr="C:\Users\Dell\Desktop\Vatska logo.jpg">
          <a:extLst>
            <a:ext uri="{FF2B5EF4-FFF2-40B4-BE49-F238E27FC236}">
              <a16:creationId xmlns:a16="http://schemas.microsoft.com/office/drawing/2014/main" id="{47DC9207-583D-4404-8008-183A2C0C884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75" y="24740"/>
          <a:ext cx="723598" cy="7129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242074</xdr:colOff>
      <xdr:row>13</xdr:row>
      <xdr:rowOff>28200</xdr:rowOff>
    </xdr:from>
    <xdr:to>
      <xdr:col>1</xdr:col>
      <xdr:colOff>4743398</xdr:colOff>
      <xdr:row>13</xdr:row>
      <xdr:rowOff>1709031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1CAD70-F651-4300-A7F4-93179653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6399" y="7467225"/>
          <a:ext cx="4501324" cy="1680831"/>
        </a:xfrm>
        <a:prstGeom prst="rect">
          <a:avLst/>
        </a:prstGeom>
      </xdr:spPr>
    </xdr:pic>
    <xdr:clientData/>
  </xdr:twoCellAnchor>
  <xdr:oneCellAnchor>
    <xdr:from>
      <xdr:col>1</xdr:col>
      <xdr:colOff>1727964</xdr:colOff>
      <xdr:row>13</xdr:row>
      <xdr:rowOff>641149</xdr:rowOff>
    </xdr:from>
    <xdr:ext cx="885499" cy="26936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69C53E-9446-4D92-A152-42DD106C0B94}"/>
            </a:ext>
          </a:extLst>
        </xdr:cNvPr>
        <xdr:cNvSpPr txBox="1"/>
      </xdr:nvSpPr>
      <xdr:spPr>
        <a:xfrm>
          <a:off x="2042289" y="8080174"/>
          <a:ext cx="8854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badi" panose="020B0604020202020204" pitchFamily="34" charset="0"/>
            </a:rPr>
            <a:t>Not Good</a:t>
          </a:r>
        </a:p>
      </xdr:txBody>
    </xdr:sp>
    <xdr:clientData/>
  </xdr:oneCellAnchor>
  <xdr:twoCellAnchor editAs="oneCell">
    <xdr:from>
      <xdr:col>1</xdr:col>
      <xdr:colOff>58046</xdr:colOff>
      <xdr:row>14</xdr:row>
      <xdr:rowOff>52324</xdr:rowOff>
    </xdr:from>
    <xdr:to>
      <xdr:col>1</xdr:col>
      <xdr:colOff>4712368</xdr:colOff>
      <xdr:row>14</xdr:row>
      <xdr:rowOff>1429722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DD9781-8E80-45AA-8F8A-3C478FCC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2371" y="9415399"/>
          <a:ext cx="4654322" cy="1377398"/>
        </a:xfrm>
        <a:prstGeom prst="rect">
          <a:avLst/>
        </a:prstGeom>
      </xdr:spPr>
    </xdr:pic>
    <xdr:clientData/>
  </xdr:twoCellAnchor>
  <xdr:oneCellAnchor>
    <xdr:from>
      <xdr:col>1</xdr:col>
      <xdr:colOff>1639956</xdr:colOff>
      <xdr:row>14</xdr:row>
      <xdr:rowOff>1222513</xdr:rowOff>
    </xdr:from>
    <xdr:ext cx="599844" cy="20864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9245665-44FA-4790-978E-74009DDD93C4}"/>
            </a:ext>
          </a:extLst>
        </xdr:cNvPr>
        <xdr:cNvSpPr txBox="1"/>
      </xdr:nvSpPr>
      <xdr:spPr>
        <a:xfrm>
          <a:off x="1954281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3036957</xdr:colOff>
      <xdr:row>14</xdr:row>
      <xdr:rowOff>1222513</xdr:rowOff>
    </xdr:from>
    <xdr:ext cx="599844" cy="20864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0FC36A-73EA-4FC8-AD81-37EA92C33036}"/>
            </a:ext>
          </a:extLst>
        </xdr:cNvPr>
        <xdr:cNvSpPr txBox="1"/>
      </xdr:nvSpPr>
      <xdr:spPr>
        <a:xfrm>
          <a:off x="3351282" y="10585588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1</xdr:col>
      <xdr:colOff>916608</xdr:colOff>
      <xdr:row>14</xdr:row>
      <xdr:rowOff>171174</xdr:rowOff>
    </xdr:from>
    <xdr:to>
      <xdr:col>1</xdr:col>
      <xdr:colOff>1071218</xdr:colOff>
      <xdr:row>14</xdr:row>
      <xdr:rowOff>447260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0EA9DC-6B71-4F29-AC6C-805FBCF7B061}"/>
            </a:ext>
          </a:extLst>
        </xdr:cNvPr>
        <xdr:cNvCxnSpPr/>
      </xdr:nvCxnSpPr>
      <xdr:spPr>
        <a:xfrm flipH="1">
          <a:off x="1230933" y="9534249"/>
          <a:ext cx="154610" cy="276086"/>
        </a:xfrm>
        <a:prstGeom prst="straightConnector1">
          <a:avLst/>
        </a:prstGeom>
        <a:ln w="31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1065695</xdr:colOff>
      <xdr:row>14</xdr:row>
      <xdr:rowOff>171174</xdr:rowOff>
    </xdr:from>
    <xdr:to>
      <xdr:col>1</xdr:col>
      <xdr:colOff>1209261</xdr:colOff>
      <xdr:row>14</xdr:row>
      <xdr:rowOff>171174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D21D4E25-1970-4DCF-808F-64B6CF43527D}"/>
            </a:ext>
          </a:extLst>
        </xdr:cNvPr>
        <xdr:cNvCxnSpPr/>
      </xdr:nvCxnSpPr>
      <xdr:spPr>
        <a:xfrm>
          <a:off x="1380020" y="9534249"/>
          <a:ext cx="1435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1148521</xdr:colOff>
      <xdr:row>14</xdr:row>
      <xdr:rowOff>60738</xdr:rowOff>
    </xdr:from>
    <xdr:ext cx="538161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29C7CC6-B9DD-4BA3-862C-80FE5B903368}"/>
            </a:ext>
          </a:extLst>
        </xdr:cNvPr>
        <xdr:cNvSpPr txBox="1"/>
      </xdr:nvSpPr>
      <xdr:spPr>
        <a:xfrm>
          <a:off x="1462846" y="9423813"/>
          <a:ext cx="53816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+mj-lt"/>
            </a:rPr>
            <a:t>Cable tie</a:t>
          </a:r>
        </a:p>
      </xdr:txBody>
    </xdr:sp>
    <xdr:clientData/>
  </xdr:oneCellAnchor>
  <xdr:twoCellAnchor editAs="oneCell">
    <xdr:from>
      <xdr:col>1</xdr:col>
      <xdr:colOff>26779</xdr:colOff>
      <xdr:row>15</xdr:row>
      <xdr:rowOff>77652</xdr:rowOff>
    </xdr:from>
    <xdr:to>
      <xdr:col>1</xdr:col>
      <xdr:colOff>4521200</xdr:colOff>
      <xdr:row>15</xdr:row>
      <xdr:rowOff>1513857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46502-C6E2-412F-8F5E-AB42C5479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-1" t="7428" r="-754" b="1790"/>
        <a:stretch/>
      </xdr:blipFill>
      <xdr:spPr>
        <a:xfrm>
          <a:off x="341104" y="10955202"/>
          <a:ext cx="4494421" cy="1436205"/>
        </a:xfrm>
        <a:prstGeom prst="rect">
          <a:avLst/>
        </a:prstGeom>
      </xdr:spPr>
    </xdr:pic>
    <xdr:clientData/>
  </xdr:twoCellAnchor>
  <xdr:oneCellAnchor>
    <xdr:from>
      <xdr:col>1</xdr:col>
      <xdr:colOff>3254513</xdr:colOff>
      <xdr:row>15</xdr:row>
      <xdr:rowOff>1295952</xdr:rowOff>
    </xdr:from>
    <xdr:ext cx="599844" cy="20864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682C0A-5B43-402A-B443-7CA467D9DC2D}"/>
            </a:ext>
          </a:extLst>
        </xdr:cNvPr>
        <xdr:cNvSpPr txBox="1"/>
      </xdr:nvSpPr>
      <xdr:spPr>
        <a:xfrm>
          <a:off x="3568838" y="12173502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oneCellAnchor>
    <xdr:from>
      <xdr:col>1</xdr:col>
      <xdr:colOff>1996660</xdr:colOff>
      <xdr:row>15</xdr:row>
      <xdr:rowOff>1312794</xdr:rowOff>
    </xdr:from>
    <xdr:ext cx="599844" cy="20864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478448F-A15A-494B-B10A-1039C82DA8CD}"/>
            </a:ext>
          </a:extLst>
        </xdr:cNvPr>
        <xdr:cNvSpPr txBox="1"/>
      </xdr:nvSpPr>
      <xdr:spPr>
        <a:xfrm>
          <a:off x="2310985" y="12190344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 editAs="oneCell">
    <xdr:from>
      <xdr:col>1</xdr:col>
      <xdr:colOff>385805</xdr:colOff>
      <xdr:row>16</xdr:row>
      <xdr:rowOff>35210</xdr:rowOff>
    </xdr:from>
    <xdr:to>
      <xdr:col>1</xdr:col>
      <xdr:colOff>4502728</xdr:colOff>
      <xdr:row>16</xdr:row>
      <xdr:rowOff>1175019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E554502-53BC-42C2-B8C1-AB3E9270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0130" y="12465335"/>
          <a:ext cx="4116923" cy="1139809"/>
        </a:xfrm>
        <a:prstGeom prst="rect">
          <a:avLst/>
        </a:prstGeom>
      </xdr:spPr>
    </xdr:pic>
    <xdr:clientData/>
  </xdr:twoCellAnchor>
  <xdr:oneCellAnchor>
    <xdr:from>
      <xdr:col>1</xdr:col>
      <xdr:colOff>2469623</xdr:colOff>
      <xdr:row>16</xdr:row>
      <xdr:rowOff>941035</xdr:rowOff>
    </xdr:from>
    <xdr:ext cx="599844" cy="20864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F847897-1032-4EB3-AAB9-1C704F3E3762}"/>
            </a:ext>
          </a:extLst>
        </xdr:cNvPr>
        <xdr:cNvSpPr txBox="1"/>
      </xdr:nvSpPr>
      <xdr:spPr>
        <a:xfrm>
          <a:off x="2783948" y="13371160"/>
          <a:ext cx="599844" cy="20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800" b="1">
              <a:latin typeface="Abadi" panose="020B0604020104020204" pitchFamily="34" charset="0"/>
            </a:rPr>
            <a:t>Not</a:t>
          </a:r>
          <a:r>
            <a:rPr lang="en-US" sz="800" b="1" baseline="0">
              <a:latin typeface="Abadi" panose="020B0604020104020204" pitchFamily="34" charset="0"/>
            </a:rPr>
            <a:t> Good</a:t>
          </a:r>
          <a:endParaRPr lang="en-US" sz="800" b="1">
            <a:latin typeface="Abadi" panose="020B0604020104020204" pitchFamily="34" charset="0"/>
          </a:endParaRPr>
        </a:p>
      </xdr:txBody>
    </xdr:sp>
    <xdr:clientData/>
  </xdr:oneCellAnchor>
  <xdr:twoCellAnchor>
    <xdr:from>
      <xdr:col>6</xdr:col>
      <xdr:colOff>371104</xdr:colOff>
      <xdr:row>0</xdr:row>
      <xdr:rowOff>0</xdr:rowOff>
    </xdr:from>
    <xdr:to>
      <xdr:col>6</xdr:col>
      <xdr:colOff>1063831</xdr:colOff>
      <xdr:row>2</xdr:row>
      <xdr:rowOff>74221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AD50ECA-9AC4-401B-866A-99286EC66593}"/>
            </a:ext>
          </a:extLst>
        </xdr:cNvPr>
        <xdr:cNvSpPr txBox="1"/>
      </xdr:nvSpPr>
      <xdr:spPr>
        <a:xfrm>
          <a:off x="11143879" y="0"/>
          <a:ext cx="692727" cy="4552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 A 2</a:t>
          </a:r>
        </a:p>
      </xdr:txBody>
    </xdr:sp>
    <xdr:clientData/>
  </xdr:twoCellAnchor>
  <xdr:oneCellAnchor>
    <xdr:from>
      <xdr:col>1</xdr:col>
      <xdr:colOff>1017121</xdr:colOff>
      <xdr:row>17</xdr:row>
      <xdr:rowOff>667060</xdr:rowOff>
    </xdr:from>
    <xdr:ext cx="3034665" cy="200025"/>
    <xdr:pic>
      <xdr:nvPicPr>
        <xdr:cNvPr id="19" name="Picture 18">
          <a:extLst>
            <a:ext uri="{FF2B5EF4-FFF2-40B4-BE49-F238E27FC236}">
              <a16:creationId xmlns:a16="http://schemas.microsoft.com/office/drawing/2014/main" id="{393214BD-66CB-44F7-A849-FC4C059862C7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446" y="14287810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1250166</xdr:colOff>
      <xdr:row>17</xdr:row>
      <xdr:rowOff>284155</xdr:rowOff>
    </xdr:from>
    <xdr:to>
      <xdr:col>1</xdr:col>
      <xdr:colOff>3787626</xdr:colOff>
      <xdr:row>17</xdr:row>
      <xdr:rowOff>674045</xdr:rowOff>
    </xdr:to>
    <xdr:sp macro="" textlink="">
      <xdr:nvSpPr>
        <xdr:cNvPr id="20" name="AutoShape 76">
          <a:extLst>
            <a:ext uri="{FF2B5EF4-FFF2-40B4-BE49-F238E27FC236}">
              <a16:creationId xmlns:a16="http://schemas.microsoft.com/office/drawing/2014/main" id="{564F73C9-4964-4B7B-8EEC-74B8D6F92A24}"/>
            </a:ext>
          </a:extLst>
        </xdr:cNvPr>
        <xdr:cNvSpPr>
          <a:spLocks/>
        </xdr:cNvSpPr>
      </xdr:nvSpPr>
      <xdr:spPr bwMode="auto">
        <a:xfrm>
          <a:off x="1564491" y="13904905"/>
          <a:ext cx="2537460" cy="389890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2205560</xdr:colOff>
      <xdr:row>17</xdr:row>
      <xdr:rowOff>91907</xdr:rowOff>
    </xdr:from>
    <xdr:to>
      <xdr:col>1</xdr:col>
      <xdr:colOff>3096890</xdr:colOff>
      <xdr:row>17</xdr:row>
      <xdr:rowOff>266678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30DEABA-9287-43A6-9218-30F6514A904A}"/>
            </a:ext>
          </a:extLst>
        </xdr:cNvPr>
        <xdr:cNvSpPr txBox="1"/>
      </xdr:nvSpPr>
      <xdr:spPr>
        <a:xfrm>
          <a:off x="2519885" y="13712657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826076</xdr:colOff>
      <xdr:row>12</xdr:row>
      <xdr:rowOff>123536</xdr:rowOff>
    </xdr:from>
    <xdr:to>
      <xdr:col>1</xdr:col>
      <xdr:colOff>3892549</xdr:colOff>
      <xdr:row>12</xdr:row>
      <xdr:rowOff>2246745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FD084AD-A9B0-4CAD-81EF-0AB97557C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401" y="5095586"/>
          <a:ext cx="3066473" cy="2123209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300790</xdr:colOff>
      <xdr:row>10</xdr:row>
      <xdr:rowOff>116974</xdr:rowOff>
    </xdr:from>
    <xdr:to>
      <xdr:col>1</xdr:col>
      <xdr:colOff>4503486</xdr:colOff>
      <xdr:row>10</xdr:row>
      <xdr:rowOff>1595855</xdr:rowOff>
    </xdr:to>
    <xdr:pic>
      <xdr:nvPicPr>
        <xdr:cNvPr id="23" name="Picture 22" descr="A picture containing text&#10;&#10;Description automatically generated">
          <a:extLst>
            <a:ext uri="{FF2B5EF4-FFF2-40B4-BE49-F238E27FC236}">
              <a16:creationId xmlns:a16="http://schemas.microsoft.com/office/drawing/2014/main" id="{362A3F92-8DBB-411A-BA8B-A5ADC8B6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115" y="2736349"/>
          <a:ext cx="4202696" cy="1478881"/>
        </a:xfrm>
        <a:prstGeom prst="rect">
          <a:avLst/>
        </a:prstGeom>
      </xdr:spPr>
    </xdr:pic>
    <xdr:clientData/>
  </xdr:twoCellAnchor>
  <xdr:twoCellAnchor>
    <xdr:from>
      <xdr:col>1</xdr:col>
      <xdr:colOff>142039</xdr:colOff>
      <xdr:row>18</xdr:row>
      <xdr:rowOff>735264</xdr:rowOff>
    </xdr:from>
    <xdr:to>
      <xdr:col>1</xdr:col>
      <xdr:colOff>793750</xdr:colOff>
      <xdr:row>18</xdr:row>
      <xdr:rowOff>785395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3EEEE0A-FCAD-40F9-95BA-081222B5DEC1}"/>
            </a:ext>
          </a:extLst>
        </xdr:cNvPr>
        <xdr:cNvCxnSpPr/>
      </xdr:nvCxnSpPr>
      <xdr:spPr>
        <a:xfrm>
          <a:off x="456364" y="15403764"/>
          <a:ext cx="651711" cy="50131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693486</xdr:colOff>
      <xdr:row>11</xdr:row>
      <xdr:rowOff>52446</xdr:rowOff>
    </xdr:from>
    <xdr:ext cx="3034665" cy="200025"/>
    <xdr:pic>
      <xdr:nvPicPr>
        <xdr:cNvPr id="25" name="Picture 24">
          <a:extLst>
            <a:ext uri="{FF2B5EF4-FFF2-40B4-BE49-F238E27FC236}">
              <a16:creationId xmlns:a16="http://schemas.microsoft.com/office/drawing/2014/main" id="{152B9297-A623-4692-BA5E-E10588A34E2A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811" y="4452996"/>
          <a:ext cx="303466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901465</xdr:colOff>
      <xdr:row>10</xdr:row>
      <xdr:rowOff>1729616</xdr:rowOff>
    </xdr:from>
    <xdr:to>
      <xdr:col>1</xdr:col>
      <xdr:colOff>3438925</xdr:colOff>
      <xdr:row>11</xdr:row>
      <xdr:rowOff>287030</xdr:rowOff>
    </xdr:to>
    <xdr:sp macro="" textlink="">
      <xdr:nvSpPr>
        <xdr:cNvPr id="26" name="AutoShape 76">
          <a:extLst>
            <a:ext uri="{FF2B5EF4-FFF2-40B4-BE49-F238E27FC236}">
              <a16:creationId xmlns:a16="http://schemas.microsoft.com/office/drawing/2014/main" id="{1953BDBD-287E-4CA2-861A-4AE94D8D8678}"/>
            </a:ext>
          </a:extLst>
        </xdr:cNvPr>
        <xdr:cNvSpPr>
          <a:spLocks/>
        </xdr:cNvSpPr>
      </xdr:nvSpPr>
      <xdr:spPr bwMode="auto">
        <a:xfrm>
          <a:off x="1215790" y="4348991"/>
          <a:ext cx="2537460" cy="338589"/>
        </a:xfrm>
        <a:custGeom>
          <a:avLst/>
          <a:gdLst>
            <a:gd name="T0" fmla="+- 0 6734 2738"/>
            <a:gd name="T1" fmla="*/ T0 w 3996"/>
            <a:gd name="T2" fmla="+- 0 8512 7898"/>
            <a:gd name="T3" fmla="*/ 8512 h 614"/>
            <a:gd name="T4" fmla="+- 0 6734 2738"/>
            <a:gd name="T5" fmla="*/ T4 w 3996"/>
            <a:gd name="T6" fmla="+- 0 7898 7898"/>
            <a:gd name="T7" fmla="*/ 7898 h 614"/>
            <a:gd name="T8" fmla="+- 0 2738 2738"/>
            <a:gd name="T9" fmla="*/ T8 w 3996"/>
            <a:gd name="T10" fmla="+- 0 8512 7898"/>
            <a:gd name="T11" fmla="*/ 8512 h 614"/>
            <a:gd name="T12" fmla="+- 0 2738 2738"/>
            <a:gd name="T13" fmla="*/ T12 w 3996"/>
            <a:gd name="T14" fmla="+- 0 7898 7898"/>
            <a:gd name="T15" fmla="*/ 7898 h 614"/>
            <a:gd name="T16" fmla="+- 0 6734 2738"/>
            <a:gd name="T17" fmla="*/ T16 w 3996"/>
            <a:gd name="T18" fmla="+- 0 7956 7898"/>
            <a:gd name="T19" fmla="*/ 7956 h 614"/>
            <a:gd name="T20" fmla="+- 0 2738 2738"/>
            <a:gd name="T21" fmla="*/ T20 w 3996"/>
            <a:gd name="T22" fmla="+- 0 7956 7898"/>
            <a:gd name="T23" fmla="*/ 7956 h 614"/>
            <a:gd name="T24" fmla="+- 0 6734 2738"/>
            <a:gd name="T25" fmla="*/ T24 w 3996"/>
            <a:gd name="T26" fmla="+- 0 7956 7898"/>
            <a:gd name="T27" fmla="*/ 7956 h 614"/>
            <a:gd name="T28" fmla="+- 0 6584 2738"/>
            <a:gd name="T29" fmla="*/ T28 w 3996"/>
            <a:gd name="T30" fmla="+- 0 7998 7898"/>
            <a:gd name="T31" fmla="*/ 7998 h 614"/>
            <a:gd name="T32" fmla="+- 0 6584 2738"/>
            <a:gd name="T33" fmla="*/ T32 w 3996"/>
            <a:gd name="T34" fmla="+- 0 7912 7898"/>
            <a:gd name="T35" fmla="*/ 7912 h 614"/>
            <a:gd name="T36" fmla="+- 0 6734 2738"/>
            <a:gd name="T37" fmla="*/ T36 w 3996"/>
            <a:gd name="T38" fmla="+- 0 7956 7898"/>
            <a:gd name="T39" fmla="*/ 7956 h 614"/>
            <a:gd name="T40" fmla="+- 0 2738 2738"/>
            <a:gd name="T41" fmla="*/ T40 w 3996"/>
            <a:gd name="T42" fmla="+- 0 7956 7898"/>
            <a:gd name="T43" fmla="*/ 7956 h 614"/>
            <a:gd name="T44" fmla="+- 0 2888 2738"/>
            <a:gd name="T45" fmla="*/ T44 w 3996"/>
            <a:gd name="T46" fmla="+- 0 7912 7898"/>
            <a:gd name="T47" fmla="*/ 7912 h 614"/>
            <a:gd name="T48" fmla="+- 0 2888 2738"/>
            <a:gd name="T49" fmla="*/ T48 w 3996"/>
            <a:gd name="T50" fmla="+- 0 7998 7898"/>
            <a:gd name="T51" fmla="*/ 7998 h 614"/>
            <a:gd name="T52" fmla="+- 0 2738 2738"/>
            <a:gd name="T53" fmla="*/ T52 w 3996"/>
            <a:gd name="T54" fmla="+- 0 7956 7898"/>
            <a:gd name="T55" fmla="*/ 7956 h 614"/>
          </a:gdLst>
          <a:ahLst/>
          <a:cxnLst>
            <a:cxn ang="0">
              <a:pos x="T1" y="T3"/>
            </a:cxn>
            <a:cxn ang="0">
              <a:pos x="T5" y="T7"/>
            </a:cxn>
            <a:cxn ang="0">
              <a:pos x="T9" y="T11"/>
            </a:cxn>
            <a:cxn ang="0">
              <a:pos x="T13" y="T15"/>
            </a:cxn>
            <a:cxn ang="0">
              <a:pos x="T17" y="T19"/>
            </a:cxn>
            <a:cxn ang="0">
              <a:pos x="T21" y="T23"/>
            </a:cxn>
            <a:cxn ang="0">
              <a:pos x="T25" y="T27"/>
            </a:cxn>
            <a:cxn ang="0">
              <a:pos x="T29" y="T31"/>
            </a:cxn>
            <a:cxn ang="0">
              <a:pos x="T33" y="T35"/>
            </a:cxn>
            <a:cxn ang="0">
              <a:pos x="T37" y="T39"/>
            </a:cxn>
            <a:cxn ang="0">
              <a:pos x="T41" y="T43"/>
            </a:cxn>
            <a:cxn ang="0">
              <a:pos x="T45" y="T47"/>
            </a:cxn>
            <a:cxn ang="0">
              <a:pos x="T49" y="T51"/>
            </a:cxn>
            <a:cxn ang="0">
              <a:pos x="T53" y="T55"/>
            </a:cxn>
          </a:cxnLst>
          <a:rect l="0" t="0" r="r" b="b"/>
          <a:pathLst>
            <a:path w="3996" h="614">
              <a:moveTo>
                <a:pt x="3996" y="614"/>
              </a:moveTo>
              <a:lnTo>
                <a:pt x="3996" y="0"/>
              </a:lnTo>
              <a:moveTo>
                <a:pt x="0" y="614"/>
              </a:moveTo>
              <a:lnTo>
                <a:pt x="0" y="0"/>
              </a:lnTo>
              <a:moveTo>
                <a:pt x="3996" y="58"/>
              </a:moveTo>
              <a:lnTo>
                <a:pt x="0" y="58"/>
              </a:lnTo>
              <a:moveTo>
                <a:pt x="3996" y="58"/>
              </a:moveTo>
              <a:lnTo>
                <a:pt x="3846" y="100"/>
              </a:lnTo>
              <a:moveTo>
                <a:pt x="3846" y="14"/>
              </a:moveTo>
              <a:lnTo>
                <a:pt x="3996" y="58"/>
              </a:lnTo>
              <a:moveTo>
                <a:pt x="0" y="58"/>
              </a:moveTo>
              <a:lnTo>
                <a:pt x="150" y="14"/>
              </a:lnTo>
              <a:moveTo>
                <a:pt x="150" y="100"/>
              </a:moveTo>
              <a:lnTo>
                <a:pt x="0" y="58"/>
              </a:lnTo>
            </a:path>
          </a:pathLst>
        </a:custGeom>
        <a:noFill/>
        <a:ln w="5398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1823438</xdr:colOff>
      <xdr:row>11</xdr:row>
      <xdr:rowOff>250658</xdr:rowOff>
    </xdr:from>
    <xdr:to>
      <xdr:col>1</xdr:col>
      <xdr:colOff>2714768</xdr:colOff>
      <xdr:row>11</xdr:row>
      <xdr:rowOff>425429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0524458-8DDD-485F-A48F-0A47E3C10769}"/>
            </a:ext>
          </a:extLst>
        </xdr:cNvPr>
        <xdr:cNvSpPr txBox="1"/>
      </xdr:nvSpPr>
      <xdr:spPr>
        <a:xfrm>
          <a:off x="2137763" y="4651208"/>
          <a:ext cx="891330" cy="174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141 ±/-1 mm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31749</xdr:rowOff>
    </xdr:from>
    <xdr:to>
      <xdr:col>1</xdr:col>
      <xdr:colOff>366712</xdr:colOff>
      <xdr:row>2</xdr:row>
      <xdr:rowOff>252412</xdr:rowOff>
    </xdr:to>
    <xdr:pic>
      <xdr:nvPicPr>
        <xdr:cNvPr id="2" name="Picture 1" descr="C:\Users\Dell\Desktop\Vatska logo.jpg">
          <a:extLst>
            <a:ext uri="{FF2B5EF4-FFF2-40B4-BE49-F238E27FC236}">
              <a16:creationId xmlns:a16="http://schemas.microsoft.com/office/drawing/2014/main" id="{1C8BEC38-F99F-4C3D-BB2E-13B80F9B46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31749"/>
          <a:ext cx="622300" cy="60166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927100</xdr:colOff>
      <xdr:row>0</xdr:row>
      <xdr:rowOff>6350</xdr:rowOff>
    </xdr:from>
    <xdr:to>
      <xdr:col>5</xdr:col>
      <xdr:colOff>1400175</xdr:colOff>
      <xdr:row>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1DE9C2-987E-4AD6-B1E1-40ADB4B0CC97}"/>
            </a:ext>
          </a:extLst>
        </xdr:cNvPr>
        <xdr:cNvSpPr txBox="1"/>
      </xdr:nvSpPr>
      <xdr:spPr>
        <a:xfrm>
          <a:off x="12399963" y="6350"/>
          <a:ext cx="473075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P2</a:t>
          </a:r>
        </a:p>
      </xdr:txBody>
    </xdr:sp>
    <xdr:clientData/>
  </xdr:twoCellAnchor>
  <xdr:twoCellAnchor editAs="oneCell">
    <xdr:from>
      <xdr:col>2</xdr:col>
      <xdr:colOff>295275</xdr:colOff>
      <xdr:row>10</xdr:row>
      <xdr:rowOff>57151</xdr:rowOff>
    </xdr:from>
    <xdr:to>
      <xdr:col>2</xdr:col>
      <xdr:colOff>3019425</xdr:colOff>
      <xdr:row>13</xdr:row>
      <xdr:rowOff>348995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44C110-18A0-4056-BC73-BEAD4FA6C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3588" y="1928814"/>
          <a:ext cx="2724150" cy="150628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455612</xdr:colOff>
      <xdr:row>18</xdr:row>
      <xdr:rowOff>109537</xdr:rowOff>
    </xdr:from>
    <xdr:to>
      <xdr:col>2</xdr:col>
      <xdr:colOff>2471737</xdr:colOff>
      <xdr:row>20</xdr:row>
      <xdr:rowOff>343759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2F9A9D-F21D-4A79-9166-F28D54644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3925" y="5219700"/>
          <a:ext cx="2016125" cy="1043847"/>
        </a:xfrm>
        <a:prstGeom prst="rect">
          <a:avLst/>
        </a:prstGeom>
      </xdr:spPr>
    </xdr:pic>
    <xdr:clientData/>
  </xdr:twoCellAnchor>
  <xdr:twoCellAnchor editAs="oneCell">
    <xdr:from>
      <xdr:col>2</xdr:col>
      <xdr:colOff>809625</xdr:colOff>
      <xdr:row>14</xdr:row>
      <xdr:rowOff>46403</xdr:rowOff>
    </xdr:from>
    <xdr:to>
      <xdr:col>2</xdr:col>
      <xdr:colOff>2062162</xdr:colOff>
      <xdr:row>17</xdr:row>
      <xdr:rowOff>314325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CFFE09-06BD-4F07-8D05-5061516B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7938" y="3537316"/>
          <a:ext cx="1252537" cy="148235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ffa44234d445c58/Contract%20mfg/Welco%20project/&#3651;&#3610;&#3626;&#3633;&#3656;&#3591;&#3591;&#3634;&#3609;/&#3651;&#3610;&#3626;&#3633;&#3656;&#3591;&#3591;&#3634;&#3609;%20WELCO_P_1-8_2-W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1_ใบสั่งงาน"/>
      <sheetName val="A2_QC ถุงเล็ก"/>
      <sheetName val="P2_QC กล่อง"/>
    </sheetNames>
    <sheetDataSet>
      <sheetData sheetId="0">
        <row r="4">
          <cell r="H4" t="str">
            <v>P-1/8-2-J4</v>
          </cell>
        </row>
        <row r="5">
          <cell r="H5"/>
        </row>
        <row r="6">
          <cell r="H6"/>
        </row>
        <row r="7">
          <cell r="C7"/>
          <cell r="H7">
            <v>5000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3FA3-999E-4CC2-B110-3253A720724F}">
  <sheetPr>
    <pageSetUpPr fitToPage="1"/>
  </sheetPr>
  <dimension ref="A1:M38"/>
  <sheetViews>
    <sheetView tabSelected="1" zoomScale="85" zoomScaleNormal="85" workbookViewId="0">
      <selection activeCell="H7" sqref="H7"/>
    </sheetView>
  </sheetViews>
  <sheetFormatPr defaultColWidth="8.77734375" defaultRowHeight="15.6"/>
  <cols>
    <col min="1" max="1" width="11.5546875" style="26" customWidth="1"/>
    <col min="2" max="2" width="28.33203125" style="26" customWidth="1"/>
    <col min="3" max="3" width="12" style="26" customWidth="1"/>
    <col min="4" max="4" width="15.109375" style="45" customWidth="1"/>
    <col min="5" max="5" width="11.77734375" style="45" customWidth="1"/>
    <col min="6" max="6" width="14.44140625" style="26" customWidth="1"/>
    <col min="7" max="7" width="16.5546875" style="26" customWidth="1"/>
    <col min="8" max="8" width="16.21875" style="26" customWidth="1"/>
    <col min="9" max="16384" width="8.77734375" style="26"/>
  </cols>
  <sheetData>
    <row r="1" spans="1:13" ht="69.599999999999994" customHeight="1">
      <c r="A1" s="102" t="s">
        <v>107</v>
      </c>
      <c r="B1" s="102"/>
      <c r="C1" s="102"/>
      <c r="D1" s="102"/>
      <c r="E1" s="102"/>
      <c r="F1" s="102"/>
      <c r="G1" s="102"/>
      <c r="H1" s="102"/>
    </row>
    <row r="2" spans="1:13" ht="6.6" customHeight="1">
      <c r="A2" s="24"/>
      <c r="B2" s="24"/>
      <c r="C2" s="24"/>
      <c r="D2" s="24"/>
      <c r="E2" s="24"/>
      <c r="F2" s="24"/>
      <c r="G2" s="24"/>
      <c r="H2" s="24"/>
    </row>
    <row r="3" spans="1:13" ht="28.5" customHeight="1">
      <c r="A3" s="103" t="s">
        <v>90</v>
      </c>
      <c r="B3" s="103"/>
      <c r="C3" s="103"/>
      <c r="D3" s="103"/>
      <c r="E3" s="103"/>
      <c r="F3" s="103"/>
      <c r="G3" s="54" t="s">
        <v>104</v>
      </c>
      <c r="H3" s="49" t="s">
        <v>111</v>
      </c>
    </row>
    <row r="4" spans="1:13" s="50" customFormat="1" ht="27.9" customHeight="1">
      <c r="A4" s="55" t="s">
        <v>92</v>
      </c>
      <c r="D4" s="56"/>
      <c r="E4" s="56"/>
      <c r="F4" s="50" t="s">
        <v>94</v>
      </c>
      <c r="G4" s="57" t="s">
        <v>99</v>
      </c>
      <c r="H4" s="58"/>
    </row>
    <row r="5" spans="1:13" s="50" customFormat="1" ht="32.4" customHeight="1">
      <c r="A5" s="55" t="s">
        <v>93</v>
      </c>
      <c r="D5" s="56"/>
      <c r="E5" s="56"/>
      <c r="F5" s="50" t="s">
        <v>95</v>
      </c>
      <c r="H5" s="58"/>
    </row>
    <row r="6" spans="1:13" s="50" customFormat="1" ht="27.6" customHeight="1">
      <c r="A6" s="59" t="s">
        <v>112</v>
      </c>
      <c r="B6" s="60"/>
      <c r="C6" s="58"/>
      <c r="D6" s="56"/>
      <c r="E6" s="56"/>
      <c r="F6" s="50" t="s">
        <v>96</v>
      </c>
      <c r="H6" s="53">
        <v>5000</v>
      </c>
    </row>
    <row r="7" spans="1:13" s="51" customFormat="1" ht="21.9" customHeight="1">
      <c r="A7" s="71" t="s">
        <v>38</v>
      </c>
      <c r="D7" s="72"/>
      <c r="E7" s="72"/>
      <c r="F7" s="73" t="s">
        <v>97</v>
      </c>
      <c r="G7" s="74"/>
      <c r="H7" s="75">
        <v>142</v>
      </c>
    </row>
    <row r="8" spans="1:13" ht="25.2" customHeight="1">
      <c r="A8" s="14"/>
      <c r="B8" s="15"/>
      <c r="C8" s="15"/>
      <c r="D8" s="14"/>
      <c r="E8" s="14"/>
      <c r="F8" s="15"/>
      <c r="G8" s="15"/>
      <c r="H8" s="15"/>
    </row>
    <row r="9" spans="1:13" s="50" customFormat="1" ht="51.75" customHeight="1">
      <c r="A9" s="62" t="s">
        <v>18</v>
      </c>
      <c r="B9" s="62" t="s">
        <v>19</v>
      </c>
      <c r="C9" s="62" t="s">
        <v>20</v>
      </c>
      <c r="D9" s="62" t="s">
        <v>21</v>
      </c>
      <c r="E9" s="62" t="s">
        <v>22</v>
      </c>
      <c r="F9" s="62" t="s">
        <v>79</v>
      </c>
      <c r="G9" s="62" t="s">
        <v>23</v>
      </c>
      <c r="H9" s="63" t="s">
        <v>102</v>
      </c>
      <c r="K9" s="64"/>
      <c r="L9" s="50">
        <f>3/16*25.4</f>
        <v>4.7624999999999993</v>
      </c>
      <c r="M9" s="50" t="s">
        <v>1</v>
      </c>
    </row>
    <row r="10" spans="1:13" s="50" customFormat="1" ht="25.8">
      <c r="A10" s="90">
        <v>1</v>
      </c>
      <c r="B10" s="91" t="s">
        <v>117</v>
      </c>
      <c r="C10" s="91"/>
      <c r="D10" s="92">
        <f>H6*H7/304.8/50</f>
        <v>46.587926509186353</v>
      </c>
      <c r="E10" s="93"/>
      <c r="F10" s="94"/>
      <c r="G10" s="93" t="s">
        <v>98</v>
      </c>
      <c r="H10" s="92">
        <f>50*25.4*12/H7*ROUNDUP(D10,0)</f>
        <v>5044.2253521126759</v>
      </c>
      <c r="L10" s="50">
        <f>5/16*25.4</f>
        <v>7.9375</v>
      </c>
      <c r="M10" s="50" t="s">
        <v>1</v>
      </c>
    </row>
    <row r="11" spans="1:13" s="50" customFormat="1" ht="16.5" customHeight="1">
      <c r="A11" s="69"/>
      <c r="B11" s="95" t="s">
        <v>118</v>
      </c>
      <c r="C11" s="96"/>
      <c r="D11" s="97"/>
      <c r="E11" s="98"/>
      <c r="F11" s="99"/>
      <c r="G11" s="98"/>
      <c r="H11" s="97"/>
    </row>
    <row r="12" spans="1:13" s="50" customFormat="1" ht="25.8">
      <c r="A12" s="65">
        <v>2</v>
      </c>
      <c r="B12" s="66" t="s">
        <v>41</v>
      </c>
      <c r="C12" s="66" t="s">
        <v>110</v>
      </c>
      <c r="D12" s="52">
        <f>H6*2</f>
        <v>10000</v>
      </c>
      <c r="E12" s="67"/>
      <c r="F12" s="68"/>
      <c r="G12" s="67" t="s">
        <v>101</v>
      </c>
      <c r="H12" s="67"/>
      <c r="M12" s="50" t="s">
        <v>1</v>
      </c>
    </row>
    <row r="13" spans="1:13" s="50" customFormat="1" ht="25.8">
      <c r="A13" s="65">
        <v>3</v>
      </c>
      <c r="B13" s="66" t="s">
        <v>42</v>
      </c>
      <c r="C13" s="66" t="s">
        <v>105</v>
      </c>
      <c r="D13" s="52">
        <f>H6*2/100</f>
        <v>100</v>
      </c>
      <c r="E13" s="67"/>
      <c r="F13" s="68"/>
      <c r="G13" s="67" t="s">
        <v>100</v>
      </c>
      <c r="H13" s="67"/>
    </row>
    <row r="14" spans="1:13" ht="5.4" customHeight="1">
      <c r="A14" s="14"/>
      <c r="B14" s="15"/>
      <c r="C14" s="15"/>
      <c r="D14" s="14"/>
      <c r="E14" s="14"/>
      <c r="F14" s="15"/>
      <c r="G14" s="15"/>
      <c r="H14" s="15"/>
    </row>
    <row r="15" spans="1:13" ht="23.4">
      <c r="A15" s="23" t="s">
        <v>36</v>
      </c>
      <c r="B15" s="15"/>
      <c r="C15" s="15"/>
      <c r="D15" s="14"/>
      <c r="E15" s="14"/>
      <c r="F15" s="15"/>
      <c r="G15" s="15"/>
      <c r="H15" s="15"/>
    </row>
    <row r="16" spans="1:13" s="50" customFormat="1" ht="68.400000000000006" customHeight="1">
      <c r="A16" s="63" t="s">
        <v>18</v>
      </c>
      <c r="B16" s="63" t="s">
        <v>19</v>
      </c>
      <c r="C16" s="16" t="s">
        <v>21</v>
      </c>
      <c r="D16" s="63" t="s">
        <v>23</v>
      </c>
      <c r="E16" s="16" t="s">
        <v>54</v>
      </c>
      <c r="F16" s="63" t="s">
        <v>22</v>
      </c>
      <c r="G16" s="101" t="s">
        <v>55</v>
      </c>
      <c r="H16" s="101"/>
    </row>
    <row r="17" spans="1:8" s="50" customFormat="1" ht="25.8">
      <c r="A17" s="69">
        <v>1</v>
      </c>
      <c r="B17" s="70" t="s">
        <v>43</v>
      </c>
      <c r="C17" s="70">
        <v>1</v>
      </c>
      <c r="D17" s="69" t="s">
        <v>80</v>
      </c>
      <c r="E17" s="70"/>
      <c r="F17" s="70"/>
      <c r="G17" s="100"/>
      <c r="H17" s="100"/>
    </row>
    <row r="18" spans="1:8" s="50" customFormat="1" ht="25.8">
      <c r="A18" s="65">
        <v>2</v>
      </c>
      <c r="B18" s="66" t="s">
        <v>44</v>
      </c>
      <c r="C18" s="66">
        <v>1</v>
      </c>
      <c r="D18" s="65" t="s">
        <v>80</v>
      </c>
      <c r="E18" s="66"/>
      <c r="F18" s="66"/>
      <c r="G18" s="100"/>
      <c r="H18" s="100"/>
    </row>
    <row r="19" spans="1:8" s="50" customFormat="1" ht="25.8">
      <c r="A19" s="65">
        <v>3</v>
      </c>
      <c r="B19" s="66" t="s">
        <v>45</v>
      </c>
      <c r="C19" s="66">
        <v>1</v>
      </c>
      <c r="D19" s="65" t="s">
        <v>80</v>
      </c>
      <c r="E19" s="66"/>
      <c r="F19" s="66"/>
      <c r="G19" s="100"/>
      <c r="H19" s="100"/>
    </row>
    <row r="20" spans="1:8" s="50" customFormat="1" ht="25.8">
      <c r="A20" s="65">
        <v>4</v>
      </c>
      <c r="B20" s="66" t="s">
        <v>46</v>
      </c>
      <c r="C20" s="66">
        <v>1</v>
      </c>
      <c r="D20" s="65" t="s">
        <v>80</v>
      </c>
      <c r="E20" s="66"/>
      <c r="F20" s="66"/>
      <c r="G20" s="100"/>
      <c r="H20" s="100"/>
    </row>
    <row r="21" spans="1:8" s="50" customFormat="1" ht="25.8">
      <c r="A21" s="65">
        <v>5</v>
      </c>
      <c r="B21" s="66" t="s">
        <v>61</v>
      </c>
      <c r="C21" s="66">
        <v>1</v>
      </c>
      <c r="D21" s="65" t="s">
        <v>80</v>
      </c>
      <c r="E21" s="66"/>
      <c r="F21" s="66"/>
      <c r="G21" s="100"/>
      <c r="H21" s="100"/>
    </row>
    <row r="22" spans="1:8" s="50" customFormat="1" ht="25.8">
      <c r="A22" s="65">
        <v>6</v>
      </c>
      <c r="B22" s="66" t="s">
        <v>63</v>
      </c>
      <c r="C22" s="66">
        <v>1</v>
      </c>
      <c r="D22" s="65" t="s">
        <v>80</v>
      </c>
      <c r="E22" s="66"/>
      <c r="F22" s="66"/>
      <c r="G22" s="100"/>
      <c r="H22" s="100"/>
    </row>
    <row r="23" spans="1:8" s="50" customFormat="1" ht="5.0999999999999996" customHeight="1">
      <c r="A23" s="56"/>
      <c r="D23" s="56"/>
      <c r="E23" s="56"/>
    </row>
    <row r="24" spans="1:8" s="50" customFormat="1" ht="26.4">
      <c r="A24" s="61" t="s">
        <v>37</v>
      </c>
      <c r="D24" s="56"/>
      <c r="E24" s="56"/>
    </row>
    <row r="25" spans="1:8" s="50" customFormat="1" ht="44.1" customHeight="1">
      <c r="A25" s="63" t="s">
        <v>18</v>
      </c>
      <c r="B25" s="63" t="s">
        <v>19</v>
      </c>
      <c r="C25" s="63" t="s">
        <v>21</v>
      </c>
      <c r="D25" s="63" t="s">
        <v>23</v>
      </c>
      <c r="E25" s="63" t="s">
        <v>62</v>
      </c>
      <c r="F25" s="63" t="s">
        <v>22</v>
      </c>
      <c r="G25" s="101" t="s">
        <v>56</v>
      </c>
      <c r="H25" s="101"/>
    </row>
    <row r="26" spans="1:8" s="50" customFormat="1" ht="25.8">
      <c r="A26" s="69">
        <v>1</v>
      </c>
      <c r="B26" s="70" t="s">
        <v>81</v>
      </c>
      <c r="C26" s="70">
        <v>1</v>
      </c>
      <c r="D26" s="69" t="s">
        <v>80</v>
      </c>
      <c r="E26" s="69"/>
      <c r="F26" s="70"/>
      <c r="G26" s="100"/>
      <c r="H26" s="100"/>
    </row>
    <row r="27" spans="1:8" s="50" customFormat="1" ht="25.8">
      <c r="A27" s="65">
        <v>2</v>
      </c>
      <c r="B27" s="50" t="s">
        <v>82</v>
      </c>
      <c r="C27" s="66">
        <v>1</v>
      </c>
      <c r="D27" s="65" t="s">
        <v>80</v>
      </c>
      <c r="E27" s="65"/>
      <c r="F27" s="66"/>
      <c r="G27" s="100"/>
      <c r="H27" s="100"/>
    </row>
    <row r="28" spans="1:8" s="50" customFormat="1" ht="25.8">
      <c r="A28" s="65">
        <v>3</v>
      </c>
      <c r="B28" s="66" t="s">
        <v>48</v>
      </c>
      <c r="C28" s="66">
        <v>1</v>
      </c>
      <c r="D28" s="65" t="s">
        <v>80</v>
      </c>
      <c r="E28" s="65"/>
      <c r="F28" s="66"/>
      <c r="G28" s="100"/>
      <c r="H28" s="100"/>
    </row>
    <row r="29" spans="1:8" s="50" customFormat="1" ht="25.8">
      <c r="A29" s="65">
        <v>4</v>
      </c>
      <c r="B29" s="66" t="s">
        <v>64</v>
      </c>
      <c r="C29" s="66">
        <v>1</v>
      </c>
      <c r="D29" s="65" t="s">
        <v>80</v>
      </c>
      <c r="E29" s="65"/>
      <c r="F29" s="66"/>
      <c r="G29" s="100"/>
      <c r="H29" s="100"/>
    </row>
    <row r="30" spans="1:8" s="50" customFormat="1" ht="25.8">
      <c r="A30" s="65">
        <v>5</v>
      </c>
      <c r="B30" s="66" t="s">
        <v>47</v>
      </c>
      <c r="C30" s="66">
        <v>1</v>
      </c>
      <c r="D30" s="65" t="s">
        <v>80</v>
      </c>
      <c r="E30" s="65"/>
      <c r="F30" s="66"/>
      <c r="G30" s="100"/>
      <c r="H30" s="100"/>
    </row>
    <row r="31" spans="1:8" s="50" customFormat="1" ht="9.9" customHeight="1">
      <c r="A31" s="56"/>
      <c r="D31" s="56"/>
      <c r="E31" s="56"/>
    </row>
    <row r="32" spans="1:8" s="50" customFormat="1" ht="25.8">
      <c r="A32" s="55" t="s">
        <v>24</v>
      </c>
      <c r="D32" s="55" t="s">
        <v>25</v>
      </c>
      <c r="E32" s="56"/>
      <c r="G32" s="55" t="s">
        <v>26</v>
      </c>
      <c r="H32" s="55"/>
    </row>
    <row r="33" spans="1:7" s="50" customFormat="1" ht="45.6" customHeight="1">
      <c r="A33" s="55" t="s">
        <v>39</v>
      </c>
      <c r="D33" s="55" t="s">
        <v>40</v>
      </c>
      <c r="E33" s="56"/>
      <c r="G33" s="55" t="s">
        <v>40</v>
      </c>
    </row>
    <row r="34" spans="1:7" s="50" customFormat="1" ht="21" customHeight="1">
      <c r="A34" s="56" t="s">
        <v>27</v>
      </c>
      <c r="D34" s="55" t="s">
        <v>27</v>
      </c>
      <c r="E34" s="56"/>
      <c r="G34" s="55" t="s">
        <v>27</v>
      </c>
    </row>
    <row r="35" spans="1:7" s="50" customFormat="1" ht="25.8">
      <c r="A35" s="56" t="s">
        <v>28</v>
      </c>
      <c r="D35" s="55" t="s">
        <v>28</v>
      </c>
      <c r="E35" s="56"/>
      <c r="G35" s="55" t="s">
        <v>28</v>
      </c>
    </row>
    <row r="36" spans="1:7">
      <c r="A36" s="27" t="s">
        <v>29</v>
      </c>
      <c r="D36" s="26"/>
    </row>
    <row r="37" spans="1:7">
      <c r="A37" s="46" t="s">
        <v>83</v>
      </c>
      <c r="B37" s="46"/>
      <c r="D37" s="26" t="s">
        <v>32</v>
      </c>
      <c r="G37" s="28" t="s">
        <v>59</v>
      </c>
    </row>
    <row r="38" spans="1:7">
      <c r="A38" s="26" t="s">
        <v>84</v>
      </c>
    </row>
  </sheetData>
  <mergeCells count="15">
    <mergeCell ref="G19:H19"/>
    <mergeCell ref="A1:H1"/>
    <mergeCell ref="G16:H16"/>
    <mergeCell ref="G17:H17"/>
    <mergeCell ref="G18:H18"/>
    <mergeCell ref="A3:F3"/>
    <mergeCell ref="G28:H28"/>
    <mergeCell ref="G29:H29"/>
    <mergeCell ref="G30:H30"/>
    <mergeCell ref="G20:H20"/>
    <mergeCell ref="G21:H21"/>
    <mergeCell ref="G22:H22"/>
    <mergeCell ref="G25:H25"/>
    <mergeCell ref="G26:H26"/>
    <mergeCell ref="G27:H27"/>
  </mergeCells>
  <printOptions horizontalCentered="1"/>
  <pageMargins left="0.118110236220472" right="0" top="0.118110236220472" bottom="0" header="0.118110236220472" footer="0"/>
  <pageSetup paperSize="9" scale="80" fitToHeight="0" orientation="portrait" r:id="rId1"/>
  <headerFooter>
    <oddFooter>&amp;L&amp;Z&amp;F&amp;D&amp;R&amp;N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3C98-8D80-45E0-A734-2D707A643238}">
  <dimension ref="A1:G23"/>
  <sheetViews>
    <sheetView zoomScale="80" zoomScaleNormal="76" workbookViewId="0">
      <selection activeCell="E5" sqref="E5"/>
    </sheetView>
  </sheetViews>
  <sheetFormatPr defaultColWidth="8.77734375" defaultRowHeight="15"/>
  <cols>
    <col min="1" max="1" width="4.77734375" style="1" customWidth="1"/>
    <col min="2" max="2" width="72.5546875" style="1" customWidth="1"/>
    <col min="3" max="3" width="40.5546875" style="36" customWidth="1"/>
    <col min="4" max="4" width="17" style="1" customWidth="1"/>
    <col min="5" max="5" width="13.5546875" style="1" customWidth="1"/>
    <col min="6" max="6" width="13.109375" style="1" customWidth="1"/>
    <col min="7" max="7" width="23.5546875" style="1" customWidth="1"/>
    <col min="8" max="16384" width="8.77734375" style="1"/>
  </cols>
  <sheetData>
    <row r="1" spans="1:7">
      <c r="D1" s="78" t="s">
        <v>15</v>
      </c>
    </row>
    <row r="2" spans="1:7">
      <c r="D2" s="79" t="s">
        <v>16</v>
      </c>
      <c r="E2" s="5"/>
    </row>
    <row r="3" spans="1:7">
      <c r="D3" s="79" t="s">
        <v>17</v>
      </c>
      <c r="E3" s="5"/>
    </row>
    <row r="4" spans="1:7" ht="20.399999999999999" customHeight="1"/>
    <row r="5" spans="1:7" ht="37.5" customHeight="1">
      <c r="A5" s="77" t="s">
        <v>108</v>
      </c>
      <c r="B5" s="77"/>
      <c r="D5" s="19" t="s">
        <v>85</v>
      </c>
      <c r="E5" s="20">
        <f>[1]A1_ใบสั่งงาน!H5</f>
        <v>0</v>
      </c>
      <c r="F5" s="20"/>
    </row>
    <row r="6" spans="1:7" ht="27.6" customHeight="1">
      <c r="A6" s="44" t="s">
        <v>103</v>
      </c>
      <c r="D6" s="19" t="s">
        <v>49</v>
      </c>
      <c r="E6" s="20">
        <f>[1]A1_ใบสั่งงาน!C7</f>
        <v>0</v>
      </c>
      <c r="F6" s="20"/>
    </row>
    <row r="7" spans="1:7" ht="25.5" customHeight="1">
      <c r="A7" s="76" t="s">
        <v>106</v>
      </c>
      <c r="B7" s="50"/>
      <c r="C7" s="81">
        <f>A1_ใบสั่งงาน!H6</f>
        <v>5000</v>
      </c>
      <c r="D7" s="1" t="s">
        <v>86</v>
      </c>
      <c r="E7" s="37">
        <f>[1]A1_ใบสั่งงาน!H6</f>
        <v>0</v>
      </c>
      <c r="F7" s="37"/>
    </row>
    <row r="8" spans="1:7" ht="25.5" customHeight="1">
      <c r="A8" s="80" t="s">
        <v>109</v>
      </c>
      <c r="B8" s="18"/>
      <c r="C8" s="82" t="str">
        <f>A1_ใบสั่งงาน!H3</f>
        <v>P-3/16-2-WI6</v>
      </c>
    </row>
    <row r="9" spans="1:7" ht="14.4" customHeight="1"/>
    <row r="10" spans="1:7" s="41" customFormat="1" ht="47.1" customHeight="1">
      <c r="A10" s="83" t="s">
        <v>72</v>
      </c>
      <c r="B10" s="38" t="s">
        <v>73</v>
      </c>
      <c r="C10" s="39" t="s">
        <v>74</v>
      </c>
      <c r="D10" s="40" t="s">
        <v>75</v>
      </c>
      <c r="E10" s="40" t="s">
        <v>76</v>
      </c>
      <c r="F10" s="40" t="s">
        <v>77</v>
      </c>
      <c r="G10" s="39" t="s">
        <v>78</v>
      </c>
    </row>
    <row r="11" spans="1:7" ht="140.4" customHeight="1">
      <c r="A11" s="104" t="s">
        <v>87</v>
      </c>
      <c r="B11" s="105"/>
      <c r="C11" s="42" t="s">
        <v>88</v>
      </c>
      <c r="D11" s="17"/>
      <c r="E11" s="17"/>
      <c r="F11" s="8"/>
      <c r="G11" s="8"/>
    </row>
    <row r="12" spans="1:7" ht="37.200000000000003" customHeight="1">
      <c r="A12" s="104"/>
      <c r="B12" s="105"/>
      <c r="C12" s="47" t="s">
        <v>65</v>
      </c>
      <c r="D12" s="17"/>
      <c r="E12" s="17"/>
      <c r="F12" s="8"/>
      <c r="G12" s="8"/>
    </row>
    <row r="13" spans="1:7" ht="194.4" customHeight="1">
      <c r="A13" s="48" t="s">
        <v>60</v>
      </c>
      <c r="B13" s="8"/>
      <c r="C13" s="42" t="s">
        <v>66</v>
      </c>
      <c r="D13" s="25"/>
      <c r="E13" s="34"/>
      <c r="F13" s="8"/>
      <c r="G13" s="8"/>
    </row>
    <row r="14" spans="1:7" ht="151.5" customHeight="1">
      <c r="A14" s="106" t="s">
        <v>2</v>
      </c>
      <c r="B14" s="6"/>
      <c r="C14" s="43" t="s">
        <v>67</v>
      </c>
      <c r="D14" s="7"/>
      <c r="E14" s="7"/>
      <c r="F14" s="3"/>
      <c r="G14" s="3"/>
    </row>
    <row r="15" spans="1:7" ht="119.4" customHeight="1">
      <c r="A15" s="107"/>
      <c r="B15" s="6"/>
      <c r="C15" s="43" t="s">
        <v>68</v>
      </c>
      <c r="D15" s="7"/>
      <c r="E15" s="7"/>
      <c r="F15" s="3"/>
      <c r="G15" s="3"/>
    </row>
    <row r="16" spans="1:7" ht="122.4" customHeight="1">
      <c r="A16" s="107" t="s">
        <v>2</v>
      </c>
      <c r="B16" s="6"/>
      <c r="C16" s="43" t="s">
        <v>69</v>
      </c>
      <c r="D16" s="7"/>
      <c r="E16" s="7"/>
      <c r="F16" s="3"/>
      <c r="G16" s="3"/>
    </row>
    <row r="17" spans="1:7" ht="93.9" customHeight="1">
      <c r="A17" s="107"/>
      <c r="B17" s="6"/>
      <c r="C17" s="43" t="s">
        <v>70</v>
      </c>
      <c r="D17" s="7"/>
      <c r="E17" s="7"/>
      <c r="F17" s="3"/>
      <c r="G17" s="3"/>
    </row>
    <row r="18" spans="1:7" ht="82.5" customHeight="1">
      <c r="A18" s="108"/>
      <c r="B18" s="6"/>
      <c r="C18" s="43" t="s">
        <v>89</v>
      </c>
      <c r="D18" s="25"/>
      <c r="E18" s="25"/>
      <c r="F18" s="3"/>
      <c r="G18" s="3"/>
    </row>
    <row r="19" spans="1:7" ht="152.4" customHeight="1">
      <c r="A19" s="21" t="s">
        <v>30</v>
      </c>
      <c r="B19" s="6"/>
      <c r="C19" s="43" t="s">
        <v>71</v>
      </c>
      <c r="D19" s="7"/>
      <c r="E19" s="7"/>
      <c r="F19" s="3"/>
      <c r="G19" s="3"/>
    </row>
    <row r="21" spans="1:7" ht="12.9" customHeight="1">
      <c r="E21" s="1" t="s">
        <v>1</v>
      </c>
    </row>
    <row r="22" spans="1:7" ht="81" customHeight="1">
      <c r="B22" s="35"/>
    </row>
    <row r="23" spans="1:7" ht="47.1" customHeight="1">
      <c r="B23" s="18"/>
    </row>
  </sheetData>
  <mergeCells count="4">
    <mergeCell ref="A11:A12"/>
    <mergeCell ref="B11:B12"/>
    <mergeCell ref="A14:A15"/>
    <mergeCell ref="A16:A18"/>
  </mergeCells>
  <printOptions horizontalCentered="1"/>
  <pageMargins left="0" right="0" top="0" bottom="0" header="0.31496062992126" footer="0.31496062992126"/>
  <pageSetup paperSize="9" scale="65" orientation="landscape" r:id="rId1"/>
  <headerFooter>
    <oddFooter>&amp;L&amp;Z&amp;F&amp;R&amp;N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DD34-5F6F-4A43-A2E5-2BB4D8FE1801}">
  <sheetPr>
    <pageSetUpPr fitToPage="1"/>
  </sheetPr>
  <dimension ref="A1:F26"/>
  <sheetViews>
    <sheetView workbookViewId="0">
      <selection activeCell="D2" sqref="D2"/>
    </sheetView>
  </sheetViews>
  <sheetFormatPr defaultColWidth="8.77734375" defaultRowHeight="13.8"/>
  <cols>
    <col min="1" max="1" width="4.77734375" style="1" customWidth="1"/>
    <col min="2" max="2" width="19.5546875" style="2" customWidth="1"/>
    <col min="3" max="3" width="43.21875" style="1" customWidth="1"/>
    <col min="4" max="4" width="74.88671875" style="1" customWidth="1"/>
    <col min="5" max="5" width="18.109375" style="1" customWidth="1"/>
    <col min="6" max="6" width="21.77734375" style="1" customWidth="1"/>
    <col min="7" max="16384" width="8.77734375" style="1"/>
  </cols>
  <sheetData>
    <row r="1" spans="1:6" ht="15" customHeight="1">
      <c r="E1" s="12" t="s">
        <v>15</v>
      </c>
    </row>
    <row r="2" spans="1:6" ht="15" customHeight="1">
      <c r="E2" s="13" t="s">
        <v>16</v>
      </c>
    </row>
    <row r="3" spans="1:6" ht="27.75" customHeight="1">
      <c r="E3" s="29" t="s">
        <v>35</v>
      </c>
    </row>
    <row r="4" spans="1:6" ht="15" customHeight="1">
      <c r="A4" s="41" t="s">
        <v>91</v>
      </c>
      <c r="B4" s="41"/>
      <c r="C4" s="41"/>
    </row>
    <row r="5" spans="1:6" ht="15" customHeight="1">
      <c r="A5" s="1" t="s">
        <v>8</v>
      </c>
      <c r="C5" s="89"/>
      <c r="D5" s="30" t="s">
        <v>50</v>
      </c>
      <c r="E5" s="89"/>
    </row>
    <row r="6" spans="1:6" ht="15" customHeight="1">
      <c r="D6" s="30"/>
      <c r="E6" s="31" t="s">
        <v>51</v>
      </c>
    </row>
    <row r="7" spans="1:6" ht="15" customHeight="1">
      <c r="A7" s="84" t="s">
        <v>109</v>
      </c>
      <c r="B7" s="18"/>
      <c r="C7" s="85" t="str">
        <f>[1]A1_ใบสั่งงาน!H4</f>
        <v>P-1/8-2-J4</v>
      </c>
      <c r="D7" s="30"/>
      <c r="E7" s="31"/>
    </row>
    <row r="8" spans="1:6" ht="21" customHeight="1">
      <c r="A8" s="15" t="s">
        <v>113</v>
      </c>
      <c r="B8" s="15"/>
      <c r="C8" s="86">
        <f>[1]A1_ใบสั่งงาน!H7/10</f>
        <v>500</v>
      </c>
      <c r="D8" s="30"/>
      <c r="E8" s="31"/>
    </row>
    <row r="10" spans="1:6" s="4" customFormat="1">
      <c r="A10" s="32" t="s">
        <v>3</v>
      </c>
      <c r="B10" s="9" t="s">
        <v>5</v>
      </c>
      <c r="C10" s="33" t="s">
        <v>0</v>
      </c>
      <c r="D10" s="33" t="s">
        <v>6</v>
      </c>
      <c r="E10" s="10" t="s">
        <v>7</v>
      </c>
      <c r="F10" s="10" t="s">
        <v>4</v>
      </c>
    </row>
    <row r="11" spans="1:6" ht="31.95" customHeight="1">
      <c r="A11" s="118">
        <v>1</v>
      </c>
      <c r="B11" s="119" t="s">
        <v>52</v>
      </c>
      <c r="C11" s="105"/>
      <c r="D11" s="17" t="s">
        <v>10</v>
      </c>
      <c r="E11" s="8"/>
      <c r="F11" s="8"/>
    </row>
    <row r="12" spans="1:6" ht="31.95" customHeight="1">
      <c r="A12" s="118"/>
      <c r="B12" s="119"/>
      <c r="C12" s="105"/>
      <c r="D12" s="17" t="s">
        <v>57</v>
      </c>
      <c r="E12" s="8"/>
      <c r="F12" s="8"/>
    </row>
    <row r="13" spans="1:6" ht="31.95" customHeight="1">
      <c r="A13" s="118"/>
      <c r="B13" s="119"/>
      <c r="C13" s="105"/>
      <c r="D13" s="17" t="s">
        <v>58</v>
      </c>
      <c r="E13" s="8"/>
      <c r="F13" s="8"/>
    </row>
    <row r="14" spans="1:6" ht="31.95" customHeight="1">
      <c r="A14" s="118"/>
      <c r="B14" s="119"/>
      <c r="C14" s="105"/>
      <c r="D14" s="17" t="s">
        <v>11</v>
      </c>
      <c r="E14" s="8"/>
      <c r="F14" s="8"/>
    </row>
    <row r="15" spans="1:6" ht="31.95" customHeight="1">
      <c r="A15" s="109">
        <v>2</v>
      </c>
      <c r="B15" s="112" t="s">
        <v>9</v>
      </c>
      <c r="C15" s="115"/>
      <c r="D15" s="7" t="s">
        <v>13</v>
      </c>
      <c r="E15" s="3"/>
      <c r="F15" s="3"/>
    </row>
    <row r="16" spans="1:6" ht="31.95" customHeight="1">
      <c r="A16" s="110"/>
      <c r="B16" s="113"/>
      <c r="C16" s="116"/>
      <c r="D16" s="7" t="s">
        <v>14</v>
      </c>
      <c r="E16" s="3"/>
      <c r="F16" s="3"/>
    </row>
    <row r="17" spans="1:6" ht="31.95" customHeight="1">
      <c r="A17" s="110"/>
      <c r="B17" s="113"/>
      <c r="C17" s="116"/>
      <c r="D17" s="7" t="s">
        <v>33</v>
      </c>
      <c r="E17" s="3"/>
      <c r="F17" s="3"/>
    </row>
    <row r="18" spans="1:6" ht="31.95" customHeight="1">
      <c r="A18" s="111"/>
      <c r="B18" s="114"/>
      <c r="C18" s="117"/>
      <c r="D18" s="7" t="s">
        <v>12</v>
      </c>
      <c r="E18" s="3"/>
      <c r="F18" s="3"/>
    </row>
    <row r="19" spans="1:6" ht="31.95" customHeight="1">
      <c r="A19" s="109">
        <v>3</v>
      </c>
      <c r="B19" s="112" t="s">
        <v>53</v>
      </c>
      <c r="C19" s="115"/>
      <c r="D19" s="87" t="s">
        <v>114</v>
      </c>
      <c r="E19" s="3"/>
      <c r="F19" s="3"/>
    </row>
    <row r="20" spans="1:6" ht="31.95" customHeight="1">
      <c r="A20" s="110"/>
      <c r="B20" s="113"/>
      <c r="C20" s="116"/>
      <c r="D20" s="11" t="s">
        <v>115</v>
      </c>
      <c r="E20" s="3"/>
      <c r="F20" s="3"/>
    </row>
    <row r="21" spans="1:6" ht="31.95" customHeight="1">
      <c r="A21" s="111"/>
      <c r="B21" s="114"/>
      <c r="C21" s="117"/>
      <c r="D21" s="88" t="s">
        <v>116</v>
      </c>
      <c r="E21" s="3"/>
      <c r="F21" s="3"/>
    </row>
    <row r="22" spans="1:6">
      <c r="A22" s="1" t="s">
        <v>1</v>
      </c>
    </row>
    <row r="26" spans="1:6">
      <c r="D26" s="22" t="s">
        <v>31</v>
      </c>
      <c r="E26" s="1" t="s">
        <v>34</v>
      </c>
    </row>
  </sheetData>
  <mergeCells count="9">
    <mergeCell ref="A19:A21"/>
    <mergeCell ref="B19:B21"/>
    <mergeCell ref="C19:C21"/>
    <mergeCell ref="A11:A14"/>
    <mergeCell ref="B11:B14"/>
    <mergeCell ref="C11:C14"/>
    <mergeCell ref="A15:A18"/>
    <mergeCell ref="B15:B18"/>
    <mergeCell ref="C15:C18"/>
  </mergeCells>
  <pageMargins left="0.7" right="0.7" top="0.75" bottom="0.75" header="0.3" footer="0.3"/>
  <pageSetup scale="6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A1_ใบสั่งงาน</vt:lpstr>
      <vt:lpstr>A2_QC ถุงเล็ก</vt:lpstr>
      <vt:lpstr>P2_QC กล่อง</vt:lpstr>
      <vt:lpstr>A1_ใบสั่งงาน!Print_Area</vt:lpstr>
      <vt:lpstr>'A2_QC ถุงเล็ก'!Print_Area</vt:lpstr>
      <vt:lpstr>A1_ใบสั่งงาน!Print_Titles</vt:lpstr>
      <vt:lpstr>'A2_QC ถุงเล็ก'!Print_Titles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paisi</cp:lastModifiedBy>
  <cp:lastPrinted>2026-08-05T04:33:05Z</cp:lastPrinted>
  <dcterms:created xsi:type="dcterms:W3CDTF">2020-07-24T08:34:17Z</dcterms:created>
  <dcterms:modified xsi:type="dcterms:W3CDTF">2026-08-06T05:41:01Z</dcterms:modified>
</cp:coreProperties>
</file>