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62b8df390bb05ab/Documents/Repos/Tensile_treatment/TreatedResults/"/>
    </mc:Choice>
  </mc:AlternateContent>
  <xr:revisionPtr revIDLastSave="33197" documentId="6_{F3FE6B26-BEF7-40CE-A449-1C072D9FA574}" xr6:coauthVersionLast="47" xr6:coauthVersionMax="47" xr10:uidLastSave="{FB774509-FCAB-45D1-A73B-C1280E73D03F}"/>
  <bookViews>
    <workbookView xWindow="-120" yWindow="-120" windowWidth="38640" windowHeight="21120" tabRatio="851" xr2:uid="{00000000-000D-0000-FFFF-FFFF00000000}"/>
  </bookViews>
  <sheets>
    <sheet name="Treated" sheetId="33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38" i="33" l="1"/>
  <c r="W138" i="33" s="1"/>
  <c r="U138" i="33"/>
  <c r="V137" i="33"/>
  <c r="W137" i="33" s="1"/>
  <c r="U137" i="33"/>
  <c r="V136" i="33"/>
  <c r="W136" i="33" s="1"/>
  <c r="U136" i="33"/>
  <c r="V135" i="33"/>
  <c r="W135" i="33" s="1"/>
  <c r="U135" i="33"/>
  <c r="V134" i="33"/>
  <c r="W134" i="33" s="1"/>
  <c r="U134" i="33"/>
  <c r="V133" i="33"/>
  <c r="W133" i="33" s="1"/>
  <c r="U133" i="33"/>
  <c r="V132" i="33"/>
  <c r="W132" i="33" s="1"/>
  <c r="U132" i="33"/>
  <c r="V131" i="33"/>
  <c r="W131" i="33" s="1"/>
  <c r="U131" i="33"/>
  <c r="V130" i="33"/>
  <c r="W130" i="33" s="1"/>
  <c r="U130" i="33"/>
  <c r="V129" i="33"/>
  <c r="W129" i="33" s="1"/>
  <c r="U129" i="33"/>
  <c r="V128" i="33"/>
  <c r="W128" i="33" s="1"/>
  <c r="U128" i="33"/>
  <c r="V127" i="33"/>
  <c r="W127" i="33" s="1"/>
  <c r="U127" i="33"/>
  <c r="V126" i="33"/>
  <c r="W126" i="33" s="1"/>
  <c r="U126" i="33"/>
  <c r="V125" i="33"/>
  <c r="W125" i="33" s="1"/>
  <c r="U125" i="33"/>
  <c r="V124" i="33"/>
  <c r="W124" i="33" s="1"/>
  <c r="U124" i="33"/>
  <c r="V123" i="33"/>
  <c r="W123" i="33" s="1"/>
  <c r="U123" i="33"/>
  <c r="V122" i="33"/>
  <c r="W122" i="33" s="1"/>
  <c r="U122" i="33"/>
  <c r="V121" i="33"/>
  <c r="W121" i="33" s="1"/>
  <c r="U121" i="33"/>
  <c r="V120" i="33"/>
  <c r="W120" i="33" s="1"/>
  <c r="U120" i="33"/>
  <c r="V119" i="33"/>
  <c r="W119" i="33" s="1"/>
  <c r="U119" i="33"/>
  <c r="V118" i="33"/>
  <c r="W118" i="33" s="1"/>
  <c r="U118" i="33"/>
  <c r="V117" i="33"/>
  <c r="W117" i="33" s="1"/>
  <c r="U117" i="33"/>
  <c r="V116" i="33"/>
  <c r="W116" i="33" s="1"/>
  <c r="U116" i="33"/>
  <c r="V115" i="33"/>
  <c r="W115" i="33" s="1"/>
  <c r="U115" i="33"/>
  <c r="V114" i="33"/>
  <c r="W114" i="33" s="1"/>
  <c r="U114" i="33"/>
  <c r="V113" i="33"/>
  <c r="W113" i="33" s="1"/>
  <c r="U113" i="33"/>
  <c r="V112" i="33"/>
  <c r="W112" i="33" s="1"/>
  <c r="U112" i="33"/>
  <c r="V111" i="33"/>
  <c r="W111" i="33" s="1"/>
  <c r="U111" i="33"/>
  <c r="V110" i="33"/>
  <c r="W110" i="33" s="1"/>
  <c r="U110" i="33"/>
  <c r="V109" i="33"/>
  <c r="W109" i="33" s="1"/>
  <c r="U109" i="33"/>
  <c r="V108" i="33"/>
  <c r="W108" i="33" s="1"/>
  <c r="U108" i="33"/>
  <c r="V107" i="33"/>
  <c r="W107" i="33" s="1"/>
  <c r="U107" i="33"/>
  <c r="V106" i="33"/>
  <c r="W106" i="33" s="1"/>
  <c r="U106" i="33"/>
  <c r="V105" i="33"/>
  <c r="W105" i="33" s="1"/>
  <c r="U105" i="33"/>
  <c r="V104" i="33"/>
  <c r="W104" i="33" s="1"/>
  <c r="U104" i="33"/>
  <c r="V103" i="33"/>
  <c r="W103" i="33" s="1"/>
  <c r="U103" i="33"/>
  <c r="V102" i="33"/>
  <c r="W102" i="33" s="1"/>
  <c r="U102" i="33"/>
  <c r="V101" i="33"/>
  <c r="W101" i="33" s="1"/>
  <c r="U101" i="33"/>
  <c r="V100" i="33"/>
  <c r="W100" i="33" s="1"/>
  <c r="U100" i="33"/>
  <c r="V99" i="33"/>
  <c r="W99" i="33" s="1"/>
  <c r="U99" i="33"/>
  <c r="V98" i="33"/>
  <c r="W98" i="33" s="1"/>
  <c r="U98" i="33"/>
  <c r="V97" i="33"/>
  <c r="W97" i="33" s="1"/>
  <c r="U97" i="33"/>
  <c r="V96" i="33"/>
  <c r="W96" i="33" s="1"/>
  <c r="U96" i="33"/>
  <c r="V95" i="33"/>
  <c r="W95" i="33" s="1"/>
  <c r="U95" i="33"/>
  <c r="V94" i="33"/>
  <c r="W94" i="33" s="1"/>
  <c r="U94" i="33"/>
  <c r="V93" i="33"/>
  <c r="W93" i="33" s="1"/>
  <c r="U93" i="33"/>
  <c r="V92" i="33"/>
  <c r="W92" i="33" s="1"/>
  <c r="U92" i="33"/>
  <c r="V91" i="33"/>
  <c r="W91" i="33" s="1"/>
  <c r="U91" i="33"/>
  <c r="V90" i="33"/>
  <c r="W90" i="33" s="1"/>
  <c r="U90" i="33"/>
  <c r="V89" i="33"/>
  <c r="W89" i="33" s="1"/>
  <c r="U89" i="33"/>
  <c r="V88" i="33"/>
  <c r="W88" i="33" s="1"/>
  <c r="U88" i="33"/>
  <c r="V87" i="33"/>
  <c r="W87" i="33" s="1"/>
  <c r="U87" i="33"/>
  <c r="V86" i="33"/>
  <c r="W86" i="33" s="1"/>
  <c r="U86" i="33"/>
  <c r="V85" i="33"/>
  <c r="W85" i="33" s="1"/>
  <c r="U85" i="33"/>
  <c r="V84" i="33"/>
  <c r="W84" i="33" s="1"/>
  <c r="U84" i="33"/>
  <c r="V83" i="33"/>
  <c r="W83" i="33" s="1"/>
  <c r="U83" i="33"/>
  <c r="V82" i="33"/>
  <c r="W82" i="33" s="1"/>
  <c r="U82" i="33"/>
  <c r="V81" i="33"/>
  <c r="W81" i="33" s="1"/>
  <c r="U81" i="33"/>
  <c r="V80" i="33"/>
  <c r="W80" i="33" s="1"/>
  <c r="U80" i="33"/>
  <c r="V79" i="33"/>
  <c r="W79" i="33" s="1"/>
  <c r="U79" i="33"/>
  <c r="V78" i="33"/>
  <c r="W78" i="33" s="1"/>
  <c r="U78" i="33"/>
  <c r="V77" i="33"/>
  <c r="W77" i="33" s="1"/>
  <c r="U77" i="33"/>
  <c r="V76" i="33"/>
  <c r="W76" i="33" s="1"/>
  <c r="U76" i="33"/>
  <c r="V75" i="33"/>
  <c r="W75" i="33" s="1"/>
  <c r="U75" i="33"/>
  <c r="V74" i="33"/>
  <c r="W74" i="33" s="1"/>
  <c r="U74" i="33"/>
  <c r="V73" i="33"/>
  <c r="W73" i="33" s="1"/>
  <c r="U73" i="33"/>
  <c r="V72" i="33"/>
  <c r="W72" i="33" s="1"/>
  <c r="U72" i="33"/>
  <c r="V71" i="33"/>
  <c r="W71" i="33" s="1"/>
  <c r="U71" i="33"/>
  <c r="V70" i="33"/>
  <c r="W70" i="33" s="1"/>
  <c r="U70" i="33"/>
  <c r="V69" i="33"/>
  <c r="W69" i="33" s="1"/>
  <c r="U69" i="33"/>
  <c r="V68" i="33"/>
  <c r="W68" i="33" s="1"/>
  <c r="U68" i="33"/>
  <c r="V67" i="33"/>
  <c r="W67" i="33" s="1"/>
  <c r="U67" i="33"/>
  <c r="V66" i="33"/>
  <c r="W66" i="33" s="1"/>
  <c r="U66" i="33"/>
  <c r="V65" i="33"/>
  <c r="W65" i="33" s="1"/>
  <c r="U65" i="33"/>
  <c r="V64" i="33"/>
  <c r="W64" i="33" s="1"/>
  <c r="U64" i="33"/>
  <c r="V63" i="33"/>
  <c r="W63" i="33" s="1"/>
  <c r="U63" i="33"/>
  <c r="V62" i="33"/>
  <c r="W62" i="33" s="1"/>
  <c r="U62" i="33"/>
  <c r="V61" i="33"/>
  <c r="W61" i="33" s="1"/>
  <c r="U61" i="33"/>
  <c r="V60" i="33"/>
  <c r="W60" i="33" s="1"/>
  <c r="U60" i="33"/>
  <c r="V59" i="33"/>
  <c r="W59" i="33" s="1"/>
  <c r="U59" i="33"/>
  <c r="V58" i="33"/>
  <c r="W58" i="33" s="1"/>
  <c r="U58" i="33"/>
  <c r="V57" i="33"/>
  <c r="W57" i="33" s="1"/>
  <c r="U57" i="33"/>
  <c r="V56" i="33"/>
  <c r="W56" i="33" s="1"/>
  <c r="U56" i="33"/>
  <c r="V55" i="33"/>
  <c r="W55" i="33" s="1"/>
  <c r="U55" i="33"/>
  <c r="V54" i="33"/>
  <c r="W54" i="33" s="1"/>
  <c r="U54" i="33"/>
  <c r="V53" i="33"/>
  <c r="W53" i="33" s="1"/>
  <c r="U53" i="33"/>
  <c r="V52" i="33"/>
  <c r="W52" i="33" s="1"/>
  <c r="U52" i="33"/>
  <c r="V51" i="33"/>
  <c r="W51" i="33" s="1"/>
  <c r="U51" i="33"/>
  <c r="V50" i="33"/>
  <c r="W50" i="33" s="1"/>
  <c r="U50" i="33"/>
  <c r="V49" i="33"/>
  <c r="W49" i="33" s="1"/>
  <c r="U49" i="33"/>
  <c r="V48" i="33"/>
  <c r="W48" i="33" s="1"/>
  <c r="U48" i="33"/>
  <c r="V47" i="33"/>
  <c r="W47" i="33" s="1"/>
  <c r="U47" i="33"/>
  <c r="V46" i="33"/>
  <c r="W46" i="33" s="1"/>
  <c r="U46" i="33"/>
  <c r="V45" i="33"/>
  <c r="W45" i="33" s="1"/>
  <c r="U45" i="33"/>
  <c r="V44" i="33"/>
  <c r="W44" i="33" s="1"/>
  <c r="U44" i="33"/>
  <c r="V43" i="33"/>
  <c r="W43" i="33" s="1"/>
  <c r="U43" i="33"/>
  <c r="V42" i="33"/>
  <c r="W42" i="33" s="1"/>
  <c r="U42" i="33"/>
  <c r="V41" i="33"/>
  <c r="W41" i="33" s="1"/>
  <c r="U41" i="33"/>
  <c r="V40" i="33"/>
  <c r="U40" i="33"/>
  <c r="V39" i="33"/>
  <c r="W39" i="33" s="1"/>
  <c r="U39" i="33"/>
  <c r="T34" i="33"/>
  <c r="T35" i="33" s="1"/>
  <c r="M33" i="33"/>
  <c r="K33" i="33"/>
  <c r="I33" i="33"/>
  <c r="G33" i="33"/>
  <c r="E33" i="33"/>
  <c r="C33" i="33"/>
  <c r="M31" i="33"/>
  <c r="M32" i="33" s="1"/>
  <c r="K31" i="33"/>
  <c r="K32" i="33" s="1"/>
  <c r="I31" i="33"/>
  <c r="I32" i="33" s="1"/>
  <c r="G31" i="33"/>
  <c r="G32" i="33" s="1"/>
  <c r="E31" i="33"/>
  <c r="E32" i="33" s="1"/>
  <c r="C31" i="33"/>
  <c r="C32" i="33" s="1"/>
  <c r="P21" i="33"/>
  <c r="O21" i="33"/>
  <c r="O11" i="33"/>
  <c r="X135" i="33" l="1"/>
  <c r="Y135" i="33" s="1"/>
  <c r="X138" i="33"/>
  <c r="Y138" i="33" s="1"/>
  <c r="X109" i="33"/>
  <c r="Y109" i="33" s="1"/>
  <c r="X124" i="33"/>
  <c r="Y124" i="33" s="1"/>
  <c r="X133" i="33"/>
  <c r="X129" i="33"/>
  <c r="Y129" i="33" s="1"/>
  <c r="X91" i="33"/>
  <c r="Y91" i="33" s="1"/>
  <c r="X119" i="33"/>
  <c r="X125" i="33"/>
  <c r="Y125" i="33" s="1"/>
  <c r="X99" i="33"/>
  <c r="Y99" i="33" s="1"/>
  <c r="X81" i="33"/>
  <c r="Y81" i="33" s="1"/>
  <c r="X47" i="33"/>
  <c r="Y47" i="33" s="1"/>
  <c r="X121" i="33"/>
  <c r="Y121" i="33" s="1"/>
  <c r="X49" i="33"/>
  <c r="Y49" i="33" s="1"/>
  <c r="X60" i="33"/>
  <c r="Y60" i="33" s="1"/>
  <c r="V34" i="33"/>
  <c r="V35" i="33" s="1"/>
  <c r="X70" i="33"/>
  <c r="Y70" i="33" s="1"/>
  <c r="X86" i="33"/>
  <c r="Y86" i="33" s="1"/>
  <c r="X43" i="33"/>
  <c r="Y43" i="33" s="1"/>
  <c r="X55" i="33"/>
  <c r="Y55" i="33" s="1"/>
  <c r="X66" i="33"/>
  <c r="Y66" i="33" s="1"/>
  <c r="X69" i="33"/>
  <c r="Y69" i="33" s="1"/>
  <c r="X72" i="33"/>
  <c r="Y72" i="33" s="1"/>
  <c r="X80" i="33"/>
  <c r="Y80" i="33" s="1"/>
  <c r="X98" i="33"/>
  <c r="Y98" i="33" s="1"/>
  <c r="X42" i="33"/>
  <c r="Y42" i="33" s="1"/>
  <c r="X54" i="33"/>
  <c r="Y54" i="33" s="1"/>
  <c r="X87" i="33"/>
  <c r="Y87" i="33" s="1"/>
  <c r="X105" i="33"/>
  <c r="Y105" i="33" s="1"/>
  <c r="X73" i="33"/>
  <c r="Y73" i="33" s="1"/>
  <c r="X104" i="33"/>
  <c r="Y104" i="33" s="1"/>
  <c r="X48" i="33"/>
  <c r="Y48" i="33" s="1"/>
  <c r="X67" i="33"/>
  <c r="Y67" i="33" s="1"/>
  <c r="X68" i="33"/>
  <c r="Y68" i="33" s="1"/>
  <c r="X71" i="33"/>
  <c r="Y71" i="33" s="1"/>
  <c r="X92" i="33"/>
  <c r="Y92" i="33" s="1"/>
  <c r="X110" i="33"/>
  <c r="Y110" i="33" s="1"/>
  <c r="X136" i="33"/>
  <c r="X45" i="33"/>
  <c r="Y45" i="33" s="1"/>
  <c r="X64" i="33"/>
  <c r="Y64" i="33" s="1"/>
  <c r="X79" i="33"/>
  <c r="Y79" i="33" s="1"/>
  <c r="X90" i="33"/>
  <c r="Y90" i="33" s="1"/>
  <c r="X97" i="33"/>
  <c r="Y97" i="33" s="1"/>
  <c r="X108" i="33"/>
  <c r="Y108" i="33" s="1"/>
  <c r="X117" i="33"/>
  <c r="Y117" i="33" s="1"/>
  <c r="X88" i="33"/>
  <c r="Y88" i="33" s="1"/>
  <c r="X106" i="33"/>
  <c r="Y106" i="33" s="1"/>
  <c r="X115" i="33"/>
  <c r="Y115" i="33" s="1"/>
  <c r="X113" i="33"/>
  <c r="Y113" i="33" s="1"/>
  <c r="X123" i="33"/>
  <c r="Y123" i="33" s="1"/>
  <c r="X44" i="33"/>
  <c r="Y44" i="33" s="1"/>
  <c r="X59" i="33"/>
  <c r="Y59" i="33" s="1"/>
  <c r="X63" i="33"/>
  <c r="Y63" i="33" s="1"/>
  <c r="X75" i="33"/>
  <c r="Y75" i="33" s="1"/>
  <c r="X93" i="33"/>
  <c r="Y93" i="33" s="1"/>
  <c r="X111" i="33"/>
  <c r="Y111" i="33" s="1"/>
  <c r="X56" i="33"/>
  <c r="Y56" i="33" s="1"/>
  <c r="X84" i="33"/>
  <c r="Y84" i="33" s="1"/>
  <c r="X102" i="33"/>
  <c r="Y102" i="33" s="1"/>
  <c r="X127" i="33"/>
  <c r="Y127" i="33" s="1"/>
  <c r="X131" i="33"/>
  <c r="Y131" i="33" s="1"/>
  <c r="Y133" i="33"/>
  <c r="X39" i="33"/>
  <c r="Y39" i="33" s="1"/>
  <c r="X51" i="33"/>
  <c r="Y51" i="33" s="1"/>
  <c r="X82" i="33"/>
  <c r="Y82" i="33" s="1"/>
  <c r="X100" i="33"/>
  <c r="Y100" i="33" s="1"/>
  <c r="X118" i="33"/>
  <c r="Y118" i="33" s="1"/>
  <c r="X52" i="33"/>
  <c r="Y52" i="33" s="1"/>
  <c r="X89" i="33"/>
  <c r="Y89" i="33" s="1"/>
  <c r="X107" i="33"/>
  <c r="Y107" i="33" s="1"/>
  <c r="X120" i="33"/>
  <c r="Y120" i="33" s="1"/>
  <c r="X58" i="33"/>
  <c r="Y58" i="33" s="1"/>
  <c r="X62" i="33"/>
  <c r="Y62" i="33" s="1"/>
  <c r="X95" i="33"/>
  <c r="Y95" i="33" s="1"/>
  <c r="X46" i="33"/>
  <c r="Y46" i="33" s="1"/>
  <c r="X65" i="33"/>
  <c r="Y65" i="33" s="1"/>
  <c r="X78" i="33"/>
  <c r="Y78" i="33" s="1"/>
  <c r="X85" i="33"/>
  <c r="Y85" i="33" s="1"/>
  <c r="X96" i="33"/>
  <c r="Y96" i="33" s="1"/>
  <c r="X103" i="33"/>
  <c r="Y103" i="33" s="1"/>
  <c r="X114" i="33"/>
  <c r="Y114" i="33" s="1"/>
  <c r="X50" i="33"/>
  <c r="Y50" i="33" s="1"/>
  <c r="X76" i="33"/>
  <c r="Y76" i="33" s="1"/>
  <c r="X94" i="33"/>
  <c r="Y94" i="33" s="1"/>
  <c r="X112" i="33"/>
  <c r="Y112" i="33" s="1"/>
  <c r="X77" i="33"/>
  <c r="Y77" i="33" s="1"/>
  <c r="X41" i="33"/>
  <c r="Y41" i="33" s="1"/>
  <c r="X53" i="33"/>
  <c r="Y53" i="33" s="1"/>
  <c r="X57" i="33"/>
  <c r="Y57" i="33" s="1"/>
  <c r="X61" i="33"/>
  <c r="Y61" i="33" s="1"/>
  <c r="X83" i="33"/>
  <c r="Y83" i="33" s="1"/>
  <c r="X101" i="33"/>
  <c r="Y101" i="33" s="1"/>
  <c r="X128" i="33"/>
  <c r="Y128" i="33" s="1"/>
  <c r="X132" i="33"/>
  <c r="Y132" i="33" s="1"/>
  <c r="W40" i="33"/>
  <c r="X137" i="33"/>
  <c r="Y137" i="33" s="1"/>
  <c r="X74" i="33"/>
  <c r="Y74" i="33" s="1"/>
  <c r="X116" i="33"/>
  <c r="Y116" i="33" s="1"/>
  <c r="X122" i="33"/>
  <c r="Y122" i="33" s="1"/>
  <c r="X126" i="33"/>
  <c r="Y126" i="33" s="1"/>
  <c r="X130" i="33"/>
  <c r="Y130" i="33" s="1"/>
  <c r="X134" i="33"/>
  <c r="Y134" i="33" s="1"/>
  <c r="Y119" i="33" l="1"/>
  <c r="Y136" i="33"/>
  <c r="X40" i="33"/>
  <c r="Y40" i="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Paiva</author>
  </authors>
  <commentList>
    <comment ref="L34" authorId="0" shapeId="0" xr:uid="{2535044E-92CF-4ADD-AAE4-D75115F2DFE6}">
      <text>
        <r>
          <rPr>
            <b/>
            <sz val="9"/>
            <color indexed="81"/>
            <rFont val="Tahoma"/>
            <family val="2"/>
          </rPr>
          <t>Lucas Paiva: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The average R² between the median and the specimen i</t>
        </r>
      </text>
    </comment>
    <comment ref="Y36" authorId="0" shapeId="0" xr:uid="{434AF01F-B33D-4C9B-8F75-B161C1CD1A1E}">
      <text>
        <r>
          <rPr>
            <b/>
            <sz val="11"/>
            <color indexed="81"/>
            <rFont val="Tahoma"/>
            <family val="2"/>
          </rPr>
          <t>Lucas Paiva:</t>
        </r>
        <r>
          <rPr>
            <sz val="11"/>
            <color indexed="81"/>
            <rFont val="Tahoma"/>
            <family val="2"/>
          </rPr>
          <t xml:space="preserve">
This is the same thing as the column on the left, only without the % because abaqus doesn't like it</t>
        </r>
      </text>
    </comment>
  </commentList>
</comments>
</file>

<file path=xl/sharedStrings.xml><?xml version="1.0" encoding="utf-8"?>
<sst xmlns="http://schemas.openxmlformats.org/spreadsheetml/2006/main" count="107" uniqueCount="41">
  <si>
    <t>Value</t>
  </si>
  <si>
    <t>cov(ii)</t>
  </si>
  <si>
    <t>R²</t>
  </si>
  <si>
    <t>a</t>
  </si>
  <si>
    <t>b</t>
  </si>
  <si>
    <t>Ji</t>
  </si>
  <si>
    <t>median</t>
  </si>
  <si>
    <t>Pchip R²</t>
  </si>
  <si>
    <t>NOMINAL</t>
  </si>
  <si>
    <t>ELASTIC</t>
  </si>
  <si>
    <t>PLASTIC</t>
  </si>
  <si>
    <t>Strain</t>
  </si>
  <si>
    <t>Stress</t>
  </si>
  <si>
    <t>%</t>
  </si>
  <si>
    <t>kN/m</t>
  </si>
  <si>
    <t>SPC1</t>
  </si>
  <si>
    <t>SPC2</t>
  </si>
  <si>
    <t>SPC3</t>
  </si>
  <si>
    <t>SPC4</t>
  </si>
  <si>
    <t>SPC5</t>
  </si>
  <si>
    <t>SP1</t>
  </si>
  <si>
    <t>SP2</t>
  </si>
  <si>
    <t>SP3</t>
  </si>
  <si>
    <t>SP4</t>
  </si>
  <si>
    <t>SP5</t>
  </si>
  <si>
    <t>kN/m (MPa)</t>
  </si>
  <si>
    <t>Raw data file:</t>
  </si>
  <si>
    <t>Date n time:</t>
  </si>
  <si>
    <t>Result data file:</t>
  </si>
  <si>
    <t>Python</t>
  </si>
  <si>
    <t>Abaqus</t>
  </si>
  <si>
    <t>SPC Avg.</t>
  </si>
  <si>
    <t>Avg R²</t>
  </si>
  <si>
    <r>
      <rPr>
        <sz val="12"/>
        <color theme="1"/>
        <rFont val="Symbol"/>
        <family val="1"/>
        <charset val="2"/>
      </rPr>
      <t>s</t>
    </r>
    <r>
      <rPr>
        <vertAlign val="subscript"/>
        <sz val="12"/>
        <color theme="1"/>
        <rFont val="Calibri"/>
        <family val="2"/>
        <scheme val="minor"/>
      </rPr>
      <t>max</t>
    </r>
  </si>
  <si>
    <r>
      <rPr>
        <sz val="12"/>
        <color theme="1"/>
        <rFont val="Symbol"/>
        <family val="1"/>
        <charset val="2"/>
      </rPr>
      <t>e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</rPr>
      <t>→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Symbol"/>
        <family val="1"/>
        <charset val="2"/>
      </rPr>
      <t>s</t>
    </r>
    <r>
      <rPr>
        <vertAlign val="subscript"/>
        <sz val="12"/>
        <color theme="1"/>
        <rFont val="Calibri"/>
        <family val="2"/>
        <scheme val="minor"/>
      </rPr>
      <t>max</t>
    </r>
  </si>
  <si>
    <t>HA model params</t>
  </si>
  <si>
    <t>RMSE</t>
  </si>
  <si>
    <t>HA Goodness of fit</t>
  </si>
  <si>
    <t>Experimental</t>
  </si>
  <si>
    <t>D:\OneDrive\Documents\Repos\Tensile_treatment\ExperimentalResults\sample_experimental_results.csv</t>
  </si>
  <si>
    <t>D:\OneDrive\Documents\Repos\Tensile_Treatment\TreatedResults\sample_treated_results.xlsx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</si>
</sst>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E+00"/>
    <numFmt numFmtId="165" formatCode="0.000E+00"/>
    <numFmt numFmtId="167" formatCode="0.000"/>
    <numFmt numFmtId="168" formatCode="0.0000E+0"/>
    <numFmt numFmtId="169" formatCode="0.0000"/>
    <numFmt numFmtId="170" formatCode="0.0000000"/>
    <numFmt numFmtId="171" formatCode="0.000000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sz val="12"/>
      <color theme="1"/>
      <name val="Calibri"/>
      <family val="1"/>
      <charset val="2"/>
      <scheme val="minor"/>
    </font>
    <font>
      <sz val="12"/>
      <color theme="1"/>
      <name val="Symbol"/>
      <family val="1"/>
      <charset val="2"/>
    </font>
    <font>
      <vertAlign val="subscript"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indexed="64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2">
    <xf numFmtId="0" fontId="0" fillId="0" borderId="0"/>
    <xf numFmtId="9" fontId="12" fillId="0" borderId="0"/>
    <xf numFmtId="0" fontId="11" fillId="0" borderId="0"/>
    <xf numFmtId="0" fontId="11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</cellStyleXfs>
  <cellXfs count="74">
    <xf numFmtId="0" fontId="0" fillId="0" borderId="0" xfId="0"/>
    <xf numFmtId="0" fontId="1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5" fillId="2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2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right"/>
    </xf>
    <xf numFmtId="0" fontId="10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0" xfId="0" applyFont="1" applyAlignment="1">
      <alignment horizontal="center"/>
    </xf>
    <xf numFmtId="168" fontId="10" fillId="5" borderId="0" xfId="0" applyNumberFormat="1" applyFont="1" applyFill="1" applyAlignment="1">
      <alignment horizontal="center"/>
    </xf>
    <xf numFmtId="2" fontId="15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0" fontId="10" fillId="0" borderId="8" xfId="0" applyFont="1" applyBorder="1" applyAlignment="1">
      <alignment horizontal="center"/>
    </xf>
    <xf numFmtId="167" fontId="15" fillId="5" borderId="8" xfId="0" applyNumberFormat="1" applyFont="1" applyFill="1" applyBorder="1" applyAlignment="1">
      <alignment horizontal="center"/>
    </xf>
    <xf numFmtId="167" fontId="15" fillId="5" borderId="0" xfId="0" applyNumberFormat="1" applyFont="1" applyFill="1" applyAlignment="1">
      <alignment horizontal="center"/>
    </xf>
    <xf numFmtId="167" fontId="15" fillId="5" borderId="0" xfId="0" quotePrefix="1" applyNumberFormat="1" applyFont="1" applyFill="1" applyAlignment="1">
      <alignment horizontal="center"/>
    </xf>
    <xf numFmtId="165" fontId="10" fillId="0" borderId="0" xfId="0" applyNumberFormat="1" applyFont="1"/>
    <xf numFmtId="167" fontId="10" fillId="0" borderId="3" xfId="0" applyNumberFormat="1" applyFont="1" applyBorder="1" applyAlignment="1">
      <alignment horizontal="center"/>
    </xf>
    <xf numFmtId="167" fontId="15" fillId="5" borderId="3" xfId="0" applyNumberFormat="1" applyFont="1" applyFill="1" applyBorder="1" applyAlignment="1">
      <alignment horizontal="center"/>
    </xf>
    <xf numFmtId="167" fontId="15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2" fontId="10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167" fontId="10" fillId="5" borderId="1" xfId="0" applyNumberFormat="1" applyFont="1" applyFill="1" applyBorder="1" applyAlignment="1">
      <alignment horizontal="center"/>
    </xf>
    <xf numFmtId="167" fontId="10" fillId="5" borderId="1" xfId="0" quotePrefix="1" applyNumberFormat="1" applyFont="1" applyFill="1" applyBorder="1" applyAlignment="1">
      <alignment horizontal="center"/>
    </xf>
    <xf numFmtId="167" fontId="10" fillId="0" borderId="0" xfId="0" quotePrefix="1" applyNumberFormat="1" applyFont="1" applyAlignment="1">
      <alignment horizontal="center"/>
    </xf>
    <xf numFmtId="167" fontId="10" fillId="0" borderId="0" xfId="0" applyNumberFormat="1" applyFont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2" fontId="10" fillId="5" borderId="0" xfId="0" applyNumberFormat="1" applyFont="1" applyFill="1" applyAlignment="1">
      <alignment horizontal="center"/>
    </xf>
    <xf numFmtId="2" fontId="10" fillId="5" borderId="1" xfId="0" applyNumberFormat="1" applyFont="1" applyFill="1" applyBorder="1" applyAlignment="1">
      <alignment horizontal="center"/>
    </xf>
    <xf numFmtId="2" fontId="10" fillId="5" borderId="2" xfId="0" applyNumberFormat="1" applyFont="1" applyFill="1" applyBorder="1" applyAlignment="1">
      <alignment horizontal="center"/>
    </xf>
    <xf numFmtId="2" fontId="10" fillId="4" borderId="0" xfId="0" applyNumberFormat="1" applyFont="1" applyFill="1" applyAlignment="1">
      <alignment horizontal="center"/>
    </xf>
    <xf numFmtId="2" fontId="10" fillId="4" borderId="1" xfId="0" applyNumberFormat="1" applyFont="1" applyFill="1" applyBorder="1" applyAlignment="1">
      <alignment horizontal="center"/>
    </xf>
    <xf numFmtId="2" fontId="10" fillId="4" borderId="2" xfId="0" applyNumberFormat="1" applyFont="1" applyFill="1" applyBorder="1" applyAlignment="1">
      <alignment horizontal="center"/>
    </xf>
    <xf numFmtId="2" fontId="10" fillId="4" borderId="2" xfId="3" applyNumberFormat="1" applyFont="1" applyFill="1" applyBorder="1" applyAlignment="1">
      <alignment horizontal="center"/>
    </xf>
    <xf numFmtId="2" fontId="10" fillId="4" borderId="1" xfId="3" applyNumberFormat="1" applyFont="1" applyFill="1" applyBorder="1" applyAlignment="1">
      <alignment horizontal="center"/>
    </xf>
    <xf numFmtId="2" fontId="10" fillId="0" borderId="0" xfId="3" applyNumberFormat="1" applyFont="1" applyAlignment="1">
      <alignment horizontal="center"/>
    </xf>
    <xf numFmtId="10" fontId="10" fillId="0" borderId="0" xfId="1" applyNumberFormat="1" applyFont="1"/>
    <xf numFmtId="2" fontId="10" fillId="4" borderId="1" xfId="1" applyNumberFormat="1" applyFont="1" applyFill="1" applyBorder="1" applyAlignment="1">
      <alignment horizontal="center"/>
    </xf>
    <xf numFmtId="2" fontId="10" fillId="0" borderId="0" xfId="1" applyNumberFormat="1" applyFont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2" fontId="10" fillId="5" borderId="2" xfId="1" applyNumberFormat="1" applyFont="1" applyFill="1" applyBorder="1" applyAlignment="1">
      <alignment horizontal="center"/>
    </xf>
    <xf numFmtId="2" fontId="10" fillId="4" borderId="2" xfId="1" applyNumberFormat="1" applyFont="1" applyFill="1" applyBorder="1" applyAlignment="1">
      <alignment horizontal="center"/>
    </xf>
    <xf numFmtId="10" fontId="10" fillId="0" borderId="2" xfId="1" applyNumberFormat="1" applyFont="1" applyBorder="1" applyAlignment="1">
      <alignment horizontal="center"/>
    </xf>
    <xf numFmtId="2" fontId="10" fillId="3" borderId="1" xfId="0" applyNumberFormat="1" applyFont="1" applyFill="1" applyBorder="1" applyAlignment="1">
      <alignment horizontal="center"/>
    </xf>
    <xf numFmtId="10" fontId="10" fillId="0" borderId="0" xfId="1" applyNumberFormat="1" applyFont="1" applyAlignment="1">
      <alignment horizontal="center"/>
    </xf>
    <xf numFmtId="0" fontId="15" fillId="0" borderId="4" xfId="0" applyFont="1" applyBorder="1" applyAlignment="1">
      <alignment horizontal="center"/>
    </xf>
    <xf numFmtId="165" fontId="15" fillId="0" borderId="0" xfId="0" applyNumberFormat="1" applyFont="1" applyAlignment="1">
      <alignment horizontal="center"/>
    </xf>
    <xf numFmtId="170" fontId="10" fillId="3" borderId="1" xfId="0" applyNumberFormat="1" applyFont="1" applyFill="1" applyBorder="1" applyAlignment="1">
      <alignment horizontal="center"/>
    </xf>
    <xf numFmtId="169" fontId="10" fillId="0" borderId="0" xfId="0" applyNumberFormat="1" applyFont="1" applyAlignment="1">
      <alignment horizontal="center"/>
    </xf>
    <xf numFmtId="10" fontId="12" fillId="0" borderId="5" xfId="1" applyNumberFormat="1" applyBorder="1" applyAlignment="1">
      <alignment horizontal="center"/>
    </xf>
    <xf numFmtId="0" fontId="10" fillId="5" borderId="0" xfId="0" applyFont="1" applyFill="1" applyAlignment="1">
      <alignment horizontal="center"/>
    </xf>
    <xf numFmtId="2" fontId="15" fillId="5" borderId="0" xfId="0" applyNumberFormat="1" applyFont="1" applyFill="1" applyAlignment="1">
      <alignment horizontal="center"/>
    </xf>
    <xf numFmtId="171" fontId="10" fillId="0" borderId="0" xfId="0" applyNumberFormat="1" applyFont="1" applyAlignment="1">
      <alignment horizontal="center"/>
    </xf>
    <xf numFmtId="9" fontId="12" fillId="0" borderId="0" xfId="1"/>
    <xf numFmtId="0" fontId="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0" fillId="0" borderId="5" xfId="0" applyFont="1" applyBorder="1"/>
    <xf numFmtId="0" fontId="10" fillId="0" borderId="4" xfId="0" applyFont="1" applyBorder="1"/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 vertical="center"/>
    </xf>
    <xf numFmtId="2" fontId="15" fillId="0" borderId="3" xfId="0" applyNumberFormat="1" applyFont="1" applyBorder="1" applyAlignment="1">
      <alignment horizontal="center" vertical="center"/>
    </xf>
    <xf numFmtId="2" fontId="15" fillId="3" borderId="0" xfId="0" applyNumberFormat="1" applyFont="1" applyFill="1" applyAlignment="1">
      <alignment horizontal="center" vertical="center"/>
    </xf>
    <xf numFmtId="2" fontId="15" fillId="3" borderId="3" xfId="0" applyNumberFormat="1" applyFont="1" applyFill="1" applyBorder="1" applyAlignment="1">
      <alignment horizontal="center" vertical="center"/>
    </xf>
    <xf numFmtId="2" fontId="15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/>
    </xf>
    <xf numFmtId="22" fontId="10" fillId="0" borderId="0" xfId="0" applyNumberFormat="1" applyFont="1" applyAlignment="1">
      <alignment horizontal="left" vertical="center"/>
    </xf>
  </cellXfs>
  <cellStyles count="12">
    <cellStyle name="Normal" xfId="0" builtinId="0"/>
    <cellStyle name="Normal 10" xfId="10" xr:uid="{CA7955F2-4042-4D62-94D1-D7DB5918A94C}"/>
    <cellStyle name="Normal 11" xfId="11" xr:uid="{C5C39A20-17CE-4822-86A5-4726E2436069}"/>
    <cellStyle name="Normal 2" xfId="2" xr:uid="{00000000-0005-0000-0000-000002000000}"/>
    <cellStyle name="Normal 3" xfId="3" xr:uid="{00000000-0005-0000-0000-000003000000}"/>
    <cellStyle name="Normal 4" xfId="4" xr:uid="{FAE52446-AAC4-4F93-8CA3-3D57DA51BD71}"/>
    <cellStyle name="Normal 5" xfId="5" xr:uid="{5C652CB9-EC1F-4A3E-B80E-6E39B39A92A7}"/>
    <cellStyle name="Normal 6" xfId="6" xr:uid="{9A166B9B-A56F-4662-8126-DE76A0E25498}"/>
    <cellStyle name="Normal 7" xfId="7" xr:uid="{1EA365DE-FCC0-4B97-B35B-D361358987EF}"/>
    <cellStyle name="Normal 8" xfId="8" xr:uid="{3FAD9184-74F3-4897-8C7E-2D327698394C}"/>
    <cellStyle name="Normal 9" xfId="9" xr:uid="{9AB512DC-A414-4836-B176-1E467CC74D78}"/>
    <cellStyle name="Percent" xfId="1" builtinId="5"/>
  </cellStyles>
  <dxfs count="0"/>
  <tableStyles count="0" defaultTableStyle="TableStyleMedium9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GB"/>
              <a:t>Experimental</a:t>
            </a:r>
            <a:r>
              <a:rPr lang="en-GB" baseline="0"/>
              <a:t> Data </a:t>
            </a:r>
            <a:r>
              <a:rPr lang="en-GB"/>
              <a:t>[% </a:t>
            </a:r>
            <a:r>
              <a:rPr lang="en-GB" i="1"/>
              <a:t>vs</a:t>
            </a:r>
            <a:r>
              <a:rPr lang="en-GB" i="0"/>
              <a:t> kN/m]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7463477425482977E-2"/>
          <c:y val="0.119650462962963"/>
          <c:w val="0.8058417341211368"/>
          <c:h val="0.81215092592592597"/>
        </c:manualLayout>
      </c:layout>
      <c:scatterChart>
        <c:scatterStyle val="smoothMarker"/>
        <c:varyColors val="0"/>
        <c:ser>
          <c:idx val="3"/>
          <c:order val="1"/>
          <c:tx>
            <c:strRef>
              <c:f>Treated!$B$35</c:f>
              <c:strCache>
                <c:ptCount val="1"/>
                <c:pt idx="0">
                  <c:v>SPC1</c:v>
                </c:pt>
              </c:strCache>
            </c:strRef>
          </c:tx>
          <c:spPr>
            <a:ln>
              <a:solidFill>
                <a:schemeClr val="tx1">
                  <a:lumMod val="25000"/>
                  <a:lumOff val="75000"/>
                  <a:alpha val="30000"/>
                </a:schemeClr>
              </a:solidFill>
            </a:ln>
          </c:spPr>
          <c:marker>
            <c:symbol val="none"/>
          </c:marker>
          <c:xVal>
            <c:numRef>
              <c:f>Treated!$B$39:$B$138</c:f>
              <c:numCache>
                <c:formatCode>0.00</c:formatCode>
                <c:ptCount val="100"/>
                <c:pt idx="0">
                  <c:v>0</c:v>
                </c:pt>
                <c:pt idx="1">
                  <c:v>0.2375871794871795</c:v>
                </c:pt>
                <c:pt idx="2">
                  <c:v>0.475174358974359</c:v>
                </c:pt>
                <c:pt idx="3">
                  <c:v>0.71276153846153845</c:v>
                </c:pt>
                <c:pt idx="4">
                  <c:v>0.950348717948718</c:v>
                </c:pt>
                <c:pt idx="5">
                  <c:v>1.1879358974358976</c:v>
                </c:pt>
                <c:pt idx="6">
                  <c:v>1.4255230769230769</c:v>
                </c:pt>
                <c:pt idx="7">
                  <c:v>1.6631102564102564</c:v>
                </c:pt>
                <c:pt idx="8">
                  <c:v>1.900697435897436</c:v>
                </c:pt>
                <c:pt idx="9">
                  <c:v>2.1382846153846153</c:v>
                </c:pt>
                <c:pt idx="10">
                  <c:v>2.3758717948717951</c:v>
                </c:pt>
                <c:pt idx="11">
                  <c:v>2.6134589743589745</c:v>
                </c:pt>
                <c:pt idx="12">
                  <c:v>2.8510461538461538</c:v>
                </c:pt>
                <c:pt idx="13">
                  <c:v>3.0886333333333336</c:v>
                </c:pt>
                <c:pt idx="14">
                  <c:v>3.3262205128205129</c:v>
                </c:pt>
                <c:pt idx="15">
                  <c:v>3.5638076923076927</c:v>
                </c:pt>
                <c:pt idx="16">
                  <c:v>3.801394871794872</c:v>
                </c:pt>
                <c:pt idx="17">
                  <c:v>4.0389820512820513</c:v>
                </c:pt>
                <c:pt idx="18">
                  <c:v>4.2765692307692307</c:v>
                </c:pt>
                <c:pt idx="19">
                  <c:v>4.5141564102564109</c:v>
                </c:pt>
                <c:pt idx="20">
                  <c:v>4.7517435897435902</c:v>
                </c:pt>
                <c:pt idx="21">
                  <c:v>4.9893307692307696</c:v>
                </c:pt>
                <c:pt idx="22">
                  <c:v>5.2269179487179489</c:v>
                </c:pt>
                <c:pt idx="23">
                  <c:v>5.4645051282051282</c:v>
                </c:pt>
                <c:pt idx="24">
                  <c:v>5.7020923076923076</c:v>
                </c:pt>
                <c:pt idx="25">
                  <c:v>5.9396794871794878</c:v>
                </c:pt>
                <c:pt idx="26">
                  <c:v>6.1772666666666671</c:v>
                </c:pt>
                <c:pt idx="27">
                  <c:v>6.4148538461538465</c:v>
                </c:pt>
                <c:pt idx="28">
                  <c:v>6.6524410256410258</c:v>
                </c:pt>
                <c:pt idx="29">
                  <c:v>6.8900282051282051</c:v>
                </c:pt>
                <c:pt idx="30">
                  <c:v>7.1276153846153854</c:v>
                </c:pt>
                <c:pt idx="31">
                  <c:v>7.3652025641025647</c:v>
                </c:pt>
                <c:pt idx="32">
                  <c:v>7.602789743589744</c:v>
                </c:pt>
                <c:pt idx="33">
                  <c:v>7.8403769230769234</c:v>
                </c:pt>
                <c:pt idx="34">
                  <c:v>8.0779641025641027</c:v>
                </c:pt>
                <c:pt idx="35">
                  <c:v>8.3155512820512829</c:v>
                </c:pt>
                <c:pt idx="36">
                  <c:v>8.5531384615384614</c:v>
                </c:pt>
                <c:pt idx="37">
                  <c:v>8.7907256410256416</c:v>
                </c:pt>
                <c:pt idx="38">
                  <c:v>9.0283128205128218</c:v>
                </c:pt>
                <c:pt idx="39">
                  <c:v>9.2659000000000002</c:v>
                </c:pt>
              </c:numCache>
            </c:numRef>
          </c:xVal>
          <c:yVal>
            <c:numRef>
              <c:f>Treated!$C$39:$C$138</c:f>
              <c:numCache>
                <c:formatCode>0.00</c:formatCode>
                <c:ptCount val="100"/>
                <c:pt idx="0">
                  <c:v>0</c:v>
                </c:pt>
                <c:pt idx="1">
                  <c:v>5.5052841236533938</c:v>
                </c:pt>
                <c:pt idx="2">
                  <c:v>7.1495811321194465</c:v>
                </c:pt>
                <c:pt idx="3">
                  <c:v>8.6762147844479536</c:v>
                </c:pt>
                <c:pt idx="4">
                  <c:v>10.114782832460255</c:v>
                </c:pt>
                <c:pt idx="5">
                  <c:v>11.433231498853131</c:v>
                </c:pt>
                <c:pt idx="6">
                  <c:v>12.680239229505615</c:v>
                </c:pt>
                <c:pt idx="7">
                  <c:v>13.837834611723659</c:v>
                </c:pt>
                <c:pt idx="8">
                  <c:v>14.975907972580364</c:v>
                </c:pt>
                <c:pt idx="9">
                  <c:v>16.05434768455515</c:v>
                </c:pt>
                <c:pt idx="10">
                  <c:v>16.999238471227006</c:v>
                </c:pt>
                <c:pt idx="11">
                  <c:v>17.937502839196544</c:v>
                </c:pt>
                <c:pt idx="12">
                  <c:v>18.834481937800305</c:v>
                </c:pt>
                <c:pt idx="13">
                  <c:v>19.68072807373667</c:v>
                </c:pt>
                <c:pt idx="14">
                  <c:v>20.47109018233327</c:v>
                </c:pt>
                <c:pt idx="15">
                  <c:v>21.218122915789692</c:v>
                </c:pt>
                <c:pt idx="16">
                  <c:v>21.964968534887337</c:v>
                </c:pt>
                <c:pt idx="17">
                  <c:v>22.648120610238369</c:v>
                </c:pt>
                <c:pt idx="18">
                  <c:v>23.282039908012479</c:v>
                </c:pt>
                <c:pt idx="19">
                  <c:v>23.904219976615746</c:v>
                </c:pt>
                <c:pt idx="20">
                  <c:v>24.493248912745955</c:v>
                </c:pt>
                <c:pt idx="21">
                  <c:v>25.026493882290939</c:v>
                </c:pt>
                <c:pt idx="22">
                  <c:v>25.517102609073255</c:v>
                </c:pt>
                <c:pt idx="23">
                  <c:v>25.991957735888672</c:v>
                </c:pt>
                <c:pt idx="24">
                  <c:v>26.404992933206351</c:v>
                </c:pt>
                <c:pt idx="25">
                  <c:v>26.805158645227213</c:v>
                </c:pt>
                <c:pt idx="26">
                  <c:v>27.14033731991238</c:v>
                </c:pt>
                <c:pt idx="27">
                  <c:v>27.469073911966145</c:v>
                </c:pt>
                <c:pt idx="28">
                  <c:v>27.755842897736194</c:v>
                </c:pt>
                <c:pt idx="29">
                  <c:v>28.0168253980397</c:v>
                </c:pt>
                <c:pt idx="30">
                  <c:v>28.226599656005806</c:v>
                </c:pt>
                <c:pt idx="31">
                  <c:v>28.367877346725503</c:v>
                </c:pt>
                <c:pt idx="32">
                  <c:v>28.448274640682417</c:v>
                </c:pt>
                <c:pt idx="33">
                  <c:v>28.51470930937904</c:v>
                </c:pt>
                <c:pt idx="34">
                  <c:v>28.598489307891551</c:v>
                </c:pt>
                <c:pt idx="35">
                  <c:v>28.690512095841594</c:v>
                </c:pt>
                <c:pt idx="36">
                  <c:v>28.744204424441953</c:v>
                </c:pt>
                <c:pt idx="37">
                  <c:v>28.745995251356856</c:v>
                </c:pt>
                <c:pt idx="38">
                  <c:v>28.74763072194196</c:v>
                </c:pt>
                <c:pt idx="39">
                  <c:v>28.788218910999998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F1-4949-87BF-ACD3149E8AB7}"/>
            </c:ext>
          </c:extLst>
        </c:ser>
        <c:ser>
          <c:idx val="4"/>
          <c:order val="2"/>
          <c:tx>
            <c:strRef>
              <c:f>Treated!$D$35</c:f>
              <c:strCache>
                <c:ptCount val="1"/>
                <c:pt idx="0">
                  <c:v>SPC2</c:v>
                </c:pt>
              </c:strCache>
            </c:strRef>
          </c:tx>
          <c:spPr>
            <a:ln>
              <a:solidFill>
                <a:schemeClr val="accent5">
                  <a:shade val="76000"/>
                  <a:shade val="95000"/>
                  <a:satMod val="105000"/>
                  <a:alpha val="30000"/>
                </a:schemeClr>
              </a:solidFill>
            </a:ln>
          </c:spPr>
          <c:marker>
            <c:symbol val="none"/>
          </c:marker>
          <c:xVal>
            <c:numRef>
              <c:f>Treated!$D$39:$D$138</c:f>
              <c:numCache>
                <c:formatCode>0.00</c:formatCode>
                <c:ptCount val="100"/>
                <c:pt idx="0">
                  <c:v>0</c:v>
                </c:pt>
                <c:pt idx="1">
                  <c:v>0.34173974358974357</c:v>
                </c:pt>
                <c:pt idx="2">
                  <c:v>0.68347948717948714</c:v>
                </c:pt>
                <c:pt idx="3">
                  <c:v>1.0252192307692307</c:v>
                </c:pt>
                <c:pt idx="4">
                  <c:v>1.3669589743589743</c:v>
                </c:pt>
                <c:pt idx="5">
                  <c:v>1.7086987179487179</c:v>
                </c:pt>
                <c:pt idx="6">
                  <c:v>2.0504384615384614</c:v>
                </c:pt>
                <c:pt idx="7">
                  <c:v>2.392178205128205</c:v>
                </c:pt>
                <c:pt idx="8">
                  <c:v>2.7339179487179486</c:v>
                </c:pt>
                <c:pt idx="9">
                  <c:v>3.0756576923076921</c:v>
                </c:pt>
                <c:pt idx="10">
                  <c:v>3.4173974358974357</c:v>
                </c:pt>
                <c:pt idx="11">
                  <c:v>3.7591371794871793</c:v>
                </c:pt>
                <c:pt idx="12">
                  <c:v>4.1008769230769229</c:v>
                </c:pt>
                <c:pt idx="13">
                  <c:v>4.442616666666666</c:v>
                </c:pt>
                <c:pt idx="14">
                  <c:v>4.78435641025641</c:v>
                </c:pt>
                <c:pt idx="15">
                  <c:v>5.126096153846154</c:v>
                </c:pt>
                <c:pt idx="16">
                  <c:v>5.4678358974358972</c:v>
                </c:pt>
                <c:pt idx="17">
                  <c:v>5.8095756410256403</c:v>
                </c:pt>
                <c:pt idx="18">
                  <c:v>6.1513153846153843</c:v>
                </c:pt>
                <c:pt idx="19">
                  <c:v>6.4930551282051283</c:v>
                </c:pt>
                <c:pt idx="20">
                  <c:v>6.8347948717948714</c:v>
                </c:pt>
                <c:pt idx="21">
                  <c:v>7.1765346153846146</c:v>
                </c:pt>
                <c:pt idx="22">
                  <c:v>7.5182743589743586</c:v>
                </c:pt>
                <c:pt idx="23">
                  <c:v>7.8600141025641026</c:v>
                </c:pt>
                <c:pt idx="24">
                  <c:v>8.2017538461538457</c:v>
                </c:pt>
                <c:pt idx="25">
                  <c:v>8.5434935897435889</c:v>
                </c:pt>
                <c:pt idx="26">
                  <c:v>8.885233333333332</c:v>
                </c:pt>
                <c:pt idx="27">
                  <c:v>9.2269730769230769</c:v>
                </c:pt>
                <c:pt idx="28">
                  <c:v>9.56871282051282</c:v>
                </c:pt>
                <c:pt idx="29">
                  <c:v>9.9104525641025631</c:v>
                </c:pt>
                <c:pt idx="30">
                  <c:v>10.252192307692308</c:v>
                </c:pt>
                <c:pt idx="31">
                  <c:v>10.593932051282051</c:v>
                </c:pt>
                <c:pt idx="32">
                  <c:v>10.935671794871794</c:v>
                </c:pt>
                <c:pt idx="33">
                  <c:v>11.277411538461537</c:v>
                </c:pt>
                <c:pt idx="34">
                  <c:v>11.619151282051281</c:v>
                </c:pt>
                <c:pt idx="35">
                  <c:v>11.960891025641025</c:v>
                </c:pt>
                <c:pt idx="36">
                  <c:v>12.302630769230769</c:v>
                </c:pt>
                <c:pt idx="37">
                  <c:v>12.644370512820512</c:v>
                </c:pt>
                <c:pt idx="38">
                  <c:v>12.986110256410257</c:v>
                </c:pt>
                <c:pt idx="39">
                  <c:v>13.32785</c:v>
                </c:pt>
              </c:numCache>
            </c:numRef>
          </c:xVal>
          <c:yVal>
            <c:numRef>
              <c:f>Treated!$E$39:$E$138</c:f>
              <c:numCache>
                <c:formatCode>0.00</c:formatCode>
                <c:ptCount val="100"/>
                <c:pt idx="0">
                  <c:v>0</c:v>
                </c:pt>
                <c:pt idx="1">
                  <c:v>5.4804670861475984</c:v>
                </c:pt>
                <c:pt idx="2">
                  <c:v>7.5421036692916124</c:v>
                </c:pt>
                <c:pt idx="3">
                  <c:v>9.3791850425395946</c:v>
                </c:pt>
                <c:pt idx="4">
                  <c:v>11.090182325267028</c:v>
                </c:pt>
                <c:pt idx="5">
                  <c:v>12.672100024453522</c:v>
                </c:pt>
                <c:pt idx="6">
                  <c:v>14.144906538754562</c:v>
                </c:pt>
                <c:pt idx="7">
                  <c:v>15.513362697276616</c:v>
                </c:pt>
                <c:pt idx="8">
                  <c:v>16.892554825073503</c:v>
                </c:pt>
                <c:pt idx="9">
                  <c:v>18.096526677147907</c:v>
                </c:pt>
                <c:pt idx="10">
                  <c:v>19.137283349176304</c:v>
                </c:pt>
                <c:pt idx="11">
                  <c:v>20.120173387215427</c:v>
                </c:pt>
                <c:pt idx="12">
                  <c:v>21.039991606275048</c:v>
                </c:pt>
                <c:pt idx="13">
                  <c:v>21.91464048590327</c:v>
                </c:pt>
                <c:pt idx="14">
                  <c:v>22.722269991260376</c:v>
                </c:pt>
                <c:pt idx="15">
                  <c:v>23.496709930233713</c:v>
                </c:pt>
                <c:pt idx="16">
                  <c:v>24.221438980638471</c:v>
                </c:pt>
                <c:pt idx="17">
                  <c:v>24.895642598652746</c:v>
                </c:pt>
                <c:pt idx="18">
                  <c:v>25.524439977882206</c:v>
                </c:pt>
                <c:pt idx="19">
                  <c:v>26.062366202744787</c:v>
                </c:pt>
                <c:pt idx="20">
                  <c:v>26.543623061914314</c:v>
                </c:pt>
                <c:pt idx="21">
                  <c:v>26.969111984901605</c:v>
                </c:pt>
                <c:pt idx="22">
                  <c:v>27.32941123896433</c:v>
                </c:pt>
                <c:pt idx="23">
                  <c:v>27.629460915809652</c:v>
                </c:pt>
                <c:pt idx="24">
                  <c:v>27.900224252496965</c:v>
                </c:pt>
                <c:pt idx="25">
                  <c:v>28.130801401027959</c:v>
                </c:pt>
                <c:pt idx="26">
                  <c:v>28.299954530708451</c:v>
                </c:pt>
                <c:pt idx="27">
                  <c:v>28.424755987124374</c:v>
                </c:pt>
                <c:pt idx="28">
                  <c:v>28.537726301155942</c:v>
                </c:pt>
                <c:pt idx="29">
                  <c:v>28.624097408970247</c:v>
                </c:pt>
                <c:pt idx="30">
                  <c:v>28.66432145407839</c:v>
                </c:pt>
                <c:pt idx="31">
                  <c:v>28.730312511545641</c:v>
                </c:pt>
                <c:pt idx="32">
                  <c:v>28.718333363255038</c:v>
                </c:pt>
                <c:pt idx="33">
                  <c:v>28.743098628601697</c:v>
                </c:pt>
                <c:pt idx="34">
                  <c:v>28.814135846801811</c:v>
                </c:pt>
                <c:pt idx="35">
                  <c:v>28.806564238</c:v>
                </c:pt>
                <c:pt idx="36">
                  <c:v>28.812811235000424</c:v>
                </c:pt>
                <c:pt idx="37">
                  <c:v>28.845283416428384</c:v>
                </c:pt>
                <c:pt idx="38">
                  <c:v>28.870243159617196</c:v>
                </c:pt>
                <c:pt idx="39">
                  <c:v>28.900880737999998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F1-4949-87BF-ACD3149E8AB7}"/>
            </c:ext>
          </c:extLst>
        </c:ser>
        <c:ser>
          <c:idx val="5"/>
          <c:order val="3"/>
          <c:tx>
            <c:strRef>
              <c:f>Treated!$F$35</c:f>
              <c:strCache>
                <c:ptCount val="1"/>
                <c:pt idx="0">
                  <c:v>SPC3</c:v>
                </c:pt>
              </c:strCache>
            </c:strRef>
          </c:tx>
          <c:spPr>
            <a:ln>
              <a:solidFill>
                <a:schemeClr val="accent5">
                  <a:shade val="76000"/>
                  <a:shade val="95000"/>
                  <a:satMod val="105000"/>
                  <a:alpha val="30000"/>
                </a:schemeClr>
              </a:solidFill>
            </a:ln>
          </c:spPr>
          <c:marker>
            <c:symbol val="none"/>
          </c:marker>
          <c:xVal>
            <c:numRef>
              <c:f>Treated!$F$39:$F$138</c:f>
              <c:numCache>
                <c:formatCode>0.00</c:formatCode>
                <c:ptCount val="100"/>
                <c:pt idx="0">
                  <c:v>0</c:v>
                </c:pt>
                <c:pt idx="1">
                  <c:v>0.2924551282051282</c:v>
                </c:pt>
                <c:pt idx="2">
                  <c:v>0.5849102564102564</c:v>
                </c:pt>
                <c:pt idx="3">
                  <c:v>0.8773653846153846</c:v>
                </c:pt>
                <c:pt idx="4">
                  <c:v>1.1698205128205128</c:v>
                </c:pt>
                <c:pt idx="5">
                  <c:v>1.462275641025641</c:v>
                </c:pt>
                <c:pt idx="6">
                  <c:v>1.7547307692307692</c:v>
                </c:pt>
                <c:pt idx="7">
                  <c:v>2.0471858974358974</c:v>
                </c:pt>
                <c:pt idx="8">
                  <c:v>2.3396410256410256</c:v>
                </c:pt>
                <c:pt idx="9">
                  <c:v>2.6320961538461538</c:v>
                </c:pt>
                <c:pt idx="10">
                  <c:v>2.924551282051282</c:v>
                </c:pt>
                <c:pt idx="11">
                  <c:v>3.2170064102564102</c:v>
                </c:pt>
                <c:pt idx="12">
                  <c:v>3.5094615384615384</c:v>
                </c:pt>
                <c:pt idx="13">
                  <c:v>3.8019166666666666</c:v>
                </c:pt>
                <c:pt idx="14">
                  <c:v>4.0943717948717948</c:v>
                </c:pt>
                <c:pt idx="15">
                  <c:v>4.3868269230769226</c:v>
                </c:pt>
                <c:pt idx="16">
                  <c:v>4.6792820512820512</c:v>
                </c:pt>
                <c:pt idx="17">
                  <c:v>4.9717371794871799</c:v>
                </c:pt>
                <c:pt idx="18">
                  <c:v>5.2641923076923076</c:v>
                </c:pt>
                <c:pt idx="19">
                  <c:v>5.5566474358974354</c:v>
                </c:pt>
                <c:pt idx="20">
                  <c:v>5.849102564102564</c:v>
                </c:pt>
                <c:pt idx="21">
                  <c:v>6.1415576923076927</c:v>
                </c:pt>
                <c:pt idx="22">
                  <c:v>6.4340128205128204</c:v>
                </c:pt>
                <c:pt idx="23">
                  <c:v>6.7264679487179482</c:v>
                </c:pt>
                <c:pt idx="24">
                  <c:v>7.0189230769230768</c:v>
                </c:pt>
                <c:pt idx="25">
                  <c:v>7.3113782051282055</c:v>
                </c:pt>
                <c:pt idx="26">
                  <c:v>7.6038333333333332</c:v>
                </c:pt>
                <c:pt idx="27">
                  <c:v>7.896288461538461</c:v>
                </c:pt>
                <c:pt idx="28">
                  <c:v>8.1887435897435896</c:v>
                </c:pt>
                <c:pt idx="29">
                  <c:v>8.4811987179487183</c:v>
                </c:pt>
                <c:pt idx="30">
                  <c:v>8.7736538461538451</c:v>
                </c:pt>
                <c:pt idx="31">
                  <c:v>9.0661089743589738</c:v>
                </c:pt>
                <c:pt idx="32">
                  <c:v>9.3585641025641024</c:v>
                </c:pt>
                <c:pt idx="33">
                  <c:v>9.6510192307692311</c:v>
                </c:pt>
                <c:pt idx="34">
                  <c:v>9.9434743589743597</c:v>
                </c:pt>
                <c:pt idx="35">
                  <c:v>10.235929487179487</c:v>
                </c:pt>
                <c:pt idx="36">
                  <c:v>10.528384615384615</c:v>
                </c:pt>
                <c:pt idx="37">
                  <c:v>10.820839743589744</c:v>
                </c:pt>
                <c:pt idx="38">
                  <c:v>11.113294871794871</c:v>
                </c:pt>
                <c:pt idx="39">
                  <c:v>11.405749999999999</c:v>
                </c:pt>
              </c:numCache>
            </c:numRef>
          </c:xVal>
          <c:yVal>
            <c:numRef>
              <c:f>Treated!$G$39:$G$138</c:f>
              <c:numCache>
                <c:formatCode>0.00</c:formatCode>
                <c:ptCount val="100"/>
                <c:pt idx="0">
                  <c:v>0</c:v>
                </c:pt>
                <c:pt idx="1">
                  <c:v>5.1845555909117165</c:v>
                </c:pt>
                <c:pt idx="2">
                  <c:v>7.1759574429922983</c:v>
                </c:pt>
                <c:pt idx="3">
                  <c:v>8.8689789299542312</c:v>
                </c:pt>
                <c:pt idx="4">
                  <c:v>10.467639889675601</c:v>
                </c:pt>
                <c:pt idx="5">
                  <c:v>12.011831451478217</c:v>
                </c:pt>
                <c:pt idx="6">
                  <c:v>13.537136351622912</c:v>
                </c:pt>
                <c:pt idx="7">
                  <c:v>14.934245638149848</c:v>
                </c:pt>
                <c:pt idx="8">
                  <c:v>16.151845319465234</c:v>
                </c:pt>
                <c:pt idx="9">
                  <c:v>17.312596658981306</c:v>
                </c:pt>
                <c:pt idx="10">
                  <c:v>18.464274421387721</c:v>
                </c:pt>
                <c:pt idx="11">
                  <c:v>19.496566378419274</c:v>
                </c:pt>
                <c:pt idx="12">
                  <c:v>20.553215964868905</c:v>
                </c:pt>
                <c:pt idx="13">
                  <c:v>21.481587241983789</c:v>
                </c:pt>
                <c:pt idx="14">
                  <c:v>22.355582371462379</c:v>
                </c:pt>
                <c:pt idx="15">
                  <c:v>23.24918053587654</c:v>
                </c:pt>
                <c:pt idx="16">
                  <c:v>24.026272022743978</c:v>
                </c:pt>
                <c:pt idx="17">
                  <c:v>24.736338703411505</c:v>
                </c:pt>
                <c:pt idx="18">
                  <c:v>25.351089071199024</c:v>
                </c:pt>
                <c:pt idx="19">
                  <c:v>25.890652602394677</c:v>
                </c:pt>
                <c:pt idx="20">
                  <c:v>26.337571781554352</c:v>
                </c:pt>
                <c:pt idx="21">
                  <c:v>26.755724771587754</c:v>
                </c:pt>
                <c:pt idx="22">
                  <c:v>27.068217875891644</c:v>
                </c:pt>
                <c:pt idx="23">
                  <c:v>27.316700397696835</c:v>
                </c:pt>
                <c:pt idx="24">
                  <c:v>27.539886431449617</c:v>
                </c:pt>
                <c:pt idx="25">
                  <c:v>27.746510681</c:v>
                </c:pt>
                <c:pt idx="26">
                  <c:v>27.89641832385977</c:v>
                </c:pt>
                <c:pt idx="27">
                  <c:v>27.964620842264381</c:v>
                </c:pt>
                <c:pt idx="28">
                  <c:v>28.038530136695925</c:v>
                </c:pt>
                <c:pt idx="29">
                  <c:v>27.970538688898824</c:v>
                </c:pt>
                <c:pt idx="30">
                  <c:v>27.959505022027056</c:v>
                </c:pt>
                <c:pt idx="31">
                  <c:v>27.97912208684393</c:v>
                </c:pt>
                <c:pt idx="32">
                  <c:v>28.022434951000001</c:v>
                </c:pt>
                <c:pt idx="33">
                  <c:v>28.032030269979121</c:v>
                </c:pt>
                <c:pt idx="34">
                  <c:v>28.0285588601268</c:v>
                </c:pt>
                <c:pt idx="35">
                  <c:v>28.052569057469949</c:v>
                </c:pt>
                <c:pt idx="36">
                  <c:v>28.069745792237079</c:v>
                </c:pt>
                <c:pt idx="37">
                  <c:v>28.110076405312483</c:v>
                </c:pt>
                <c:pt idx="38">
                  <c:v>28.155809711</c:v>
                </c:pt>
                <c:pt idx="39">
                  <c:v>28.183386411000001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F1-4949-87BF-ACD3149E8AB7}"/>
            </c:ext>
          </c:extLst>
        </c:ser>
        <c:ser>
          <c:idx val="6"/>
          <c:order val="4"/>
          <c:tx>
            <c:strRef>
              <c:f>Treated!$H$35</c:f>
              <c:strCache>
                <c:ptCount val="1"/>
                <c:pt idx="0">
                  <c:v>SPC4</c:v>
                </c:pt>
              </c:strCache>
            </c:strRef>
          </c:tx>
          <c:spPr>
            <a:ln>
              <a:solidFill>
                <a:schemeClr val="accent5">
                  <a:shade val="76000"/>
                  <a:shade val="95000"/>
                  <a:satMod val="105000"/>
                  <a:alpha val="30000"/>
                </a:schemeClr>
              </a:solidFill>
            </a:ln>
          </c:spPr>
          <c:marker>
            <c:symbol val="none"/>
          </c:marker>
          <c:xVal>
            <c:numRef>
              <c:f>Treated!$H$39:$H$138</c:f>
              <c:numCache>
                <c:formatCode>0.00</c:formatCode>
                <c:ptCount val="100"/>
                <c:pt idx="0">
                  <c:v>0</c:v>
                </c:pt>
                <c:pt idx="1">
                  <c:v>0.234975641025641</c:v>
                </c:pt>
                <c:pt idx="2">
                  <c:v>0.469951282051282</c:v>
                </c:pt>
                <c:pt idx="3">
                  <c:v>0.70492692307692306</c:v>
                </c:pt>
                <c:pt idx="4">
                  <c:v>0.93990256410256401</c:v>
                </c:pt>
                <c:pt idx="5">
                  <c:v>1.174878205128205</c:v>
                </c:pt>
                <c:pt idx="6">
                  <c:v>1.4098538461538461</c:v>
                </c:pt>
                <c:pt idx="7">
                  <c:v>1.6448294871794871</c:v>
                </c:pt>
                <c:pt idx="8">
                  <c:v>1.879805128205128</c:v>
                </c:pt>
                <c:pt idx="9">
                  <c:v>2.114780769230769</c:v>
                </c:pt>
                <c:pt idx="10">
                  <c:v>2.3497564102564099</c:v>
                </c:pt>
                <c:pt idx="11">
                  <c:v>2.5847320512820509</c:v>
                </c:pt>
                <c:pt idx="12">
                  <c:v>2.8197076923076922</c:v>
                </c:pt>
                <c:pt idx="13">
                  <c:v>3.0546833333333332</c:v>
                </c:pt>
                <c:pt idx="14">
                  <c:v>3.2896589743589741</c:v>
                </c:pt>
                <c:pt idx="15">
                  <c:v>3.5246346153846151</c:v>
                </c:pt>
                <c:pt idx="16">
                  <c:v>3.759610256410256</c:v>
                </c:pt>
                <c:pt idx="17">
                  <c:v>3.994585897435897</c:v>
                </c:pt>
                <c:pt idx="18">
                  <c:v>4.2295615384615379</c:v>
                </c:pt>
                <c:pt idx="19">
                  <c:v>4.4645371794871789</c:v>
                </c:pt>
                <c:pt idx="20">
                  <c:v>4.6995128205128198</c:v>
                </c:pt>
                <c:pt idx="21">
                  <c:v>4.9344884615384608</c:v>
                </c:pt>
                <c:pt idx="22">
                  <c:v>5.1694641025641017</c:v>
                </c:pt>
                <c:pt idx="23">
                  <c:v>5.4044397435897427</c:v>
                </c:pt>
                <c:pt idx="24">
                  <c:v>5.6394153846153845</c:v>
                </c:pt>
                <c:pt idx="25">
                  <c:v>5.8743910256410254</c:v>
                </c:pt>
                <c:pt idx="26">
                  <c:v>6.1093666666666664</c:v>
                </c:pt>
                <c:pt idx="27">
                  <c:v>6.3443423076923073</c:v>
                </c:pt>
                <c:pt idx="28">
                  <c:v>6.5793179487179483</c:v>
                </c:pt>
                <c:pt idx="29">
                  <c:v>6.8142935897435892</c:v>
                </c:pt>
                <c:pt idx="30">
                  <c:v>7.0492692307692302</c:v>
                </c:pt>
                <c:pt idx="31">
                  <c:v>7.2842448717948711</c:v>
                </c:pt>
                <c:pt idx="32">
                  <c:v>7.5192205128205121</c:v>
                </c:pt>
                <c:pt idx="33">
                  <c:v>7.754196153846153</c:v>
                </c:pt>
                <c:pt idx="34">
                  <c:v>7.989171794871794</c:v>
                </c:pt>
                <c:pt idx="35">
                  <c:v>8.2241474358974358</c:v>
                </c:pt>
                <c:pt idx="36">
                  <c:v>8.4591230769230759</c:v>
                </c:pt>
                <c:pt idx="37">
                  <c:v>8.6940987179487177</c:v>
                </c:pt>
                <c:pt idx="38">
                  <c:v>8.9290743589743578</c:v>
                </c:pt>
                <c:pt idx="39">
                  <c:v>9.1640499999999996</c:v>
                </c:pt>
              </c:numCache>
            </c:numRef>
          </c:xVal>
          <c:yVal>
            <c:numRef>
              <c:f>Treated!$I$39:$I$138</c:f>
              <c:numCache>
                <c:formatCode>0.00</c:formatCode>
                <c:ptCount val="100"/>
                <c:pt idx="0">
                  <c:v>0</c:v>
                </c:pt>
                <c:pt idx="1">
                  <c:v>5.5685277510006239</c:v>
                </c:pt>
                <c:pt idx="2">
                  <c:v>7.2782268712795393</c:v>
                </c:pt>
                <c:pt idx="3">
                  <c:v>8.7500739861218904</c:v>
                </c:pt>
                <c:pt idx="4">
                  <c:v>10.14140266517709</c:v>
                </c:pt>
                <c:pt idx="5">
                  <c:v>11.55539879964711</c:v>
                </c:pt>
                <c:pt idx="6">
                  <c:v>12.752247652538326</c:v>
                </c:pt>
                <c:pt idx="7">
                  <c:v>13.896501268541179</c:v>
                </c:pt>
                <c:pt idx="8">
                  <c:v>15.138849794253447</c:v>
                </c:pt>
                <c:pt idx="9">
                  <c:v>16.237772272548604</c:v>
                </c:pt>
                <c:pt idx="10">
                  <c:v>17.245312129821887</c:v>
                </c:pt>
                <c:pt idx="11">
                  <c:v>18.29681480441845</c:v>
                </c:pt>
                <c:pt idx="12">
                  <c:v>19.237547071416895</c:v>
                </c:pt>
                <c:pt idx="13">
                  <c:v>20.127943825490622</c:v>
                </c:pt>
                <c:pt idx="14">
                  <c:v>21.017901370981324</c:v>
                </c:pt>
                <c:pt idx="15">
                  <c:v>21.823304070785227</c:v>
                </c:pt>
                <c:pt idx="16">
                  <c:v>22.595061527987813</c:v>
                </c:pt>
                <c:pt idx="17">
                  <c:v>23.347511701065461</c:v>
                </c:pt>
                <c:pt idx="18">
                  <c:v>24.044032656050643</c:v>
                </c:pt>
                <c:pt idx="19">
                  <c:v>24.65915012398241</c:v>
                </c:pt>
                <c:pt idx="20">
                  <c:v>25.229512230266593</c:v>
                </c:pt>
                <c:pt idx="21">
                  <c:v>25.708030610792726</c:v>
                </c:pt>
                <c:pt idx="22">
                  <c:v>26.192114082184776</c:v>
                </c:pt>
                <c:pt idx="23">
                  <c:v>26.600165116322923</c:v>
                </c:pt>
                <c:pt idx="24">
                  <c:v>26.956352137707871</c:v>
                </c:pt>
                <c:pt idx="25">
                  <c:v>27.260482994103004</c:v>
                </c:pt>
                <c:pt idx="26">
                  <c:v>27.489832761315899</c:v>
                </c:pt>
                <c:pt idx="27">
                  <c:v>27.705487297189546</c:v>
                </c:pt>
                <c:pt idx="28">
                  <c:v>27.891802483409215</c:v>
                </c:pt>
                <c:pt idx="29">
                  <c:v>28.001755576000001</c:v>
                </c:pt>
                <c:pt idx="30">
                  <c:v>28.10801890859787</c:v>
                </c:pt>
                <c:pt idx="31">
                  <c:v>28.172164063558302</c:v>
                </c:pt>
                <c:pt idx="32">
                  <c:v>28.158093435999998</c:v>
                </c:pt>
                <c:pt idx="33">
                  <c:v>28.148128177207628</c:v>
                </c:pt>
                <c:pt idx="34">
                  <c:v>28.190875452435741</c:v>
                </c:pt>
                <c:pt idx="35">
                  <c:v>28.239438302633047</c:v>
                </c:pt>
                <c:pt idx="36">
                  <c:v>28.261584696</c:v>
                </c:pt>
                <c:pt idx="37">
                  <c:v>28.282856739690835</c:v>
                </c:pt>
                <c:pt idx="38">
                  <c:v>28.317776588656098</c:v>
                </c:pt>
                <c:pt idx="39">
                  <c:v>28.348980816000001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F1-4949-87BF-ACD3149E8AB7}"/>
            </c:ext>
          </c:extLst>
        </c:ser>
        <c:ser>
          <c:idx val="7"/>
          <c:order val="5"/>
          <c:tx>
            <c:strRef>
              <c:f>Treated!$J$35</c:f>
              <c:strCache>
                <c:ptCount val="1"/>
                <c:pt idx="0">
                  <c:v>SPC5</c:v>
                </c:pt>
              </c:strCache>
            </c:strRef>
          </c:tx>
          <c:spPr>
            <a:ln>
              <a:solidFill>
                <a:schemeClr val="accent5">
                  <a:shade val="76000"/>
                  <a:shade val="95000"/>
                  <a:satMod val="105000"/>
                  <a:alpha val="30000"/>
                </a:schemeClr>
              </a:solidFill>
            </a:ln>
          </c:spPr>
          <c:marker>
            <c:symbol val="none"/>
          </c:marker>
          <c:xVal>
            <c:numRef>
              <c:f>Treated!$J$39:$J$138</c:f>
              <c:numCache>
                <c:formatCode>0.00</c:formatCode>
                <c:ptCount val="100"/>
                <c:pt idx="0">
                  <c:v>0</c:v>
                </c:pt>
                <c:pt idx="1">
                  <c:v>0.25526538461538462</c:v>
                </c:pt>
                <c:pt idx="2">
                  <c:v>0.51053076923076923</c:v>
                </c:pt>
                <c:pt idx="3">
                  <c:v>0.76579615384615385</c:v>
                </c:pt>
                <c:pt idx="4">
                  <c:v>1.0210615384615385</c:v>
                </c:pt>
                <c:pt idx="5">
                  <c:v>1.276326923076923</c:v>
                </c:pt>
                <c:pt idx="6">
                  <c:v>1.5315923076923077</c:v>
                </c:pt>
                <c:pt idx="7">
                  <c:v>1.7868576923076924</c:v>
                </c:pt>
                <c:pt idx="8">
                  <c:v>2.0421230769230769</c:v>
                </c:pt>
                <c:pt idx="9">
                  <c:v>2.2973884615384614</c:v>
                </c:pt>
                <c:pt idx="10">
                  <c:v>2.5526538461538459</c:v>
                </c:pt>
                <c:pt idx="11">
                  <c:v>2.8079192307692309</c:v>
                </c:pt>
                <c:pt idx="12">
                  <c:v>3.0631846153846154</c:v>
                </c:pt>
                <c:pt idx="13">
                  <c:v>3.3184499999999999</c:v>
                </c:pt>
                <c:pt idx="14">
                  <c:v>3.5737153846153848</c:v>
                </c:pt>
                <c:pt idx="15">
                  <c:v>3.8289807692307694</c:v>
                </c:pt>
                <c:pt idx="16">
                  <c:v>4.0842461538461539</c:v>
                </c:pt>
                <c:pt idx="17">
                  <c:v>4.3395115384615384</c:v>
                </c:pt>
                <c:pt idx="18">
                  <c:v>4.5947769230769229</c:v>
                </c:pt>
                <c:pt idx="19">
                  <c:v>4.8500423076923074</c:v>
                </c:pt>
                <c:pt idx="20">
                  <c:v>5.1053076923076919</c:v>
                </c:pt>
                <c:pt idx="21">
                  <c:v>5.3605730769230773</c:v>
                </c:pt>
                <c:pt idx="22">
                  <c:v>5.6158384615384618</c:v>
                </c:pt>
                <c:pt idx="23">
                  <c:v>5.8711038461538463</c:v>
                </c:pt>
                <c:pt idx="24">
                  <c:v>6.1263692307692308</c:v>
                </c:pt>
                <c:pt idx="25">
                  <c:v>6.3816346153846153</c:v>
                </c:pt>
                <c:pt idx="26">
                  <c:v>6.6368999999999998</c:v>
                </c:pt>
                <c:pt idx="27">
                  <c:v>6.8921653846153843</c:v>
                </c:pt>
                <c:pt idx="28">
                  <c:v>7.1474307692307697</c:v>
                </c:pt>
                <c:pt idx="29">
                  <c:v>7.4026961538461542</c:v>
                </c:pt>
                <c:pt idx="30">
                  <c:v>7.6579615384615387</c:v>
                </c:pt>
                <c:pt idx="31">
                  <c:v>7.9132269230769232</c:v>
                </c:pt>
                <c:pt idx="32">
                  <c:v>8.1684923076923077</c:v>
                </c:pt>
                <c:pt idx="33">
                  <c:v>8.4237576923076922</c:v>
                </c:pt>
                <c:pt idx="34">
                  <c:v>8.6790230769230767</c:v>
                </c:pt>
                <c:pt idx="35">
                  <c:v>8.9342884615384612</c:v>
                </c:pt>
                <c:pt idx="36">
                  <c:v>9.1895538461538457</c:v>
                </c:pt>
                <c:pt idx="37">
                  <c:v>9.4448192307692302</c:v>
                </c:pt>
                <c:pt idx="38">
                  <c:v>9.7000846153846148</c:v>
                </c:pt>
                <c:pt idx="39">
                  <c:v>9.9553499999999993</c:v>
                </c:pt>
              </c:numCache>
            </c:numRef>
          </c:xVal>
          <c:yVal>
            <c:numRef>
              <c:f>Treated!$K$39:$K$138</c:f>
              <c:numCache>
                <c:formatCode>0.00</c:formatCode>
                <c:ptCount val="100"/>
                <c:pt idx="0">
                  <c:v>0</c:v>
                </c:pt>
                <c:pt idx="1">
                  <c:v>5.1278457308218979</c:v>
                </c:pt>
                <c:pt idx="2">
                  <c:v>6.9628387712726632</c:v>
                </c:pt>
                <c:pt idx="3">
                  <c:v>8.520583159341621</c:v>
                </c:pt>
                <c:pt idx="4">
                  <c:v>9.8636987630641446</c:v>
                </c:pt>
                <c:pt idx="5">
                  <c:v>11.195791463656738</c:v>
                </c:pt>
                <c:pt idx="6">
                  <c:v>12.505669700601944</c:v>
                </c:pt>
                <c:pt idx="7">
                  <c:v>13.749543282920355</c:v>
                </c:pt>
                <c:pt idx="8">
                  <c:v>14.923266103238753</c:v>
                </c:pt>
                <c:pt idx="9">
                  <c:v>16.086044725680193</c:v>
                </c:pt>
                <c:pt idx="10">
                  <c:v>17.14624887874081</c:v>
                </c:pt>
                <c:pt idx="11">
                  <c:v>18.185380026221516</c:v>
                </c:pt>
                <c:pt idx="12">
                  <c:v>19.104996633156212</c:v>
                </c:pt>
                <c:pt idx="13">
                  <c:v>20.059998792358954</c:v>
                </c:pt>
                <c:pt idx="14">
                  <c:v>20.898468525049701</c:v>
                </c:pt>
                <c:pt idx="15">
                  <c:v>21.744039652330361</c:v>
                </c:pt>
                <c:pt idx="16">
                  <c:v>22.56094312313629</c:v>
                </c:pt>
                <c:pt idx="17">
                  <c:v>23.308027944206195</c:v>
                </c:pt>
                <c:pt idx="18">
                  <c:v>24.027560004400851</c:v>
                </c:pt>
                <c:pt idx="19">
                  <c:v>24.729479164216642</c:v>
                </c:pt>
                <c:pt idx="20">
                  <c:v>25.333525748168725</c:v>
                </c:pt>
                <c:pt idx="21">
                  <c:v>25.845240613182035</c:v>
                </c:pt>
                <c:pt idx="22">
                  <c:v>26.301206301404715</c:v>
                </c:pt>
                <c:pt idx="23">
                  <c:v>26.747386490411209</c:v>
                </c:pt>
                <c:pt idx="24">
                  <c:v>27.15270951734761</c:v>
                </c:pt>
                <c:pt idx="25">
                  <c:v>27.470876188617325</c:v>
                </c:pt>
                <c:pt idx="26">
                  <c:v>27.765124599132132</c:v>
                </c:pt>
                <c:pt idx="27">
                  <c:v>28.00087727098143</c:v>
                </c:pt>
                <c:pt idx="28">
                  <c:v>28.196280373309317</c:v>
                </c:pt>
                <c:pt idx="29">
                  <c:v>28.268214760459632</c:v>
                </c:pt>
                <c:pt idx="30">
                  <c:v>28.363990954170816</c:v>
                </c:pt>
                <c:pt idx="31">
                  <c:v>28.363955083003386</c:v>
                </c:pt>
                <c:pt idx="32">
                  <c:v>28.411804354152903</c:v>
                </c:pt>
                <c:pt idx="33">
                  <c:v>28.477445400289735</c:v>
                </c:pt>
                <c:pt idx="34">
                  <c:v>28.422315587561958</c:v>
                </c:pt>
                <c:pt idx="35">
                  <c:v>28.447781291051506</c:v>
                </c:pt>
                <c:pt idx="36">
                  <c:v>28.466200061483622</c:v>
                </c:pt>
                <c:pt idx="37">
                  <c:v>28.425504089757265</c:v>
                </c:pt>
                <c:pt idx="38">
                  <c:v>28.475352099993295</c:v>
                </c:pt>
                <c:pt idx="39">
                  <c:v>28.493846038000001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F1-4949-87BF-ACD3149E8AB7}"/>
            </c:ext>
          </c:extLst>
        </c:ser>
        <c:ser>
          <c:idx val="8"/>
          <c:order val="6"/>
          <c:tx>
            <c:strRef>
              <c:f>Treated!$L$35</c:f>
              <c:strCache>
                <c:ptCount val="1"/>
                <c:pt idx="0">
                  <c:v>Experimental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Treated!$L$39:$L$138</c:f>
              <c:numCache>
                <c:formatCode>0.00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0.1</c:v>
                </c:pt>
                <c:pt idx="3">
                  <c:v>0.27240461538461541</c:v>
                </c:pt>
                <c:pt idx="4">
                  <c:v>0.54480923076923082</c:v>
                </c:pt>
                <c:pt idx="5">
                  <c:v>0.81721384615384629</c:v>
                </c:pt>
                <c:pt idx="6">
                  <c:v>1.0896184615384616</c:v>
                </c:pt>
                <c:pt idx="7">
                  <c:v>1.362023076923077</c:v>
                </c:pt>
                <c:pt idx="8">
                  <c:v>1.6344276923076926</c:v>
                </c:pt>
                <c:pt idx="9">
                  <c:v>1.9068323076923079</c:v>
                </c:pt>
                <c:pt idx="10">
                  <c:v>2.1792369230769233</c:v>
                </c:pt>
                <c:pt idx="11">
                  <c:v>2.4516415384615389</c:v>
                </c:pt>
                <c:pt idx="12">
                  <c:v>2.724046153846154</c:v>
                </c:pt>
                <c:pt idx="13">
                  <c:v>2.9964507692307696</c:v>
                </c:pt>
                <c:pt idx="14">
                  <c:v>3.2688553846153852</c:v>
                </c:pt>
                <c:pt idx="15">
                  <c:v>3.5412600000000003</c:v>
                </c:pt>
                <c:pt idx="16">
                  <c:v>3.8136646153846159</c:v>
                </c:pt>
                <c:pt idx="17">
                  <c:v>4.0860692307692315</c:v>
                </c:pt>
                <c:pt idx="18">
                  <c:v>4.3584738461538466</c:v>
                </c:pt>
                <c:pt idx="19">
                  <c:v>4.6308784615384617</c:v>
                </c:pt>
                <c:pt idx="20">
                  <c:v>4.9032830769230777</c:v>
                </c:pt>
                <c:pt idx="21">
                  <c:v>5.1756876923076929</c:v>
                </c:pt>
                <c:pt idx="22">
                  <c:v>5.448092307692308</c:v>
                </c:pt>
                <c:pt idx="23">
                  <c:v>5.720496923076924</c:v>
                </c:pt>
                <c:pt idx="24">
                  <c:v>5.9929015384615392</c:v>
                </c:pt>
                <c:pt idx="25">
                  <c:v>6.2653061538461543</c:v>
                </c:pt>
                <c:pt idx="26">
                  <c:v>6.5377107692307703</c:v>
                </c:pt>
                <c:pt idx="27">
                  <c:v>6.8101153846153855</c:v>
                </c:pt>
                <c:pt idx="28">
                  <c:v>7.0825200000000006</c:v>
                </c:pt>
                <c:pt idx="29">
                  <c:v>7.3549246153846157</c:v>
                </c:pt>
                <c:pt idx="30">
                  <c:v>7.6273292307692317</c:v>
                </c:pt>
                <c:pt idx="31">
                  <c:v>7.8997338461538469</c:v>
                </c:pt>
                <c:pt idx="32">
                  <c:v>8.1721384615384629</c:v>
                </c:pt>
                <c:pt idx="33">
                  <c:v>8.4445430769230772</c:v>
                </c:pt>
                <c:pt idx="34">
                  <c:v>8.7169476923076932</c:v>
                </c:pt>
              </c:numCache>
            </c:numRef>
          </c:xVal>
          <c:yVal>
            <c:numRef>
              <c:f>Treated!$M$39:$M$138</c:f>
              <c:numCache>
                <c:formatCode>0.00</c:formatCode>
                <c:ptCount val="100"/>
                <c:pt idx="0">
                  <c:v>0</c:v>
                </c:pt>
                <c:pt idx="1">
                  <c:v>0.75812291708007051</c:v>
                </c:pt>
                <c:pt idx="2">
                  <c:v>3.9655289156347409</c:v>
                </c:pt>
                <c:pt idx="3">
                  <c:v>5.4100296237344061</c:v>
                </c:pt>
                <c:pt idx="4">
                  <c:v>7.2452384487257548</c:v>
                </c:pt>
                <c:pt idx="5">
                  <c:v>8.8756790745638821</c:v>
                </c:pt>
                <c:pt idx="6">
                  <c:v>10.373927362784574</c:v>
                </c:pt>
                <c:pt idx="7">
                  <c:v>11.801969143591133</c:v>
                </c:pt>
                <c:pt idx="8">
                  <c:v>13.160052364121318</c:v>
                </c:pt>
                <c:pt idx="9">
                  <c:v>14.475798274126879</c:v>
                </c:pt>
                <c:pt idx="10">
                  <c:v>15.683648216985981</c:v>
                </c:pt>
                <c:pt idx="11">
                  <c:v>16.837260083418375</c:v>
                </c:pt>
                <c:pt idx="12">
                  <c:v>17.928581815003469</c:v>
                </c:pt>
                <c:pt idx="13">
                  <c:v>18.946000972063253</c:v>
                </c:pt>
                <c:pt idx="14">
                  <c:v>19.89775344485367</c:v>
                </c:pt>
                <c:pt idx="15">
                  <c:v>20.805670331449512</c:v>
                </c:pt>
                <c:pt idx="16">
                  <c:v>21.65197339990436</c:v>
                </c:pt>
                <c:pt idx="17">
                  <c:v>22.465394687232372</c:v>
                </c:pt>
                <c:pt idx="18">
                  <c:v>23.227284235732107</c:v>
                </c:pt>
                <c:pt idx="19">
                  <c:v>23.938023588996096</c:v>
                </c:pt>
                <c:pt idx="20">
                  <c:v>24.585935927461648</c:v>
                </c:pt>
                <c:pt idx="21">
                  <c:v>25.175951607137982</c:v>
                </c:pt>
                <c:pt idx="22">
                  <c:v>25.707062464192678</c:v>
                </c:pt>
                <c:pt idx="23">
                  <c:v>26.169377739403053</c:v>
                </c:pt>
                <c:pt idx="24">
                  <c:v>26.603668049240206</c:v>
                </c:pt>
                <c:pt idx="25">
                  <c:v>26.963609005138856</c:v>
                </c:pt>
                <c:pt idx="26">
                  <c:v>27.283808916136586</c:v>
                </c:pt>
                <c:pt idx="27">
                  <c:v>27.5502001946581</c:v>
                </c:pt>
                <c:pt idx="28">
                  <c:v>27.783610467543269</c:v>
                </c:pt>
                <c:pt idx="29">
                  <c:v>27.9614754739825</c:v>
                </c:pt>
                <c:pt idx="30">
                  <c:v>28.057268975697603</c:v>
                </c:pt>
                <c:pt idx="31">
                  <c:v>28.144116665838084</c:v>
                </c:pt>
                <c:pt idx="32">
                  <c:v>28.238485224851338</c:v>
                </c:pt>
                <c:pt idx="33">
                  <c:v>28.298892675645885</c:v>
                </c:pt>
                <c:pt idx="34">
                  <c:v>28.333274135579568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F1-4949-87BF-ACD3149E8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578112"/>
        <c:axId val="16375747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Hyperbolic</c:v>
                </c:tx>
                <c:spPr>
                  <a:ln w="28575">
                    <a:solidFill>
                      <a:schemeClr val="accent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9BF1-4949-87BF-ACD3149E8AB7}"/>
                  </c:ext>
                </c:extLst>
              </c15:ser>
            </c15:filteredScatterSeries>
          </c:ext>
        </c:extLst>
      </c:scatterChart>
      <c:valAx>
        <c:axId val="16375781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574784"/>
        <c:crosses val="autoZero"/>
        <c:crossBetween val="midCat"/>
      </c:valAx>
      <c:valAx>
        <c:axId val="1637574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578112"/>
        <c:crosses val="autoZero"/>
        <c:crossBetween val="midCat"/>
      </c:valAx>
    </c:plotArea>
    <c:legend>
      <c:legendPos val="r"/>
      <c:legendEntry>
        <c:idx val="0"/>
        <c:txPr>
          <a:bodyPr anchor="ctr" anchorCtr="1"/>
          <a:lstStyle/>
          <a:p>
            <a:pPr>
              <a:defRPr sz="2400">
                <a:ln>
                  <a:noFill/>
                </a:ln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77701882834458558"/>
          <c:y val="3.4512179487179488E-2"/>
          <c:w val="0.21508590557199597"/>
          <c:h val="0.8999442307692308"/>
        </c:manualLayout>
      </c:layout>
      <c:overlay val="0"/>
      <c:txPr>
        <a:bodyPr anchor="ctr" anchorCtr="1"/>
        <a:lstStyle/>
        <a:p>
          <a:pPr>
            <a:defRPr sz="2400">
              <a:ln>
                <a:noFill/>
              </a:ln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GB"/>
              <a:t>Hyperbolic</a:t>
            </a:r>
            <a:r>
              <a:rPr lang="en-GB" baseline="0"/>
              <a:t> Model </a:t>
            </a:r>
            <a:r>
              <a:rPr lang="en-GB"/>
              <a:t>[% </a:t>
            </a:r>
            <a:r>
              <a:rPr lang="en-GB" i="1"/>
              <a:t>vs</a:t>
            </a:r>
            <a:r>
              <a:rPr lang="en-GB" i="0"/>
              <a:t> kN/m]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7463477425482977E-2"/>
          <c:y val="0.119650462962963"/>
          <c:w val="0.8058417341211368"/>
          <c:h val="0.81215092592592597"/>
        </c:manualLayout>
      </c:layout>
      <c:scatterChart>
        <c:scatterStyle val="smoothMarker"/>
        <c:varyColors val="0"/>
        <c:ser>
          <c:idx val="8"/>
          <c:order val="6"/>
          <c:tx>
            <c:strRef>
              <c:f>Treated!$L$35</c:f>
              <c:strCache>
                <c:ptCount val="1"/>
                <c:pt idx="0">
                  <c:v>Experimental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Treated!$L$39:$L$138</c:f>
              <c:numCache>
                <c:formatCode>0.00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0.1</c:v>
                </c:pt>
                <c:pt idx="3">
                  <c:v>0.27240461538461541</c:v>
                </c:pt>
                <c:pt idx="4">
                  <c:v>0.54480923076923082</c:v>
                </c:pt>
                <c:pt idx="5">
                  <c:v>0.81721384615384629</c:v>
                </c:pt>
                <c:pt idx="6">
                  <c:v>1.0896184615384616</c:v>
                </c:pt>
                <c:pt idx="7">
                  <c:v>1.362023076923077</c:v>
                </c:pt>
                <c:pt idx="8">
                  <c:v>1.6344276923076926</c:v>
                </c:pt>
                <c:pt idx="9">
                  <c:v>1.9068323076923079</c:v>
                </c:pt>
                <c:pt idx="10">
                  <c:v>2.1792369230769233</c:v>
                </c:pt>
                <c:pt idx="11">
                  <c:v>2.4516415384615389</c:v>
                </c:pt>
                <c:pt idx="12">
                  <c:v>2.724046153846154</c:v>
                </c:pt>
                <c:pt idx="13">
                  <c:v>2.9964507692307696</c:v>
                </c:pt>
                <c:pt idx="14">
                  <c:v>3.2688553846153852</c:v>
                </c:pt>
                <c:pt idx="15">
                  <c:v>3.5412600000000003</c:v>
                </c:pt>
                <c:pt idx="16">
                  <c:v>3.8136646153846159</c:v>
                </c:pt>
                <c:pt idx="17">
                  <c:v>4.0860692307692315</c:v>
                </c:pt>
                <c:pt idx="18">
                  <c:v>4.3584738461538466</c:v>
                </c:pt>
                <c:pt idx="19">
                  <c:v>4.6308784615384617</c:v>
                </c:pt>
                <c:pt idx="20">
                  <c:v>4.9032830769230777</c:v>
                </c:pt>
                <c:pt idx="21">
                  <c:v>5.1756876923076929</c:v>
                </c:pt>
                <c:pt idx="22">
                  <c:v>5.448092307692308</c:v>
                </c:pt>
                <c:pt idx="23">
                  <c:v>5.720496923076924</c:v>
                </c:pt>
                <c:pt idx="24">
                  <c:v>5.9929015384615392</c:v>
                </c:pt>
                <c:pt idx="25">
                  <c:v>6.2653061538461543</c:v>
                </c:pt>
                <c:pt idx="26">
                  <c:v>6.5377107692307703</c:v>
                </c:pt>
                <c:pt idx="27">
                  <c:v>6.8101153846153855</c:v>
                </c:pt>
                <c:pt idx="28">
                  <c:v>7.0825200000000006</c:v>
                </c:pt>
                <c:pt idx="29">
                  <c:v>7.3549246153846157</c:v>
                </c:pt>
                <c:pt idx="30">
                  <c:v>7.6273292307692317</c:v>
                </c:pt>
                <c:pt idx="31">
                  <c:v>7.8997338461538469</c:v>
                </c:pt>
                <c:pt idx="32">
                  <c:v>8.1721384615384629</c:v>
                </c:pt>
                <c:pt idx="33">
                  <c:v>8.4445430769230772</c:v>
                </c:pt>
                <c:pt idx="34">
                  <c:v>8.7169476923076932</c:v>
                </c:pt>
              </c:numCache>
            </c:numRef>
          </c:xVal>
          <c:yVal>
            <c:numRef>
              <c:f>Treated!$M$39:$M$138</c:f>
              <c:numCache>
                <c:formatCode>0.00</c:formatCode>
                <c:ptCount val="100"/>
                <c:pt idx="0">
                  <c:v>0</c:v>
                </c:pt>
                <c:pt idx="1">
                  <c:v>0.75812291708007051</c:v>
                </c:pt>
                <c:pt idx="2">
                  <c:v>3.9655289156347409</c:v>
                </c:pt>
                <c:pt idx="3">
                  <c:v>5.4100296237344061</c:v>
                </c:pt>
                <c:pt idx="4">
                  <c:v>7.2452384487257548</c:v>
                </c:pt>
                <c:pt idx="5">
                  <c:v>8.8756790745638821</c:v>
                </c:pt>
                <c:pt idx="6">
                  <c:v>10.373927362784574</c:v>
                </c:pt>
                <c:pt idx="7">
                  <c:v>11.801969143591133</c:v>
                </c:pt>
                <c:pt idx="8">
                  <c:v>13.160052364121318</c:v>
                </c:pt>
                <c:pt idx="9">
                  <c:v>14.475798274126879</c:v>
                </c:pt>
                <c:pt idx="10">
                  <c:v>15.683648216985981</c:v>
                </c:pt>
                <c:pt idx="11">
                  <c:v>16.837260083418375</c:v>
                </c:pt>
                <c:pt idx="12">
                  <c:v>17.928581815003469</c:v>
                </c:pt>
                <c:pt idx="13">
                  <c:v>18.946000972063253</c:v>
                </c:pt>
                <c:pt idx="14">
                  <c:v>19.89775344485367</c:v>
                </c:pt>
                <c:pt idx="15">
                  <c:v>20.805670331449512</c:v>
                </c:pt>
                <c:pt idx="16">
                  <c:v>21.65197339990436</c:v>
                </c:pt>
                <c:pt idx="17">
                  <c:v>22.465394687232372</c:v>
                </c:pt>
                <c:pt idx="18">
                  <c:v>23.227284235732107</c:v>
                </c:pt>
                <c:pt idx="19">
                  <c:v>23.938023588996096</c:v>
                </c:pt>
                <c:pt idx="20">
                  <c:v>24.585935927461648</c:v>
                </c:pt>
                <c:pt idx="21">
                  <c:v>25.175951607137982</c:v>
                </c:pt>
                <c:pt idx="22">
                  <c:v>25.707062464192678</c:v>
                </c:pt>
                <c:pt idx="23">
                  <c:v>26.169377739403053</c:v>
                </c:pt>
                <c:pt idx="24">
                  <c:v>26.603668049240206</c:v>
                </c:pt>
                <c:pt idx="25">
                  <c:v>26.963609005138856</c:v>
                </c:pt>
                <c:pt idx="26">
                  <c:v>27.283808916136586</c:v>
                </c:pt>
                <c:pt idx="27">
                  <c:v>27.5502001946581</c:v>
                </c:pt>
                <c:pt idx="28">
                  <c:v>27.783610467543269</c:v>
                </c:pt>
                <c:pt idx="29">
                  <c:v>27.9614754739825</c:v>
                </c:pt>
                <c:pt idx="30">
                  <c:v>28.057268975697603</c:v>
                </c:pt>
                <c:pt idx="31">
                  <c:v>28.144116665838084</c:v>
                </c:pt>
                <c:pt idx="32">
                  <c:v>28.238485224851338</c:v>
                </c:pt>
                <c:pt idx="33">
                  <c:v>28.298892675645885</c:v>
                </c:pt>
                <c:pt idx="34">
                  <c:v>28.333274135579568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2C-4C75-B9E3-322A6B2ED7E1}"/>
            </c:ext>
          </c:extLst>
        </c:ser>
        <c:ser>
          <c:idx val="1"/>
          <c:order val="7"/>
          <c:tx>
            <c:v>HA</c:v>
          </c:tx>
          <c:marker>
            <c:symbol val="none"/>
          </c:marker>
          <c:xVal>
            <c:numRef>
              <c:f>Treated!$S$39:$S$138</c:f>
              <c:numCache>
                <c:formatCode>0.00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0.1</c:v>
                </c:pt>
                <c:pt idx="3">
                  <c:v>0.27240461538461541</c:v>
                </c:pt>
                <c:pt idx="4">
                  <c:v>0.54480923076923082</c:v>
                </c:pt>
                <c:pt idx="5">
                  <c:v>0.81721384615384629</c:v>
                </c:pt>
                <c:pt idx="6">
                  <c:v>1.0896184615384616</c:v>
                </c:pt>
                <c:pt idx="7">
                  <c:v>1.362023076923077</c:v>
                </c:pt>
                <c:pt idx="8">
                  <c:v>1.6344276923076926</c:v>
                </c:pt>
                <c:pt idx="9">
                  <c:v>1.9068323076923079</c:v>
                </c:pt>
                <c:pt idx="10">
                  <c:v>2.1792369230769233</c:v>
                </c:pt>
                <c:pt idx="11">
                  <c:v>2.4516415384615389</c:v>
                </c:pt>
                <c:pt idx="12">
                  <c:v>2.724046153846154</c:v>
                </c:pt>
                <c:pt idx="13">
                  <c:v>2.9964507692307696</c:v>
                </c:pt>
                <c:pt idx="14">
                  <c:v>3.2688553846153852</c:v>
                </c:pt>
                <c:pt idx="15">
                  <c:v>3.5412600000000003</c:v>
                </c:pt>
                <c:pt idx="16">
                  <c:v>3.8136646153846159</c:v>
                </c:pt>
                <c:pt idx="17">
                  <c:v>4.0860692307692315</c:v>
                </c:pt>
                <c:pt idx="18">
                  <c:v>4.3584738461538466</c:v>
                </c:pt>
                <c:pt idx="19">
                  <c:v>4.6308784615384617</c:v>
                </c:pt>
                <c:pt idx="20">
                  <c:v>4.9032830769230777</c:v>
                </c:pt>
                <c:pt idx="21">
                  <c:v>5.1756876923076929</c:v>
                </c:pt>
                <c:pt idx="22">
                  <c:v>5.448092307692308</c:v>
                </c:pt>
                <c:pt idx="23">
                  <c:v>5.720496923076924</c:v>
                </c:pt>
                <c:pt idx="24">
                  <c:v>5.9929015384615392</c:v>
                </c:pt>
                <c:pt idx="25">
                  <c:v>6.2653061538461543</c:v>
                </c:pt>
                <c:pt idx="26">
                  <c:v>6.5377107692307703</c:v>
                </c:pt>
                <c:pt idx="27">
                  <c:v>6.8101153846153855</c:v>
                </c:pt>
                <c:pt idx="28">
                  <c:v>7.0825200000000006</c:v>
                </c:pt>
                <c:pt idx="29">
                  <c:v>7.3549246153846157</c:v>
                </c:pt>
                <c:pt idx="30">
                  <c:v>7.6273292307692317</c:v>
                </c:pt>
                <c:pt idx="31">
                  <c:v>7.8997338461538469</c:v>
                </c:pt>
                <c:pt idx="32">
                  <c:v>8.1721384615384629</c:v>
                </c:pt>
                <c:pt idx="33">
                  <c:v>8.4445430769230772</c:v>
                </c:pt>
                <c:pt idx="34">
                  <c:v>8.7169476923076932</c:v>
                </c:pt>
              </c:numCache>
            </c:numRef>
          </c:xVal>
          <c:yVal>
            <c:numRef>
              <c:f>Treated!$T$39:$T$138</c:f>
              <c:numCache>
                <c:formatCode>0.00</c:formatCode>
                <c:ptCount val="100"/>
                <c:pt idx="0">
                  <c:v>0</c:v>
                </c:pt>
                <c:pt idx="1">
                  <c:v>0.12784060530168515</c:v>
                </c:pt>
                <c:pt idx="2">
                  <c:v>1.2421441382353051</c:v>
                </c:pt>
                <c:pt idx="3">
                  <c:v>3.209278360721703</c:v>
                </c:pt>
                <c:pt idx="4">
                  <c:v>5.9352592815422414</c:v>
                </c:pt>
                <c:pt idx="5">
                  <c:v>8.2794704432650796</c:v>
                </c:pt>
                <c:pt idx="6">
                  <c:v>10.316862919544199</c:v>
                </c:pt>
                <c:pt idx="7">
                  <c:v>12.103973145100104</c:v>
                </c:pt>
                <c:pt idx="8">
                  <c:v>13.684250991633895</c:v>
                </c:pt>
                <c:pt idx="9">
                  <c:v>15.091639094914377</c:v>
                </c:pt>
                <c:pt idx="10">
                  <c:v>16.353038327231083</c:v>
                </c:pt>
                <c:pt idx="11">
                  <c:v>17.490043867418425</c:v>
                </c:pt>
                <c:pt idx="12">
                  <c:v>18.520191794905362</c:v>
                </c:pt>
                <c:pt idx="13">
                  <c:v>19.45786998764407</c:v>
                </c:pt>
                <c:pt idx="14">
                  <c:v>20.3149942601829</c:v>
                </c:pt>
                <c:pt idx="15">
                  <c:v>21.101517421769902</c:v>
                </c:pt>
                <c:pt idx="16">
                  <c:v>21.825817517330261</c:v>
                </c:pt>
                <c:pt idx="17">
                  <c:v>22.494997431510363</c:v>
                </c:pt>
                <c:pt idx="18">
                  <c:v>23.11511859923711</c:v>
                </c:pt>
                <c:pt idx="19">
                  <c:v>23.691385132623321</c:v>
                </c:pt>
                <c:pt idx="20">
                  <c:v>24.228290217927618</c:v>
                </c:pt>
                <c:pt idx="21">
                  <c:v>24.729733504596648</c:v>
                </c:pt>
                <c:pt idx="22">
                  <c:v>25.199115977773779</c:v>
                </c:pt>
                <c:pt idx="23">
                  <c:v>25.639417196926985</c:v>
                </c:pt>
                <c:pt idx="24">
                  <c:v>26.053258609560853</c:v>
                </c:pt>
                <c:pt idx="25">
                  <c:v>26.442955783427337</c:v>
                </c:pt>
                <c:pt idx="26">
                  <c:v>26.810561755898458</c:v>
                </c:pt>
                <c:pt idx="27">
                  <c:v>27.157903214353496</c:v>
                </c:pt>
                <c:pt idx="28">
                  <c:v>27.486610853661002</c:v>
                </c:pt>
                <c:pt idx="29">
                  <c:v>27.798144975529041</c:v>
                </c:pt>
                <c:pt idx="30">
                  <c:v>28.09381717764337</c:v>
                </c:pt>
                <c:pt idx="31">
                  <c:v>28.37480881211091</c:v>
                </c:pt>
                <c:pt idx="32">
                  <c:v>28.64218676103933</c:v>
                </c:pt>
                <c:pt idx="33">
                  <c:v>28.896916973427413</c:v>
                </c:pt>
                <c:pt idx="34">
                  <c:v>29.139876125439919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2C-4C75-B9E3-322A6B2ED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578112"/>
        <c:axId val="16375747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Hyperbolic</c:v>
                </c:tx>
                <c:spPr>
                  <a:ln w="28575">
                    <a:solidFill>
                      <a:schemeClr val="accent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F2C-4C75-B9E3-322A6B2ED7E1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Treated!$B$35</c15:sqref>
                        </c15:formulaRef>
                      </c:ext>
                    </c:extLst>
                    <c:strCache>
                      <c:ptCount val="1"/>
                      <c:pt idx="0">
                        <c:v>SPC1</c:v>
                      </c:pt>
                    </c:strCache>
                  </c:strRef>
                </c:tx>
                <c:spPr>
                  <a:ln>
                    <a:solidFill>
                      <a:schemeClr val="tx1">
                        <a:lumMod val="25000"/>
                        <a:lumOff val="75000"/>
                        <a:alpha val="30000"/>
                      </a:schemeClr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Treated!$B$39:$B$138</c15:sqref>
                        </c15:formulaRef>
                      </c:ext>
                    </c:extLst>
                    <c:numCache>
                      <c:formatCode>0.00</c:formatCode>
                      <c:ptCount val="100"/>
                      <c:pt idx="0">
                        <c:v>0</c:v>
                      </c:pt>
                      <c:pt idx="1">
                        <c:v>0.2375871794871795</c:v>
                      </c:pt>
                      <c:pt idx="2">
                        <c:v>0.475174358974359</c:v>
                      </c:pt>
                      <c:pt idx="3">
                        <c:v>0.71276153846153845</c:v>
                      </c:pt>
                      <c:pt idx="4">
                        <c:v>0.950348717948718</c:v>
                      </c:pt>
                      <c:pt idx="5">
                        <c:v>1.1879358974358976</c:v>
                      </c:pt>
                      <c:pt idx="6">
                        <c:v>1.4255230769230769</c:v>
                      </c:pt>
                      <c:pt idx="7">
                        <c:v>1.6631102564102564</c:v>
                      </c:pt>
                      <c:pt idx="8">
                        <c:v>1.900697435897436</c:v>
                      </c:pt>
                      <c:pt idx="9">
                        <c:v>2.1382846153846153</c:v>
                      </c:pt>
                      <c:pt idx="10">
                        <c:v>2.3758717948717951</c:v>
                      </c:pt>
                      <c:pt idx="11">
                        <c:v>2.6134589743589745</c:v>
                      </c:pt>
                      <c:pt idx="12">
                        <c:v>2.8510461538461538</c:v>
                      </c:pt>
                      <c:pt idx="13">
                        <c:v>3.0886333333333336</c:v>
                      </c:pt>
                      <c:pt idx="14">
                        <c:v>3.3262205128205129</c:v>
                      </c:pt>
                      <c:pt idx="15">
                        <c:v>3.5638076923076927</c:v>
                      </c:pt>
                      <c:pt idx="16">
                        <c:v>3.801394871794872</c:v>
                      </c:pt>
                      <c:pt idx="17">
                        <c:v>4.0389820512820513</c:v>
                      </c:pt>
                      <c:pt idx="18">
                        <c:v>4.2765692307692307</c:v>
                      </c:pt>
                      <c:pt idx="19">
                        <c:v>4.5141564102564109</c:v>
                      </c:pt>
                      <c:pt idx="20">
                        <c:v>4.7517435897435902</c:v>
                      </c:pt>
                      <c:pt idx="21">
                        <c:v>4.9893307692307696</c:v>
                      </c:pt>
                      <c:pt idx="22">
                        <c:v>5.2269179487179489</c:v>
                      </c:pt>
                      <c:pt idx="23">
                        <c:v>5.4645051282051282</c:v>
                      </c:pt>
                      <c:pt idx="24">
                        <c:v>5.7020923076923076</c:v>
                      </c:pt>
                      <c:pt idx="25">
                        <c:v>5.9396794871794878</c:v>
                      </c:pt>
                      <c:pt idx="26">
                        <c:v>6.1772666666666671</c:v>
                      </c:pt>
                      <c:pt idx="27">
                        <c:v>6.4148538461538465</c:v>
                      </c:pt>
                      <c:pt idx="28">
                        <c:v>6.6524410256410258</c:v>
                      </c:pt>
                      <c:pt idx="29">
                        <c:v>6.8900282051282051</c:v>
                      </c:pt>
                      <c:pt idx="30">
                        <c:v>7.1276153846153854</c:v>
                      </c:pt>
                      <c:pt idx="31">
                        <c:v>7.3652025641025647</c:v>
                      </c:pt>
                      <c:pt idx="32">
                        <c:v>7.602789743589744</c:v>
                      </c:pt>
                      <c:pt idx="33">
                        <c:v>7.8403769230769234</c:v>
                      </c:pt>
                      <c:pt idx="34">
                        <c:v>8.0779641025641027</c:v>
                      </c:pt>
                      <c:pt idx="35">
                        <c:v>8.3155512820512829</c:v>
                      </c:pt>
                      <c:pt idx="36">
                        <c:v>8.5531384615384614</c:v>
                      </c:pt>
                      <c:pt idx="37">
                        <c:v>8.7907256410256416</c:v>
                      </c:pt>
                      <c:pt idx="38">
                        <c:v>9.0283128205128218</c:v>
                      </c:pt>
                      <c:pt idx="39">
                        <c:v>9.2659000000000002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Treated!$C$39:$C$138</c15:sqref>
                        </c15:formulaRef>
                      </c:ext>
                    </c:extLst>
                    <c:numCache>
                      <c:formatCode>0.00</c:formatCode>
                      <c:ptCount val="100"/>
                      <c:pt idx="0">
                        <c:v>0</c:v>
                      </c:pt>
                      <c:pt idx="1">
                        <c:v>5.5052841236533938</c:v>
                      </c:pt>
                      <c:pt idx="2">
                        <c:v>7.1495811321194465</c:v>
                      </c:pt>
                      <c:pt idx="3">
                        <c:v>8.6762147844479536</c:v>
                      </c:pt>
                      <c:pt idx="4">
                        <c:v>10.114782832460255</c:v>
                      </c:pt>
                      <c:pt idx="5">
                        <c:v>11.433231498853131</c:v>
                      </c:pt>
                      <c:pt idx="6">
                        <c:v>12.680239229505615</c:v>
                      </c:pt>
                      <c:pt idx="7">
                        <c:v>13.837834611723659</c:v>
                      </c:pt>
                      <c:pt idx="8">
                        <c:v>14.975907972580364</c:v>
                      </c:pt>
                      <c:pt idx="9">
                        <c:v>16.05434768455515</c:v>
                      </c:pt>
                      <c:pt idx="10">
                        <c:v>16.999238471227006</c:v>
                      </c:pt>
                      <c:pt idx="11">
                        <c:v>17.937502839196544</c:v>
                      </c:pt>
                      <c:pt idx="12">
                        <c:v>18.834481937800305</c:v>
                      </c:pt>
                      <c:pt idx="13">
                        <c:v>19.68072807373667</c:v>
                      </c:pt>
                      <c:pt idx="14">
                        <c:v>20.47109018233327</c:v>
                      </c:pt>
                      <c:pt idx="15">
                        <c:v>21.218122915789692</c:v>
                      </c:pt>
                      <c:pt idx="16">
                        <c:v>21.964968534887337</c:v>
                      </c:pt>
                      <c:pt idx="17">
                        <c:v>22.648120610238369</c:v>
                      </c:pt>
                      <c:pt idx="18">
                        <c:v>23.282039908012479</c:v>
                      </c:pt>
                      <c:pt idx="19">
                        <c:v>23.904219976615746</c:v>
                      </c:pt>
                      <c:pt idx="20">
                        <c:v>24.493248912745955</c:v>
                      </c:pt>
                      <c:pt idx="21">
                        <c:v>25.026493882290939</c:v>
                      </c:pt>
                      <c:pt idx="22">
                        <c:v>25.517102609073255</c:v>
                      </c:pt>
                      <c:pt idx="23">
                        <c:v>25.991957735888672</c:v>
                      </c:pt>
                      <c:pt idx="24">
                        <c:v>26.404992933206351</c:v>
                      </c:pt>
                      <c:pt idx="25">
                        <c:v>26.805158645227213</c:v>
                      </c:pt>
                      <c:pt idx="26">
                        <c:v>27.14033731991238</c:v>
                      </c:pt>
                      <c:pt idx="27">
                        <c:v>27.469073911966145</c:v>
                      </c:pt>
                      <c:pt idx="28">
                        <c:v>27.755842897736194</c:v>
                      </c:pt>
                      <c:pt idx="29">
                        <c:v>28.0168253980397</c:v>
                      </c:pt>
                      <c:pt idx="30">
                        <c:v>28.226599656005806</c:v>
                      </c:pt>
                      <c:pt idx="31">
                        <c:v>28.367877346725503</c:v>
                      </c:pt>
                      <c:pt idx="32">
                        <c:v>28.448274640682417</c:v>
                      </c:pt>
                      <c:pt idx="33">
                        <c:v>28.51470930937904</c:v>
                      </c:pt>
                      <c:pt idx="34">
                        <c:v>28.598489307891551</c:v>
                      </c:pt>
                      <c:pt idx="35">
                        <c:v>28.690512095841594</c:v>
                      </c:pt>
                      <c:pt idx="36">
                        <c:v>28.744204424441953</c:v>
                      </c:pt>
                      <c:pt idx="37">
                        <c:v>28.745995251356856</c:v>
                      </c:pt>
                      <c:pt idx="38">
                        <c:v>28.74763072194196</c:v>
                      </c:pt>
                      <c:pt idx="39">
                        <c:v>28.788218910999998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F2C-4C75-B9E3-322A6B2ED7E1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Treated!$D$35</c15:sqref>
                        </c15:formulaRef>
                      </c:ext>
                    </c:extLst>
                    <c:strCache>
                      <c:ptCount val="1"/>
                      <c:pt idx="0">
                        <c:v>SPC2</c:v>
                      </c:pt>
                    </c:strCache>
                  </c:strRef>
                </c:tx>
                <c:spPr>
                  <a:ln>
                    <a:solidFill>
                      <a:schemeClr val="accent5">
                        <a:shade val="76000"/>
                        <a:shade val="95000"/>
                        <a:satMod val="105000"/>
                        <a:alpha val="30000"/>
                      </a:schemeClr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Treated!$D$39:$D$138</c15:sqref>
                        </c15:formulaRef>
                      </c:ext>
                    </c:extLst>
                    <c:numCache>
                      <c:formatCode>0.00</c:formatCode>
                      <c:ptCount val="100"/>
                      <c:pt idx="0">
                        <c:v>0</c:v>
                      </c:pt>
                      <c:pt idx="1">
                        <c:v>0.34173974358974357</c:v>
                      </c:pt>
                      <c:pt idx="2">
                        <c:v>0.68347948717948714</c:v>
                      </c:pt>
                      <c:pt idx="3">
                        <c:v>1.0252192307692307</c:v>
                      </c:pt>
                      <c:pt idx="4">
                        <c:v>1.3669589743589743</c:v>
                      </c:pt>
                      <c:pt idx="5">
                        <c:v>1.7086987179487179</c:v>
                      </c:pt>
                      <c:pt idx="6">
                        <c:v>2.0504384615384614</c:v>
                      </c:pt>
                      <c:pt idx="7">
                        <c:v>2.392178205128205</c:v>
                      </c:pt>
                      <c:pt idx="8">
                        <c:v>2.7339179487179486</c:v>
                      </c:pt>
                      <c:pt idx="9">
                        <c:v>3.0756576923076921</c:v>
                      </c:pt>
                      <c:pt idx="10">
                        <c:v>3.4173974358974357</c:v>
                      </c:pt>
                      <c:pt idx="11">
                        <c:v>3.7591371794871793</c:v>
                      </c:pt>
                      <c:pt idx="12">
                        <c:v>4.1008769230769229</c:v>
                      </c:pt>
                      <c:pt idx="13">
                        <c:v>4.442616666666666</c:v>
                      </c:pt>
                      <c:pt idx="14">
                        <c:v>4.78435641025641</c:v>
                      </c:pt>
                      <c:pt idx="15">
                        <c:v>5.126096153846154</c:v>
                      </c:pt>
                      <c:pt idx="16">
                        <c:v>5.4678358974358972</c:v>
                      </c:pt>
                      <c:pt idx="17">
                        <c:v>5.8095756410256403</c:v>
                      </c:pt>
                      <c:pt idx="18">
                        <c:v>6.1513153846153843</c:v>
                      </c:pt>
                      <c:pt idx="19">
                        <c:v>6.4930551282051283</c:v>
                      </c:pt>
                      <c:pt idx="20">
                        <c:v>6.8347948717948714</c:v>
                      </c:pt>
                      <c:pt idx="21">
                        <c:v>7.1765346153846146</c:v>
                      </c:pt>
                      <c:pt idx="22">
                        <c:v>7.5182743589743586</c:v>
                      </c:pt>
                      <c:pt idx="23">
                        <c:v>7.8600141025641026</c:v>
                      </c:pt>
                      <c:pt idx="24">
                        <c:v>8.2017538461538457</c:v>
                      </c:pt>
                      <c:pt idx="25">
                        <c:v>8.5434935897435889</c:v>
                      </c:pt>
                      <c:pt idx="26">
                        <c:v>8.885233333333332</c:v>
                      </c:pt>
                      <c:pt idx="27">
                        <c:v>9.2269730769230769</c:v>
                      </c:pt>
                      <c:pt idx="28">
                        <c:v>9.56871282051282</c:v>
                      </c:pt>
                      <c:pt idx="29">
                        <c:v>9.9104525641025631</c:v>
                      </c:pt>
                      <c:pt idx="30">
                        <c:v>10.252192307692308</c:v>
                      </c:pt>
                      <c:pt idx="31">
                        <c:v>10.593932051282051</c:v>
                      </c:pt>
                      <c:pt idx="32">
                        <c:v>10.935671794871794</c:v>
                      </c:pt>
                      <c:pt idx="33">
                        <c:v>11.277411538461537</c:v>
                      </c:pt>
                      <c:pt idx="34">
                        <c:v>11.619151282051281</c:v>
                      </c:pt>
                      <c:pt idx="35">
                        <c:v>11.960891025641025</c:v>
                      </c:pt>
                      <c:pt idx="36">
                        <c:v>12.302630769230769</c:v>
                      </c:pt>
                      <c:pt idx="37">
                        <c:v>12.644370512820512</c:v>
                      </c:pt>
                      <c:pt idx="38">
                        <c:v>12.986110256410257</c:v>
                      </c:pt>
                      <c:pt idx="39">
                        <c:v>13.32785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Treated!$E$39:$E$138</c15:sqref>
                        </c15:formulaRef>
                      </c:ext>
                    </c:extLst>
                    <c:numCache>
                      <c:formatCode>0.00</c:formatCode>
                      <c:ptCount val="100"/>
                      <c:pt idx="0">
                        <c:v>0</c:v>
                      </c:pt>
                      <c:pt idx="1">
                        <c:v>5.4804670861475984</c:v>
                      </c:pt>
                      <c:pt idx="2">
                        <c:v>7.5421036692916124</c:v>
                      </c:pt>
                      <c:pt idx="3">
                        <c:v>9.3791850425395946</c:v>
                      </c:pt>
                      <c:pt idx="4">
                        <c:v>11.090182325267028</c:v>
                      </c:pt>
                      <c:pt idx="5">
                        <c:v>12.672100024453522</c:v>
                      </c:pt>
                      <c:pt idx="6">
                        <c:v>14.144906538754562</c:v>
                      </c:pt>
                      <c:pt idx="7">
                        <c:v>15.513362697276616</c:v>
                      </c:pt>
                      <c:pt idx="8">
                        <c:v>16.892554825073503</c:v>
                      </c:pt>
                      <c:pt idx="9">
                        <c:v>18.096526677147907</c:v>
                      </c:pt>
                      <c:pt idx="10">
                        <c:v>19.137283349176304</c:v>
                      </c:pt>
                      <c:pt idx="11">
                        <c:v>20.120173387215427</c:v>
                      </c:pt>
                      <c:pt idx="12">
                        <c:v>21.039991606275048</c:v>
                      </c:pt>
                      <c:pt idx="13">
                        <c:v>21.91464048590327</c:v>
                      </c:pt>
                      <c:pt idx="14">
                        <c:v>22.722269991260376</c:v>
                      </c:pt>
                      <c:pt idx="15">
                        <c:v>23.496709930233713</c:v>
                      </c:pt>
                      <c:pt idx="16">
                        <c:v>24.221438980638471</c:v>
                      </c:pt>
                      <c:pt idx="17">
                        <c:v>24.895642598652746</c:v>
                      </c:pt>
                      <c:pt idx="18">
                        <c:v>25.524439977882206</c:v>
                      </c:pt>
                      <c:pt idx="19">
                        <c:v>26.062366202744787</c:v>
                      </c:pt>
                      <c:pt idx="20">
                        <c:v>26.543623061914314</c:v>
                      </c:pt>
                      <c:pt idx="21">
                        <c:v>26.969111984901605</c:v>
                      </c:pt>
                      <c:pt idx="22">
                        <c:v>27.32941123896433</c:v>
                      </c:pt>
                      <c:pt idx="23">
                        <c:v>27.629460915809652</c:v>
                      </c:pt>
                      <c:pt idx="24">
                        <c:v>27.900224252496965</c:v>
                      </c:pt>
                      <c:pt idx="25">
                        <c:v>28.130801401027959</c:v>
                      </c:pt>
                      <c:pt idx="26">
                        <c:v>28.299954530708451</c:v>
                      </c:pt>
                      <c:pt idx="27">
                        <c:v>28.424755987124374</c:v>
                      </c:pt>
                      <c:pt idx="28">
                        <c:v>28.537726301155942</c:v>
                      </c:pt>
                      <c:pt idx="29">
                        <c:v>28.624097408970247</c:v>
                      </c:pt>
                      <c:pt idx="30">
                        <c:v>28.66432145407839</c:v>
                      </c:pt>
                      <c:pt idx="31">
                        <c:v>28.730312511545641</c:v>
                      </c:pt>
                      <c:pt idx="32">
                        <c:v>28.718333363255038</c:v>
                      </c:pt>
                      <c:pt idx="33">
                        <c:v>28.743098628601697</c:v>
                      </c:pt>
                      <c:pt idx="34">
                        <c:v>28.814135846801811</c:v>
                      </c:pt>
                      <c:pt idx="35">
                        <c:v>28.806564238</c:v>
                      </c:pt>
                      <c:pt idx="36">
                        <c:v>28.812811235000424</c:v>
                      </c:pt>
                      <c:pt idx="37">
                        <c:v>28.845283416428384</c:v>
                      </c:pt>
                      <c:pt idx="38">
                        <c:v>28.870243159617196</c:v>
                      </c:pt>
                      <c:pt idx="39">
                        <c:v>28.900880737999998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F2C-4C75-B9E3-322A6B2ED7E1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Treated!$F$35</c15:sqref>
                        </c15:formulaRef>
                      </c:ext>
                    </c:extLst>
                    <c:strCache>
                      <c:ptCount val="1"/>
                      <c:pt idx="0">
                        <c:v>SPC3</c:v>
                      </c:pt>
                    </c:strCache>
                  </c:strRef>
                </c:tx>
                <c:spPr>
                  <a:ln>
                    <a:solidFill>
                      <a:schemeClr val="accent5">
                        <a:shade val="76000"/>
                        <a:shade val="95000"/>
                        <a:satMod val="105000"/>
                        <a:alpha val="30000"/>
                      </a:schemeClr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Treated!$F$39:$F$138</c15:sqref>
                        </c15:formulaRef>
                      </c:ext>
                    </c:extLst>
                    <c:numCache>
                      <c:formatCode>0.00</c:formatCode>
                      <c:ptCount val="100"/>
                      <c:pt idx="0">
                        <c:v>0</c:v>
                      </c:pt>
                      <c:pt idx="1">
                        <c:v>0.2924551282051282</c:v>
                      </c:pt>
                      <c:pt idx="2">
                        <c:v>0.5849102564102564</c:v>
                      </c:pt>
                      <c:pt idx="3">
                        <c:v>0.8773653846153846</c:v>
                      </c:pt>
                      <c:pt idx="4">
                        <c:v>1.1698205128205128</c:v>
                      </c:pt>
                      <c:pt idx="5">
                        <c:v>1.462275641025641</c:v>
                      </c:pt>
                      <c:pt idx="6">
                        <c:v>1.7547307692307692</c:v>
                      </c:pt>
                      <c:pt idx="7">
                        <c:v>2.0471858974358974</c:v>
                      </c:pt>
                      <c:pt idx="8">
                        <c:v>2.3396410256410256</c:v>
                      </c:pt>
                      <c:pt idx="9">
                        <c:v>2.6320961538461538</c:v>
                      </c:pt>
                      <c:pt idx="10">
                        <c:v>2.924551282051282</c:v>
                      </c:pt>
                      <c:pt idx="11">
                        <c:v>3.2170064102564102</c:v>
                      </c:pt>
                      <c:pt idx="12">
                        <c:v>3.5094615384615384</c:v>
                      </c:pt>
                      <c:pt idx="13">
                        <c:v>3.8019166666666666</c:v>
                      </c:pt>
                      <c:pt idx="14">
                        <c:v>4.0943717948717948</c:v>
                      </c:pt>
                      <c:pt idx="15">
                        <c:v>4.3868269230769226</c:v>
                      </c:pt>
                      <c:pt idx="16">
                        <c:v>4.6792820512820512</c:v>
                      </c:pt>
                      <c:pt idx="17">
                        <c:v>4.9717371794871799</c:v>
                      </c:pt>
                      <c:pt idx="18">
                        <c:v>5.2641923076923076</c:v>
                      </c:pt>
                      <c:pt idx="19">
                        <c:v>5.5566474358974354</c:v>
                      </c:pt>
                      <c:pt idx="20">
                        <c:v>5.849102564102564</c:v>
                      </c:pt>
                      <c:pt idx="21">
                        <c:v>6.1415576923076927</c:v>
                      </c:pt>
                      <c:pt idx="22">
                        <c:v>6.4340128205128204</c:v>
                      </c:pt>
                      <c:pt idx="23">
                        <c:v>6.7264679487179482</c:v>
                      </c:pt>
                      <c:pt idx="24">
                        <c:v>7.0189230769230768</c:v>
                      </c:pt>
                      <c:pt idx="25">
                        <c:v>7.3113782051282055</c:v>
                      </c:pt>
                      <c:pt idx="26">
                        <c:v>7.6038333333333332</c:v>
                      </c:pt>
                      <c:pt idx="27">
                        <c:v>7.896288461538461</c:v>
                      </c:pt>
                      <c:pt idx="28">
                        <c:v>8.1887435897435896</c:v>
                      </c:pt>
                      <c:pt idx="29">
                        <c:v>8.4811987179487183</c:v>
                      </c:pt>
                      <c:pt idx="30">
                        <c:v>8.7736538461538451</c:v>
                      </c:pt>
                      <c:pt idx="31">
                        <c:v>9.0661089743589738</c:v>
                      </c:pt>
                      <c:pt idx="32">
                        <c:v>9.3585641025641024</c:v>
                      </c:pt>
                      <c:pt idx="33">
                        <c:v>9.6510192307692311</c:v>
                      </c:pt>
                      <c:pt idx="34">
                        <c:v>9.9434743589743597</c:v>
                      </c:pt>
                      <c:pt idx="35">
                        <c:v>10.235929487179487</c:v>
                      </c:pt>
                      <c:pt idx="36">
                        <c:v>10.528384615384615</c:v>
                      </c:pt>
                      <c:pt idx="37">
                        <c:v>10.820839743589744</c:v>
                      </c:pt>
                      <c:pt idx="38">
                        <c:v>11.113294871794871</c:v>
                      </c:pt>
                      <c:pt idx="39">
                        <c:v>11.405749999999999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Treated!$G$39:$G$138</c15:sqref>
                        </c15:formulaRef>
                      </c:ext>
                    </c:extLst>
                    <c:numCache>
                      <c:formatCode>0.00</c:formatCode>
                      <c:ptCount val="100"/>
                      <c:pt idx="0">
                        <c:v>0</c:v>
                      </c:pt>
                      <c:pt idx="1">
                        <c:v>5.1845555909117165</c:v>
                      </c:pt>
                      <c:pt idx="2">
                        <c:v>7.1759574429922983</c:v>
                      </c:pt>
                      <c:pt idx="3">
                        <c:v>8.8689789299542312</c:v>
                      </c:pt>
                      <c:pt idx="4">
                        <c:v>10.467639889675601</c:v>
                      </c:pt>
                      <c:pt idx="5">
                        <c:v>12.011831451478217</c:v>
                      </c:pt>
                      <c:pt idx="6">
                        <c:v>13.537136351622912</c:v>
                      </c:pt>
                      <c:pt idx="7">
                        <c:v>14.934245638149848</c:v>
                      </c:pt>
                      <c:pt idx="8">
                        <c:v>16.151845319465234</c:v>
                      </c:pt>
                      <c:pt idx="9">
                        <c:v>17.312596658981306</c:v>
                      </c:pt>
                      <c:pt idx="10">
                        <c:v>18.464274421387721</c:v>
                      </c:pt>
                      <c:pt idx="11">
                        <c:v>19.496566378419274</c:v>
                      </c:pt>
                      <c:pt idx="12">
                        <c:v>20.553215964868905</c:v>
                      </c:pt>
                      <c:pt idx="13">
                        <c:v>21.481587241983789</c:v>
                      </c:pt>
                      <c:pt idx="14">
                        <c:v>22.355582371462379</c:v>
                      </c:pt>
                      <c:pt idx="15">
                        <c:v>23.24918053587654</c:v>
                      </c:pt>
                      <c:pt idx="16">
                        <c:v>24.026272022743978</c:v>
                      </c:pt>
                      <c:pt idx="17">
                        <c:v>24.736338703411505</c:v>
                      </c:pt>
                      <c:pt idx="18">
                        <c:v>25.351089071199024</c:v>
                      </c:pt>
                      <c:pt idx="19">
                        <c:v>25.890652602394677</c:v>
                      </c:pt>
                      <c:pt idx="20">
                        <c:v>26.337571781554352</c:v>
                      </c:pt>
                      <c:pt idx="21">
                        <c:v>26.755724771587754</c:v>
                      </c:pt>
                      <c:pt idx="22">
                        <c:v>27.068217875891644</c:v>
                      </c:pt>
                      <c:pt idx="23">
                        <c:v>27.316700397696835</c:v>
                      </c:pt>
                      <c:pt idx="24">
                        <c:v>27.539886431449617</c:v>
                      </c:pt>
                      <c:pt idx="25">
                        <c:v>27.746510681</c:v>
                      </c:pt>
                      <c:pt idx="26">
                        <c:v>27.89641832385977</c:v>
                      </c:pt>
                      <c:pt idx="27">
                        <c:v>27.964620842264381</c:v>
                      </c:pt>
                      <c:pt idx="28">
                        <c:v>28.038530136695925</c:v>
                      </c:pt>
                      <c:pt idx="29">
                        <c:v>27.970538688898824</c:v>
                      </c:pt>
                      <c:pt idx="30">
                        <c:v>27.959505022027056</c:v>
                      </c:pt>
                      <c:pt idx="31">
                        <c:v>27.97912208684393</c:v>
                      </c:pt>
                      <c:pt idx="32">
                        <c:v>28.022434951000001</c:v>
                      </c:pt>
                      <c:pt idx="33">
                        <c:v>28.032030269979121</c:v>
                      </c:pt>
                      <c:pt idx="34">
                        <c:v>28.0285588601268</c:v>
                      </c:pt>
                      <c:pt idx="35">
                        <c:v>28.052569057469949</c:v>
                      </c:pt>
                      <c:pt idx="36">
                        <c:v>28.069745792237079</c:v>
                      </c:pt>
                      <c:pt idx="37">
                        <c:v>28.110076405312483</c:v>
                      </c:pt>
                      <c:pt idx="38">
                        <c:v>28.155809711</c:v>
                      </c:pt>
                      <c:pt idx="39">
                        <c:v>28.183386411000001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F2C-4C75-B9E3-322A6B2ED7E1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Treated!$H$35</c15:sqref>
                        </c15:formulaRef>
                      </c:ext>
                    </c:extLst>
                    <c:strCache>
                      <c:ptCount val="1"/>
                      <c:pt idx="0">
                        <c:v>SPC4</c:v>
                      </c:pt>
                    </c:strCache>
                  </c:strRef>
                </c:tx>
                <c:spPr>
                  <a:ln>
                    <a:solidFill>
                      <a:schemeClr val="accent5">
                        <a:shade val="76000"/>
                        <a:shade val="95000"/>
                        <a:satMod val="105000"/>
                        <a:alpha val="30000"/>
                      </a:schemeClr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Treated!$H$39:$H$138</c15:sqref>
                        </c15:formulaRef>
                      </c:ext>
                    </c:extLst>
                    <c:numCache>
                      <c:formatCode>0.00</c:formatCode>
                      <c:ptCount val="100"/>
                      <c:pt idx="0">
                        <c:v>0</c:v>
                      </c:pt>
                      <c:pt idx="1">
                        <c:v>0.234975641025641</c:v>
                      </c:pt>
                      <c:pt idx="2">
                        <c:v>0.469951282051282</c:v>
                      </c:pt>
                      <c:pt idx="3">
                        <c:v>0.70492692307692306</c:v>
                      </c:pt>
                      <c:pt idx="4">
                        <c:v>0.93990256410256401</c:v>
                      </c:pt>
                      <c:pt idx="5">
                        <c:v>1.174878205128205</c:v>
                      </c:pt>
                      <c:pt idx="6">
                        <c:v>1.4098538461538461</c:v>
                      </c:pt>
                      <c:pt idx="7">
                        <c:v>1.6448294871794871</c:v>
                      </c:pt>
                      <c:pt idx="8">
                        <c:v>1.879805128205128</c:v>
                      </c:pt>
                      <c:pt idx="9">
                        <c:v>2.114780769230769</c:v>
                      </c:pt>
                      <c:pt idx="10">
                        <c:v>2.3497564102564099</c:v>
                      </c:pt>
                      <c:pt idx="11">
                        <c:v>2.5847320512820509</c:v>
                      </c:pt>
                      <c:pt idx="12">
                        <c:v>2.8197076923076922</c:v>
                      </c:pt>
                      <c:pt idx="13">
                        <c:v>3.0546833333333332</c:v>
                      </c:pt>
                      <c:pt idx="14">
                        <c:v>3.2896589743589741</c:v>
                      </c:pt>
                      <c:pt idx="15">
                        <c:v>3.5246346153846151</c:v>
                      </c:pt>
                      <c:pt idx="16">
                        <c:v>3.759610256410256</c:v>
                      </c:pt>
                      <c:pt idx="17">
                        <c:v>3.994585897435897</c:v>
                      </c:pt>
                      <c:pt idx="18">
                        <c:v>4.2295615384615379</c:v>
                      </c:pt>
                      <c:pt idx="19">
                        <c:v>4.4645371794871789</c:v>
                      </c:pt>
                      <c:pt idx="20">
                        <c:v>4.6995128205128198</c:v>
                      </c:pt>
                      <c:pt idx="21">
                        <c:v>4.9344884615384608</c:v>
                      </c:pt>
                      <c:pt idx="22">
                        <c:v>5.1694641025641017</c:v>
                      </c:pt>
                      <c:pt idx="23">
                        <c:v>5.4044397435897427</c:v>
                      </c:pt>
                      <c:pt idx="24">
                        <c:v>5.6394153846153845</c:v>
                      </c:pt>
                      <c:pt idx="25">
                        <c:v>5.8743910256410254</c:v>
                      </c:pt>
                      <c:pt idx="26">
                        <c:v>6.1093666666666664</c:v>
                      </c:pt>
                      <c:pt idx="27">
                        <c:v>6.3443423076923073</c:v>
                      </c:pt>
                      <c:pt idx="28">
                        <c:v>6.5793179487179483</c:v>
                      </c:pt>
                      <c:pt idx="29">
                        <c:v>6.8142935897435892</c:v>
                      </c:pt>
                      <c:pt idx="30">
                        <c:v>7.0492692307692302</c:v>
                      </c:pt>
                      <c:pt idx="31">
                        <c:v>7.2842448717948711</c:v>
                      </c:pt>
                      <c:pt idx="32">
                        <c:v>7.5192205128205121</c:v>
                      </c:pt>
                      <c:pt idx="33">
                        <c:v>7.754196153846153</c:v>
                      </c:pt>
                      <c:pt idx="34">
                        <c:v>7.989171794871794</c:v>
                      </c:pt>
                      <c:pt idx="35">
                        <c:v>8.2241474358974358</c:v>
                      </c:pt>
                      <c:pt idx="36">
                        <c:v>8.4591230769230759</c:v>
                      </c:pt>
                      <c:pt idx="37">
                        <c:v>8.6940987179487177</c:v>
                      </c:pt>
                      <c:pt idx="38">
                        <c:v>8.9290743589743578</c:v>
                      </c:pt>
                      <c:pt idx="39">
                        <c:v>9.1640499999999996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Treated!$I$39:$I$138</c15:sqref>
                        </c15:formulaRef>
                      </c:ext>
                    </c:extLst>
                    <c:numCache>
                      <c:formatCode>0.00</c:formatCode>
                      <c:ptCount val="100"/>
                      <c:pt idx="0">
                        <c:v>0</c:v>
                      </c:pt>
                      <c:pt idx="1">
                        <c:v>5.5685277510006239</c:v>
                      </c:pt>
                      <c:pt idx="2">
                        <c:v>7.2782268712795393</c:v>
                      </c:pt>
                      <c:pt idx="3">
                        <c:v>8.7500739861218904</c:v>
                      </c:pt>
                      <c:pt idx="4">
                        <c:v>10.14140266517709</c:v>
                      </c:pt>
                      <c:pt idx="5">
                        <c:v>11.55539879964711</c:v>
                      </c:pt>
                      <c:pt idx="6">
                        <c:v>12.752247652538326</c:v>
                      </c:pt>
                      <c:pt idx="7">
                        <c:v>13.896501268541179</c:v>
                      </c:pt>
                      <c:pt idx="8">
                        <c:v>15.138849794253447</c:v>
                      </c:pt>
                      <c:pt idx="9">
                        <c:v>16.237772272548604</c:v>
                      </c:pt>
                      <c:pt idx="10">
                        <c:v>17.245312129821887</c:v>
                      </c:pt>
                      <c:pt idx="11">
                        <c:v>18.29681480441845</c:v>
                      </c:pt>
                      <c:pt idx="12">
                        <c:v>19.237547071416895</c:v>
                      </c:pt>
                      <c:pt idx="13">
                        <c:v>20.127943825490622</c:v>
                      </c:pt>
                      <c:pt idx="14">
                        <c:v>21.017901370981324</c:v>
                      </c:pt>
                      <c:pt idx="15">
                        <c:v>21.823304070785227</c:v>
                      </c:pt>
                      <c:pt idx="16">
                        <c:v>22.595061527987813</c:v>
                      </c:pt>
                      <c:pt idx="17">
                        <c:v>23.347511701065461</c:v>
                      </c:pt>
                      <c:pt idx="18">
                        <c:v>24.044032656050643</c:v>
                      </c:pt>
                      <c:pt idx="19">
                        <c:v>24.65915012398241</c:v>
                      </c:pt>
                      <c:pt idx="20">
                        <c:v>25.229512230266593</c:v>
                      </c:pt>
                      <c:pt idx="21">
                        <c:v>25.708030610792726</c:v>
                      </c:pt>
                      <c:pt idx="22">
                        <c:v>26.192114082184776</c:v>
                      </c:pt>
                      <c:pt idx="23">
                        <c:v>26.600165116322923</c:v>
                      </c:pt>
                      <c:pt idx="24">
                        <c:v>26.956352137707871</c:v>
                      </c:pt>
                      <c:pt idx="25">
                        <c:v>27.260482994103004</c:v>
                      </c:pt>
                      <c:pt idx="26">
                        <c:v>27.489832761315899</c:v>
                      </c:pt>
                      <c:pt idx="27">
                        <c:v>27.705487297189546</c:v>
                      </c:pt>
                      <c:pt idx="28">
                        <c:v>27.891802483409215</c:v>
                      </c:pt>
                      <c:pt idx="29">
                        <c:v>28.001755576000001</c:v>
                      </c:pt>
                      <c:pt idx="30">
                        <c:v>28.10801890859787</c:v>
                      </c:pt>
                      <c:pt idx="31">
                        <c:v>28.172164063558302</c:v>
                      </c:pt>
                      <c:pt idx="32">
                        <c:v>28.158093435999998</c:v>
                      </c:pt>
                      <c:pt idx="33">
                        <c:v>28.148128177207628</c:v>
                      </c:pt>
                      <c:pt idx="34">
                        <c:v>28.190875452435741</c:v>
                      </c:pt>
                      <c:pt idx="35">
                        <c:v>28.239438302633047</c:v>
                      </c:pt>
                      <c:pt idx="36">
                        <c:v>28.261584696</c:v>
                      </c:pt>
                      <c:pt idx="37">
                        <c:v>28.282856739690835</c:v>
                      </c:pt>
                      <c:pt idx="38">
                        <c:v>28.317776588656098</c:v>
                      </c:pt>
                      <c:pt idx="39">
                        <c:v>28.348980816000001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F2C-4C75-B9E3-322A6B2ED7E1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Treated!$J$35</c15:sqref>
                        </c15:formulaRef>
                      </c:ext>
                    </c:extLst>
                    <c:strCache>
                      <c:ptCount val="1"/>
                      <c:pt idx="0">
                        <c:v>SPC5</c:v>
                      </c:pt>
                    </c:strCache>
                  </c:strRef>
                </c:tx>
                <c:spPr>
                  <a:ln>
                    <a:solidFill>
                      <a:schemeClr val="accent5">
                        <a:shade val="76000"/>
                        <a:shade val="95000"/>
                        <a:satMod val="105000"/>
                        <a:alpha val="30000"/>
                      </a:schemeClr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Treated!$J$39:$J$138</c15:sqref>
                        </c15:formulaRef>
                      </c:ext>
                    </c:extLst>
                    <c:numCache>
                      <c:formatCode>0.00</c:formatCode>
                      <c:ptCount val="100"/>
                      <c:pt idx="0">
                        <c:v>0</c:v>
                      </c:pt>
                      <c:pt idx="1">
                        <c:v>0.25526538461538462</c:v>
                      </c:pt>
                      <c:pt idx="2">
                        <c:v>0.51053076923076923</c:v>
                      </c:pt>
                      <c:pt idx="3">
                        <c:v>0.76579615384615385</c:v>
                      </c:pt>
                      <c:pt idx="4">
                        <c:v>1.0210615384615385</c:v>
                      </c:pt>
                      <c:pt idx="5">
                        <c:v>1.276326923076923</c:v>
                      </c:pt>
                      <c:pt idx="6">
                        <c:v>1.5315923076923077</c:v>
                      </c:pt>
                      <c:pt idx="7">
                        <c:v>1.7868576923076924</c:v>
                      </c:pt>
                      <c:pt idx="8">
                        <c:v>2.0421230769230769</c:v>
                      </c:pt>
                      <c:pt idx="9">
                        <c:v>2.2973884615384614</c:v>
                      </c:pt>
                      <c:pt idx="10">
                        <c:v>2.5526538461538459</c:v>
                      </c:pt>
                      <c:pt idx="11">
                        <c:v>2.8079192307692309</c:v>
                      </c:pt>
                      <c:pt idx="12">
                        <c:v>3.0631846153846154</c:v>
                      </c:pt>
                      <c:pt idx="13">
                        <c:v>3.3184499999999999</c:v>
                      </c:pt>
                      <c:pt idx="14">
                        <c:v>3.5737153846153848</c:v>
                      </c:pt>
                      <c:pt idx="15">
                        <c:v>3.8289807692307694</c:v>
                      </c:pt>
                      <c:pt idx="16">
                        <c:v>4.0842461538461539</c:v>
                      </c:pt>
                      <c:pt idx="17">
                        <c:v>4.3395115384615384</c:v>
                      </c:pt>
                      <c:pt idx="18">
                        <c:v>4.5947769230769229</c:v>
                      </c:pt>
                      <c:pt idx="19">
                        <c:v>4.8500423076923074</c:v>
                      </c:pt>
                      <c:pt idx="20">
                        <c:v>5.1053076923076919</c:v>
                      </c:pt>
                      <c:pt idx="21">
                        <c:v>5.3605730769230773</c:v>
                      </c:pt>
                      <c:pt idx="22">
                        <c:v>5.6158384615384618</c:v>
                      </c:pt>
                      <c:pt idx="23">
                        <c:v>5.8711038461538463</c:v>
                      </c:pt>
                      <c:pt idx="24">
                        <c:v>6.1263692307692308</c:v>
                      </c:pt>
                      <c:pt idx="25">
                        <c:v>6.3816346153846153</c:v>
                      </c:pt>
                      <c:pt idx="26">
                        <c:v>6.6368999999999998</c:v>
                      </c:pt>
                      <c:pt idx="27">
                        <c:v>6.8921653846153843</c:v>
                      </c:pt>
                      <c:pt idx="28">
                        <c:v>7.1474307692307697</c:v>
                      </c:pt>
                      <c:pt idx="29">
                        <c:v>7.4026961538461542</c:v>
                      </c:pt>
                      <c:pt idx="30">
                        <c:v>7.6579615384615387</c:v>
                      </c:pt>
                      <c:pt idx="31">
                        <c:v>7.9132269230769232</c:v>
                      </c:pt>
                      <c:pt idx="32">
                        <c:v>8.1684923076923077</c:v>
                      </c:pt>
                      <c:pt idx="33">
                        <c:v>8.4237576923076922</c:v>
                      </c:pt>
                      <c:pt idx="34">
                        <c:v>8.6790230769230767</c:v>
                      </c:pt>
                      <c:pt idx="35">
                        <c:v>8.9342884615384612</c:v>
                      </c:pt>
                      <c:pt idx="36">
                        <c:v>9.1895538461538457</c:v>
                      </c:pt>
                      <c:pt idx="37">
                        <c:v>9.4448192307692302</c:v>
                      </c:pt>
                      <c:pt idx="38">
                        <c:v>9.7000846153846148</c:v>
                      </c:pt>
                      <c:pt idx="39">
                        <c:v>9.9553499999999993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Treated!$K$39:$K$138</c15:sqref>
                        </c15:formulaRef>
                      </c:ext>
                    </c:extLst>
                    <c:numCache>
                      <c:formatCode>0.00</c:formatCode>
                      <c:ptCount val="100"/>
                      <c:pt idx="0">
                        <c:v>0</c:v>
                      </c:pt>
                      <c:pt idx="1">
                        <c:v>5.1278457308218979</c:v>
                      </c:pt>
                      <c:pt idx="2">
                        <c:v>6.9628387712726632</c:v>
                      </c:pt>
                      <c:pt idx="3">
                        <c:v>8.520583159341621</c:v>
                      </c:pt>
                      <c:pt idx="4">
                        <c:v>9.8636987630641446</c:v>
                      </c:pt>
                      <c:pt idx="5">
                        <c:v>11.195791463656738</c:v>
                      </c:pt>
                      <c:pt idx="6">
                        <c:v>12.505669700601944</c:v>
                      </c:pt>
                      <c:pt idx="7">
                        <c:v>13.749543282920355</c:v>
                      </c:pt>
                      <c:pt idx="8">
                        <c:v>14.923266103238753</c:v>
                      </c:pt>
                      <c:pt idx="9">
                        <c:v>16.086044725680193</c:v>
                      </c:pt>
                      <c:pt idx="10">
                        <c:v>17.14624887874081</c:v>
                      </c:pt>
                      <c:pt idx="11">
                        <c:v>18.185380026221516</c:v>
                      </c:pt>
                      <c:pt idx="12">
                        <c:v>19.104996633156212</c:v>
                      </c:pt>
                      <c:pt idx="13">
                        <c:v>20.059998792358954</c:v>
                      </c:pt>
                      <c:pt idx="14">
                        <c:v>20.898468525049701</c:v>
                      </c:pt>
                      <c:pt idx="15">
                        <c:v>21.744039652330361</c:v>
                      </c:pt>
                      <c:pt idx="16">
                        <c:v>22.56094312313629</c:v>
                      </c:pt>
                      <c:pt idx="17">
                        <c:v>23.308027944206195</c:v>
                      </c:pt>
                      <c:pt idx="18">
                        <c:v>24.027560004400851</c:v>
                      </c:pt>
                      <c:pt idx="19">
                        <c:v>24.729479164216642</c:v>
                      </c:pt>
                      <c:pt idx="20">
                        <c:v>25.333525748168725</c:v>
                      </c:pt>
                      <c:pt idx="21">
                        <c:v>25.845240613182035</c:v>
                      </c:pt>
                      <c:pt idx="22">
                        <c:v>26.301206301404715</c:v>
                      </c:pt>
                      <c:pt idx="23">
                        <c:v>26.747386490411209</c:v>
                      </c:pt>
                      <c:pt idx="24">
                        <c:v>27.15270951734761</c:v>
                      </c:pt>
                      <c:pt idx="25">
                        <c:v>27.470876188617325</c:v>
                      </c:pt>
                      <c:pt idx="26">
                        <c:v>27.765124599132132</c:v>
                      </c:pt>
                      <c:pt idx="27">
                        <c:v>28.00087727098143</c:v>
                      </c:pt>
                      <c:pt idx="28">
                        <c:v>28.196280373309317</c:v>
                      </c:pt>
                      <c:pt idx="29">
                        <c:v>28.268214760459632</c:v>
                      </c:pt>
                      <c:pt idx="30">
                        <c:v>28.363990954170816</c:v>
                      </c:pt>
                      <c:pt idx="31">
                        <c:v>28.363955083003386</c:v>
                      </c:pt>
                      <c:pt idx="32">
                        <c:v>28.411804354152903</c:v>
                      </c:pt>
                      <c:pt idx="33">
                        <c:v>28.477445400289735</c:v>
                      </c:pt>
                      <c:pt idx="34">
                        <c:v>28.422315587561958</c:v>
                      </c:pt>
                      <c:pt idx="35">
                        <c:v>28.447781291051506</c:v>
                      </c:pt>
                      <c:pt idx="36">
                        <c:v>28.466200061483622</c:v>
                      </c:pt>
                      <c:pt idx="37">
                        <c:v>28.425504089757265</c:v>
                      </c:pt>
                      <c:pt idx="38">
                        <c:v>28.475352099993295</c:v>
                      </c:pt>
                      <c:pt idx="39">
                        <c:v>28.493846038000001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F2C-4C75-B9E3-322A6B2ED7E1}"/>
                  </c:ext>
                </c:extLst>
              </c15:ser>
            </c15:filteredScatterSeries>
            <c15:filteredScatterSeries>
              <c15:ser>
                <c:idx val="2"/>
                <c:order val="8"/>
                <c:tx>
                  <c:v>TRUE</c:v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Treated!$Z$39:$Z$83</c15:sqref>
                        </c15:formulaRef>
                      </c:ext>
                    </c:extLst>
                    <c:numCache>
                      <c:formatCode>0.000000</c:formatCode>
                      <c:ptCount val="45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Treated!$V$39:$V$83</c15:sqref>
                        </c15:formulaRef>
                      </c:ext>
                    </c:extLst>
                    <c:numCache>
                      <c:formatCode>0.00</c:formatCode>
                      <c:ptCount val="45"/>
                      <c:pt idx="0">
                        <c:v>0</c:v>
                      </c:pt>
                      <c:pt idx="1">
                        <c:v>0.12785338936221533</c:v>
                      </c:pt>
                      <c:pt idx="2">
                        <c:v>1.2433862823735402</c:v>
                      </c:pt>
                      <c:pt idx="3">
                        <c:v>3.2180205830968491</c:v>
                      </c:pt>
                      <c:pt idx="4">
                        <c:v>5.9675951219781709</c:v>
                      </c:pt>
                      <c:pt idx="5">
                        <c:v>8.3471314221156572</c:v>
                      </c:pt>
                      <c:pt idx="6">
                        <c:v>10.429277362567168</c:v>
                      </c:pt>
                      <c:pt idx="7">
                        <c:v>12.26883205256094</c:v>
                      </c:pt>
                      <c:pt idx="8">
                        <c:v>13.907910179326048</c:v>
                      </c:pt>
                      <c:pt idx="9">
                        <c:v>15.379411344936528</c:v>
                      </c:pt>
                      <c:pt idx="10">
                        <c:v>16.709409776503026</c:v>
                      </c:pt>
                      <c:pt idx="11">
                        <c:v>17.918837047967198</c:v>
                      </c:pt>
                      <c:pt idx="12">
                        <c:v>19.024690367179414</c:v>
                      </c:pt>
                      <c:pt idx="13">
                        <c:v>20.040915482564753</c:v>
                      </c:pt>
                      <c:pt idx="14">
                        <c:v>20.979062043941195</c:v>
                      </c:pt>
                      <c:pt idx="15">
                        <c:v>21.848777017620069</c:v>
                      </c:pt>
                      <c:pt idx="16">
                        <c:v>22.658180997007101</c:v>
                      </c:pt>
                      <c:pt idx="17">
                        <c:v>23.41415860002164</c:v>
                      </c:pt>
                      <c:pt idx="18">
                        <c:v>24.122584997892304</c:v>
                      </c:pt>
                      <c:pt idx="19">
                        <c:v>24.7885043839701</c:v>
                      </c:pt>
                      <c:pt idx="20">
                        <c:v>25.41627187201107</c:v>
                      </c:pt>
                      <c:pt idx="21">
                        <c:v>26.00966727793455</c:v>
                      </c:pt>
                      <c:pt idx="22">
                        <c:v>26.571987076965332</c:v>
                      </c:pt>
                      <c:pt idx="23">
                        <c:v>27.106119268772048</c:v>
                      </c:pt>
                      <c:pt idx="24">
                        <c:v>27.61460474559259</c:v>
                      </c:pt>
                      <c:pt idx="25">
                        <c:v>28.099687919385225</c:v>
                      </c:pt>
                      <c:pt idx="26">
                        <c:v>28.563358739105098</c:v>
                      </c:pt>
                      <c:pt idx="27">
                        <c:v>29.007387759293138</c:v>
                      </c:pt>
                      <c:pt idx="28">
                        <c:v>29.433355564693713</c:v>
                      </c:pt>
                      <c:pt idx="29">
                        <c:v>29.842677582954526</c:v>
                      </c:pt>
                      <c:pt idx="30">
                        <c:v>30.23662510727263</c:v>
                      </c:pt>
                      <c:pt idx="31">
                        <c:v>30.616343187622682</c:v>
                      </c:pt>
                      <c:pt idx="32">
                        <c:v>30.982865921563903</c:v>
                      </c:pt>
                      <c:pt idx="33">
                        <c:v>31.337129575151188</c:v>
                      </c:pt>
                      <c:pt idx="34">
                        <c:v>31.679983884897773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F2C-4C75-B9E3-322A6B2ED7E1}"/>
                  </c:ext>
                </c:extLst>
              </c15:ser>
            </c15:filteredScatterSeries>
          </c:ext>
        </c:extLst>
      </c:scatterChart>
      <c:valAx>
        <c:axId val="16375781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574784"/>
        <c:crosses val="autoZero"/>
        <c:crossBetween val="midCat"/>
      </c:valAx>
      <c:valAx>
        <c:axId val="1637574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578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2628332534876199"/>
          <c:y val="0.4354305051029233"/>
          <c:w val="0.39011239819671517"/>
          <c:h val="0.28555155119189118"/>
        </c:manualLayout>
      </c:layout>
      <c:overlay val="0"/>
      <c:txPr>
        <a:bodyPr anchor="ctr" anchorCtr="1"/>
        <a:lstStyle/>
        <a:p>
          <a:pPr>
            <a:defRPr sz="2400">
              <a:ln>
                <a:noFill/>
              </a:ln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185324</xdr:rowOff>
    </xdr:from>
    <xdr:to>
      <xdr:col>11</xdr:col>
      <xdr:colOff>798706</xdr:colOff>
      <xdr:row>27</xdr:row>
      <xdr:rowOff>181266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88D735-BE77-4E81-9D75-B48365430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4</xdr:row>
      <xdr:rowOff>13875</xdr:rowOff>
    </xdr:from>
    <xdr:to>
      <xdr:col>24</xdr:col>
      <xdr:colOff>571500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3D5F01-B24F-427C-AB84-990A88A6E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1CA8C-8801-420B-8290-9FD1CDC2B306}">
  <dimension ref="B1:AA1268"/>
  <sheetViews>
    <sheetView tabSelected="1" zoomScale="85" zoomScaleNormal="85" workbookViewId="0">
      <selection activeCell="P36" sqref="P36"/>
    </sheetView>
  </sheetViews>
  <sheetFormatPr defaultRowHeight="15.75"/>
  <cols>
    <col min="1" max="1" width="9.140625" style="2" customWidth="1"/>
    <col min="2" max="2" width="14.28515625" style="2" bestFit="1" customWidth="1"/>
    <col min="3" max="3" width="20.42578125" style="2" bestFit="1" customWidth="1"/>
    <col min="4" max="9" width="14.28515625" style="2" bestFit="1" customWidth="1"/>
    <col min="10" max="10" width="13.42578125" style="5" customWidth="1"/>
    <col min="11" max="11" width="13.140625" style="5" customWidth="1"/>
    <col min="12" max="13" width="14.28515625" style="2" bestFit="1" customWidth="1"/>
    <col min="14" max="24" width="11.85546875" style="2" customWidth="1"/>
    <col min="25" max="25" width="13.140625" style="2" bestFit="1" customWidth="1"/>
    <col min="26" max="26" width="11.85546875" style="2" customWidth="1"/>
    <col min="27" max="27" width="10.85546875" style="2" bestFit="1" customWidth="1"/>
    <col min="28" max="62" width="9.140625" style="2" customWidth="1"/>
    <col min="63" max="16384" width="9.140625" style="2"/>
  </cols>
  <sheetData>
    <row r="1" spans="3:27">
      <c r="C1" s="3" t="s">
        <v>29</v>
      </c>
      <c r="D1" s="4" t="s">
        <v>30</v>
      </c>
    </row>
    <row r="2" spans="3:27">
      <c r="C2" s="6" t="s">
        <v>26</v>
      </c>
      <c r="D2" s="72" t="s">
        <v>39</v>
      </c>
      <c r="E2" s="72"/>
      <c r="F2" s="72"/>
      <c r="G2" s="72"/>
      <c r="H2" s="72"/>
      <c r="I2" s="72"/>
      <c r="J2" s="72"/>
      <c r="K2" s="72"/>
      <c r="L2" s="72"/>
    </row>
    <row r="3" spans="3:27">
      <c r="C3" s="6" t="s">
        <v>28</v>
      </c>
      <c r="D3" s="72" t="s">
        <v>40</v>
      </c>
      <c r="E3" s="72"/>
      <c r="F3" s="72"/>
      <c r="G3" s="72"/>
      <c r="H3" s="72"/>
      <c r="I3" s="72"/>
      <c r="J3" s="72"/>
      <c r="K3" s="72"/>
      <c r="L3" s="72"/>
    </row>
    <row r="4" spans="3:27">
      <c r="C4" s="6" t="s">
        <v>27</v>
      </c>
      <c r="D4" s="73">
        <v>45006.861585648148</v>
      </c>
      <c r="E4" s="73"/>
      <c r="F4" s="73"/>
      <c r="G4" s="73"/>
      <c r="H4" s="73"/>
      <c r="I4" s="73"/>
      <c r="J4" s="73"/>
      <c r="K4" s="73"/>
      <c r="L4" s="73"/>
      <c r="AA4" s="5"/>
    </row>
    <row r="5" spans="3:27">
      <c r="AA5" s="5"/>
    </row>
    <row r="6" spans="3:27">
      <c r="N6" s="66" t="s">
        <v>35</v>
      </c>
      <c r="O6" s="66"/>
      <c r="P6" s="66"/>
      <c r="AA6" s="5"/>
    </row>
    <row r="7" spans="3:27" ht="16.5" thickBot="1">
      <c r="N7" s="7"/>
      <c r="O7" s="8" t="s">
        <v>0</v>
      </c>
      <c r="P7" s="8" t="s">
        <v>1</v>
      </c>
      <c r="AA7" s="5"/>
    </row>
    <row r="8" spans="3:27">
      <c r="N8" s="9" t="s">
        <v>3</v>
      </c>
      <c r="O8" s="10">
        <v>7.7968680678239435E-2</v>
      </c>
      <c r="P8" s="10">
        <v>2.8455372533982412E-3</v>
      </c>
      <c r="AA8" s="5"/>
    </row>
    <row r="9" spans="3:27">
      <c r="N9" s="9" t="s">
        <v>4</v>
      </c>
      <c r="O9" s="10">
        <v>2.5372742442452068E-2</v>
      </c>
      <c r="P9" s="10">
        <v>5.6155612576559201E-4</v>
      </c>
      <c r="AA9" s="5"/>
    </row>
    <row r="10" spans="3:27">
      <c r="Z10" s="5"/>
    </row>
    <row r="11" spans="3:27">
      <c r="N11" s="9" t="s">
        <v>5</v>
      </c>
      <c r="O11" s="11">
        <f>100/O8</f>
        <v>1282.5662705859966</v>
      </c>
      <c r="P11" s="9"/>
      <c r="Z11" s="5"/>
    </row>
    <row r="12" spans="3:27">
      <c r="G12" s="12"/>
      <c r="J12" s="2"/>
      <c r="L12" s="5"/>
      <c r="M12" s="12"/>
      <c r="Z12" s="5"/>
    </row>
    <row r="13" spans="3:27">
      <c r="N13" s="66" t="s">
        <v>37</v>
      </c>
      <c r="O13" s="66"/>
      <c r="P13" s="66"/>
      <c r="R13" s="9"/>
      <c r="Z13" s="5"/>
    </row>
    <row r="14" spans="3:27" ht="16.5" thickBot="1">
      <c r="N14" s="8"/>
      <c r="O14" s="8" t="s">
        <v>2</v>
      </c>
      <c r="P14" s="51" t="s">
        <v>36</v>
      </c>
      <c r="Z14" s="5"/>
    </row>
    <row r="15" spans="3:27" ht="16.5" thickBot="1">
      <c r="L15" s="5"/>
      <c r="N15" s="13" t="s">
        <v>6</v>
      </c>
      <c r="O15" s="14">
        <v>0.99214479394860167</v>
      </c>
      <c r="P15" s="14">
        <v>0.76509914952673064</v>
      </c>
      <c r="Z15" s="5"/>
    </row>
    <row r="16" spans="3:27">
      <c r="L16" s="5"/>
      <c r="N16" s="2" t="s">
        <v>20</v>
      </c>
      <c r="O16" s="15">
        <v>0.99075495990788576</v>
      </c>
      <c r="P16" s="15">
        <v>0.73613780492451886</v>
      </c>
      <c r="Z16" s="5"/>
    </row>
    <row r="17" spans="2:27">
      <c r="L17" s="5"/>
      <c r="N17" s="5" t="s">
        <v>21</v>
      </c>
      <c r="O17" s="16">
        <v>0.95582300605756709</v>
      </c>
      <c r="P17" s="16">
        <v>1.6018747881831208</v>
      </c>
      <c r="Z17" s="5"/>
    </row>
    <row r="18" spans="2:27">
      <c r="L18" s="5"/>
      <c r="N18" s="5" t="s">
        <v>22</v>
      </c>
      <c r="O18" s="15">
        <v>0.97428817976554949</v>
      </c>
      <c r="P18" s="15">
        <v>1.215350435824017</v>
      </c>
      <c r="Z18" s="5"/>
    </row>
    <row r="19" spans="2:27">
      <c r="L19" s="5"/>
      <c r="M19" s="9"/>
      <c r="N19" s="5" t="s">
        <v>23</v>
      </c>
      <c r="O19" s="15">
        <v>0.98127876196472585</v>
      </c>
      <c r="P19" s="15">
        <v>1.0419341197438956</v>
      </c>
      <c r="R19" s="17"/>
      <c r="U19" s="9"/>
      <c r="V19" s="9"/>
      <c r="W19" s="9"/>
      <c r="X19" s="9"/>
      <c r="Z19" s="5"/>
    </row>
    <row r="20" spans="2:27" ht="16.5" thickBot="1">
      <c r="L20" s="5"/>
      <c r="M20" s="9"/>
      <c r="N20" s="18" t="s">
        <v>24</v>
      </c>
      <c r="O20" s="19">
        <v>0.98919625976370718</v>
      </c>
      <c r="P20" s="19">
        <v>0.80989289455227986</v>
      </c>
      <c r="R20" s="12"/>
      <c r="U20" s="9"/>
      <c r="V20" s="9"/>
      <c r="W20" s="9"/>
      <c r="X20" s="9"/>
      <c r="Z20" s="5"/>
    </row>
    <row r="21" spans="2:27" ht="15.75" customHeight="1">
      <c r="G21" s="12"/>
      <c r="J21" s="2"/>
      <c r="L21" s="5"/>
      <c r="M21" s="12"/>
      <c r="N21" s="12" t="s">
        <v>31</v>
      </c>
      <c r="O21" s="20">
        <f>AVERAGE(O16:O20)</f>
        <v>0.97826823349188707</v>
      </c>
      <c r="P21" s="20">
        <f>AVERAGE(P16:P20)</f>
        <v>1.0810380086455664</v>
      </c>
      <c r="Z21" s="5"/>
    </row>
    <row r="22" spans="2:27">
      <c r="L22" s="5"/>
      <c r="O22" s="5"/>
      <c r="Z22" s="5"/>
    </row>
    <row r="23" spans="2:27">
      <c r="O23" s="5"/>
      <c r="Z23" s="5"/>
    </row>
    <row r="24" spans="2:27">
      <c r="O24" s="5"/>
      <c r="AA24" s="5"/>
    </row>
    <row r="25" spans="2:27">
      <c r="O25" s="53"/>
      <c r="AA25" s="5"/>
    </row>
    <row r="26" spans="2:27">
      <c r="F26" s="12"/>
      <c r="L26" s="12"/>
      <c r="M26" s="12"/>
      <c r="N26" s="12"/>
      <c r="O26" s="53"/>
      <c r="S26" s="12"/>
      <c r="T26" s="12"/>
      <c r="U26" s="12"/>
      <c r="V26" s="12"/>
      <c r="W26" s="12"/>
      <c r="X26" s="12"/>
      <c r="Y26" s="12"/>
      <c r="AA26" s="21"/>
    </row>
    <row r="27" spans="2:27">
      <c r="D27" s="22"/>
      <c r="E27" s="22"/>
      <c r="F27" s="22"/>
      <c r="G27" s="22"/>
      <c r="H27" s="22"/>
      <c r="L27" s="5"/>
      <c r="M27" s="5"/>
      <c r="N27" s="5"/>
      <c r="O27" s="5"/>
      <c r="S27" s="5"/>
      <c r="T27" s="5"/>
      <c r="U27" s="5"/>
      <c r="V27" s="5"/>
      <c r="W27" s="5"/>
      <c r="X27" s="5"/>
      <c r="Y27" s="5"/>
      <c r="AA27" s="21"/>
    </row>
    <row r="28" spans="2:27">
      <c r="D28" s="22"/>
      <c r="E28" s="22"/>
      <c r="F28" s="22"/>
      <c r="G28" s="22"/>
      <c r="H28" s="22"/>
      <c r="J28" s="2"/>
      <c r="K28" s="2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2:27">
      <c r="J29" s="2"/>
      <c r="K29" s="2"/>
    </row>
    <row r="30" spans="2:27">
      <c r="C30" s="55"/>
      <c r="E30" s="55"/>
      <c r="G30" s="55"/>
      <c r="I30" s="55"/>
      <c r="J30" s="2"/>
      <c r="K30" s="55"/>
      <c r="R30" s="5"/>
      <c r="Z30" s="59"/>
      <c r="AA30" s="59"/>
    </row>
    <row r="31" spans="2:27" ht="18.75">
      <c r="B31" s="1" t="s">
        <v>33</v>
      </c>
      <c r="C31" s="23">
        <f>MAX(C39:C138)</f>
        <v>28.788218910999998</v>
      </c>
      <c r="D31" s="1" t="s">
        <v>33</v>
      </c>
      <c r="E31" s="23">
        <f>MAX(E39:E138)</f>
        <v>28.900880737999998</v>
      </c>
      <c r="F31" s="1" t="s">
        <v>33</v>
      </c>
      <c r="G31" s="23">
        <f>MAX(G39:G138)</f>
        <v>28.183386411000001</v>
      </c>
      <c r="H31" s="1" t="s">
        <v>33</v>
      </c>
      <c r="I31" s="23">
        <f>MAX(I39:I138)</f>
        <v>28.348980816000001</v>
      </c>
      <c r="J31" s="1" t="s">
        <v>33</v>
      </c>
      <c r="K31" s="23">
        <f>MAX(K39:K138)</f>
        <v>28.493846038000001</v>
      </c>
      <c r="L31" s="1" t="s">
        <v>33</v>
      </c>
      <c r="M31" s="23">
        <f>MAX(M39:M138)</f>
        <v>28.333274135579568</v>
      </c>
      <c r="N31" s="5"/>
      <c r="O31" s="5"/>
      <c r="P31" s="5"/>
      <c r="Q31" s="5"/>
      <c r="R31" s="5"/>
      <c r="S31" s="5"/>
      <c r="T31" s="5"/>
      <c r="U31" s="5"/>
      <c r="V31" s="5"/>
      <c r="Z31" s="5"/>
      <c r="AA31" s="5"/>
    </row>
    <row r="32" spans="2:27" ht="18.75">
      <c r="B32" s="1" t="s">
        <v>34</v>
      </c>
      <c r="C32" s="23">
        <f>SUMIF(C39:C138,C31,B39:B138)</f>
        <v>9.2659000000000002</v>
      </c>
      <c r="D32" s="1" t="s">
        <v>34</v>
      </c>
      <c r="E32" s="23">
        <f>SUMIF(E39:E138,E31,D39:D138)</f>
        <v>13.32785</v>
      </c>
      <c r="F32" s="1" t="s">
        <v>34</v>
      </c>
      <c r="G32" s="23">
        <f>SUMIF(G39:G138,G31,F39:F138)</f>
        <v>11.405749999999999</v>
      </c>
      <c r="H32" s="1" t="s">
        <v>34</v>
      </c>
      <c r="I32" s="23">
        <f>SUMIF(I39:I138,I31,H39:H138)</f>
        <v>9.1640499999999996</v>
      </c>
      <c r="J32" s="1" t="s">
        <v>34</v>
      </c>
      <c r="K32" s="23">
        <f>SUMIF(K39:K138,K31,J39:J138)</f>
        <v>9.9553499999999993</v>
      </c>
      <c r="L32" s="1" t="s">
        <v>34</v>
      </c>
      <c r="M32" s="23">
        <f>SUMIF(M39:M138,M31,L39:L138)</f>
        <v>8.7169476923076932</v>
      </c>
      <c r="N32" s="5"/>
      <c r="O32" s="5"/>
      <c r="P32" s="58"/>
      <c r="Q32" s="5"/>
      <c r="R32" s="5"/>
      <c r="S32" s="5"/>
      <c r="T32" s="5"/>
      <c r="U32" s="5"/>
      <c r="V32" s="5"/>
      <c r="Z32" s="5"/>
      <c r="AA32" s="5"/>
    </row>
    <row r="33" spans="2:27">
      <c r="B33" s="2" t="s">
        <v>5</v>
      </c>
      <c r="C33" s="23">
        <f>C40/B40*100</f>
        <v>2317.1638030032955</v>
      </c>
      <c r="D33" s="2" t="s">
        <v>5</v>
      </c>
      <c r="E33" s="23">
        <f>E40/D40*100</f>
        <v>1603.6961427368731</v>
      </c>
      <c r="F33" s="2" t="s">
        <v>5</v>
      </c>
      <c r="G33" s="23">
        <f>G40/F40*100</f>
        <v>1772.7695946830061</v>
      </c>
      <c r="H33" s="2" t="s">
        <v>5</v>
      </c>
      <c r="I33" s="23">
        <f>I40/H40*100</f>
        <v>2369.8319224472189</v>
      </c>
      <c r="J33" s="2" t="s">
        <v>5</v>
      </c>
      <c r="K33" s="23">
        <f>K40/J40*100</f>
        <v>2008.8292576559741</v>
      </c>
      <c r="L33" s="24" t="s">
        <v>5</v>
      </c>
      <c r="M33" s="23">
        <f>M40/L40*100</f>
        <v>7581.2291708007051</v>
      </c>
      <c r="N33" s="5"/>
      <c r="O33" s="5"/>
      <c r="P33" s="58"/>
      <c r="Q33" s="5"/>
      <c r="R33" s="5"/>
      <c r="U33" s="5"/>
      <c r="V33" s="5"/>
      <c r="W33" s="5"/>
      <c r="X33" s="5"/>
      <c r="Y33" s="5"/>
    </row>
    <row r="34" spans="2:27" ht="18.75">
      <c r="B34" s="2" t="s">
        <v>7</v>
      </c>
      <c r="C34" s="25">
        <v>1</v>
      </c>
      <c r="D34" s="2" t="s">
        <v>7</v>
      </c>
      <c r="E34" s="25">
        <v>1</v>
      </c>
      <c r="F34" s="2" t="s">
        <v>7</v>
      </c>
      <c r="G34" s="25">
        <v>1</v>
      </c>
      <c r="H34" s="2" t="s">
        <v>7</v>
      </c>
      <c r="I34" s="25">
        <v>1</v>
      </c>
      <c r="J34" s="2" t="s">
        <v>7</v>
      </c>
      <c r="K34" s="25">
        <v>1</v>
      </c>
      <c r="L34" s="24" t="s">
        <v>32</v>
      </c>
      <c r="M34" s="26">
        <v>0.87839380887945562</v>
      </c>
      <c r="N34" s="27"/>
      <c r="O34" s="27"/>
      <c r="P34" s="27"/>
      <c r="Q34" s="27"/>
      <c r="R34" s="28"/>
      <c r="S34" s="43" t="s">
        <v>33</v>
      </c>
      <c r="T34" s="23">
        <f>MAX(T39:T138)</f>
        <v>29.139876125439919</v>
      </c>
      <c r="U34" s="43" t="s">
        <v>33</v>
      </c>
      <c r="V34" s="23">
        <f>_xlfn.MAXIFS(V39:V138,V39:V138, "&gt;=0")</f>
        <v>31.679983884897773</v>
      </c>
      <c r="W34" s="67" t="s">
        <v>5</v>
      </c>
      <c r="X34" s="69">
        <v>1190</v>
      </c>
      <c r="Y34" s="71" t="s">
        <v>25</v>
      </c>
      <c r="Z34" s="28"/>
      <c r="AA34" s="28"/>
    </row>
    <row r="35" spans="2:27" ht="18.75" customHeight="1" thickBot="1">
      <c r="B35" s="60" t="s">
        <v>15</v>
      </c>
      <c r="C35" s="64"/>
      <c r="D35" s="60" t="s">
        <v>16</v>
      </c>
      <c r="E35" s="64"/>
      <c r="F35" s="60" t="s">
        <v>17</v>
      </c>
      <c r="G35" s="64"/>
      <c r="H35" s="60" t="s">
        <v>18</v>
      </c>
      <c r="I35" s="64"/>
      <c r="J35" s="60" t="s">
        <v>19</v>
      </c>
      <c r="K35" s="64"/>
      <c r="L35" s="61" t="s">
        <v>38</v>
      </c>
      <c r="M35" s="60"/>
      <c r="N35" s="9"/>
      <c r="O35" s="11"/>
      <c r="P35" s="11"/>
      <c r="Q35" s="9"/>
      <c r="R35" s="9"/>
      <c r="S35" s="44" t="s">
        <v>34</v>
      </c>
      <c r="T35" s="23">
        <f>SUMIF(T39:T138,T34,S39:S138)</f>
        <v>8.7169476923076932</v>
      </c>
      <c r="U35" s="44" t="s">
        <v>34</v>
      </c>
      <c r="V35" s="54">
        <f>SUMIF(V39:V138,V34,U39:U138)</f>
        <v>8.3577508518706059E-2</v>
      </c>
      <c r="W35" s="68"/>
      <c r="X35" s="70"/>
      <c r="Y35" s="71"/>
      <c r="Z35" s="9"/>
      <c r="AA35" s="11"/>
    </row>
    <row r="36" spans="2:27">
      <c r="B36" s="63" t="s">
        <v>8</v>
      </c>
      <c r="C36" s="65"/>
      <c r="D36" s="63" t="s">
        <v>8</v>
      </c>
      <c r="E36" s="65"/>
      <c r="F36" s="63" t="s">
        <v>8</v>
      </c>
      <c r="G36" s="65"/>
      <c r="H36" s="63" t="s">
        <v>8</v>
      </c>
      <c r="I36" s="65"/>
      <c r="J36" s="63" t="s">
        <v>8</v>
      </c>
      <c r="K36" s="65"/>
      <c r="L36" s="62" t="s">
        <v>8</v>
      </c>
      <c r="M36" s="63"/>
      <c r="N36" s="9"/>
      <c r="O36" s="11"/>
      <c r="P36" s="11"/>
      <c r="Q36" s="9"/>
      <c r="R36" s="9"/>
      <c r="S36" s="62" t="s">
        <v>8</v>
      </c>
      <c r="T36" s="63"/>
      <c r="U36" s="62" t="b">
        <v>1</v>
      </c>
      <c r="V36" s="63"/>
      <c r="W36" s="9" t="s">
        <v>9</v>
      </c>
      <c r="X36" s="9" t="s">
        <v>10</v>
      </c>
      <c r="Y36" s="50" t="s">
        <v>10</v>
      </c>
      <c r="Z36" s="9"/>
      <c r="AA36" s="9"/>
    </row>
    <row r="37" spans="2:27">
      <c r="B37" s="9" t="s">
        <v>11</v>
      </c>
      <c r="C37" s="30" t="s">
        <v>12</v>
      </c>
      <c r="D37" s="9" t="s">
        <v>11</v>
      </c>
      <c r="E37" s="30" t="s">
        <v>12</v>
      </c>
      <c r="F37" s="9" t="s">
        <v>11</v>
      </c>
      <c r="G37" s="30" t="s">
        <v>12</v>
      </c>
      <c r="H37" s="9" t="s">
        <v>11</v>
      </c>
      <c r="I37" s="30" t="s">
        <v>12</v>
      </c>
      <c r="J37" s="9" t="s">
        <v>11</v>
      </c>
      <c r="K37" s="30" t="s">
        <v>12</v>
      </c>
      <c r="L37" s="29" t="s">
        <v>11</v>
      </c>
      <c r="M37" s="30" t="s">
        <v>12</v>
      </c>
      <c r="N37" s="9"/>
      <c r="O37" s="11"/>
      <c r="P37" s="11"/>
      <c r="Q37" s="9"/>
      <c r="R37" s="9"/>
      <c r="S37" s="29" t="s">
        <v>11</v>
      </c>
      <c r="T37" s="30" t="s">
        <v>12</v>
      </c>
      <c r="U37" s="29" t="s">
        <v>11</v>
      </c>
      <c r="V37" s="30" t="s">
        <v>12</v>
      </c>
      <c r="W37" s="29" t="s">
        <v>11</v>
      </c>
      <c r="X37" s="9" t="s">
        <v>11</v>
      </c>
      <c r="Y37" s="30" t="s">
        <v>11</v>
      </c>
      <c r="Z37" s="9"/>
      <c r="AA37" s="9"/>
    </row>
    <row r="38" spans="2:27">
      <c r="B38" s="9" t="s">
        <v>13</v>
      </c>
      <c r="C38" s="30" t="s">
        <v>14</v>
      </c>
      <c r="D38" s="9" t="s">
        <v>13</v>
      </c>
      <c r="E38" s="30" t="s">
        <v>14</v>
      </c>
      <c r="F38" s="9" t="s">
        <v>13</v>
      </c>
      <c r="G38" s="30" t="s">
        <v>14</v>
      </c>
      <c r="H38" s="9" t="s">
        <v>13</v>
      </c>
      <c r="I38" s="30" t="s">
        <v>14</v>
      </c>
      <c r="J38" s="9" t="s">
        <v>13</v>
      </c>
      <c r="K38" s="30" t="s">
        <v>14</v>
      </c>
      <c r="L38" s="29" t="s">
        <v>13</v>
      </c>
      <c r="M38" s="30" t="s">
        <v>14</v>
      </c>
      <c r="N38" s="9"/>
      <c r="O38" s="11"/>
      <c r="P38" s="11"/>
      <c r="Q38" s="9"/>
      <c r="R38" s="9"/>
      <c r="S38" s="29" t="s">
        <v>13</v>
      </c>
      <c r="T38" s="30" t="s">
        <v>14</v>
      </c>
      <c r="U38" s="29" t="s">
        <v>13</v>
      </c>
      <c r="V38" s="30" t="s">
        <v>14</v>
      </c>
      <c r="W38" s="29" t="s">
        <v>13</v>
      </c>
      <c r="X38" s="9" t="s">
        <v>13</v>
      </c>
      <c r="Y38" s="30" t="s">
        <v>13</v>
      </c>
      <c r="Z38" s="9"/>
      <c r="AA38" s="9"/>
    </row>
    <row r="39" spans="2:27">
      <c r="B39" s="31">
        <v>0</v>
      </c>
      <c r="C39" s="32">
        <v>0</v>
      </c>
      <c r="D39" s="31">
        <v>0</v>
      </c>
      <c r="E39" s="32">
        <v>0</v>
      </c>
      <c r="F39" s="31">
        <v>0</v>
      </c>
      <c r="G39" s="32">
        <v>0</v>
      </c>
      <c r="H39" s="31">
        <v>0</v>
      </c>
      <c r="I39" s="32">
        <v>0</v>
      </c>
      <c r="J39" s="31">
        <v>0</v>
      </c>
      <c r="K39" s="32">
        <v>0</v>
      </c>
      <c r="L39" s="33">
        <v>0</v>
      </c>
      <c r="M39" s="32">
        <v>0</v>
      </c>
      <c r="N39" s="56"/>
      <c r="O39" s="56"/>
      <c r="P39" s="56"/>
      <c r="Q39" s="56"/>
      <c r="R39" s="56"/>
      <c r="S39" s="45">
        <v>0</v>
      </c>
      <c r="T39" s="32">
        <v>0</v>
      </c>
      <c r="U39" s="47">
        <f>IF(ISBLANK(S39),NA(),LN(1+S39/100))</f>
        <v>0</v>
      </c>
      <c r="V39" s="48">
        <f>IF(OR(ISBLANK(S39),ISBLANK(T39)),NA(),T39*(1+S39/100))</f>
        <v>0</v>
      </c>
      <c r="W39" s="47">
        <f t="shared" ref="W39:W102" si="0">V39/$X$34</f>
        <v>0</v>
      </c>
      <c r="X39" s="49">
        <f t="shared" ref="X39:X102" si="1">U39-W39</f>
        <v>0</v>
      </c>
      <c r="Y39" s="52">
        <f>X39</f>
        <v>0</v>
      </c>
      <c r="Z39" s="57"/>
      <c r="AA39" s="5"/>
    </row>
    <row r="40" spans="2:27">
      <c r="B40" s="34">
        <v>0.2375871794871795</v>
      </c>
      <c r="C40" s="35">
        <v>5.5052841236533938</v>
      </c>
      <c r="D40" s="34">
        <v>0.34173974358974357</v>
      </c>
      <c r="E40" s="35">
        <v>5.4804670861475984</v>
      </c>
      <c r="F40" s="34">
        <v>0.2924551282051282</v>
      </c>
      <c r="G40" s="35">
        <v>5.1845555909117165</v>
      </c>
      <c r="H40" s="34">
        <v>0.234975641025641</v>
      </c>
      <c r="I40" s="35">
        <v>5.5685277510006239</v>
      </c>
      <c r="J40" s="34">
        <v>0.25526538461538462</v>
      </c>
      <c r="K40" s="35">
        <v>5.1278457308218979</v>
      </c>
      <c r="L40" s="36">
        <v>0.01</v>
      </c>
      <c r="M40" s="35">
        <v>0.75812291708007051</v>
      </c>
      <c r="N40" s="11"/>
      <c r="O40" s="11"/>
      <c r="P40" s="11"/>
      <c r="Q40" s="11"/>
      <c r="R40" s="11"/>
      <c r="S40" s="46">
        <v>0.01</v>
      </c>
      <c r="T40" s="35">
        <v>0.12784060530168515</v>
      </c>
      <c r="U40" s="47">
        <f t="shared" ref="U40:U103" si="2">IF(ISBLANK(S40),NA(),LN(1+S40/100))</f>
        <v>9.9995000333297321E-5</v>
      </c>
      <c r="V40" s="48">
        <f t="shared" ref="V40:V103" si="3">IF(OR(ISBLANK(S40),ISBLANK(T40)),NA(),T40*(1+S40/100))</f>
        <v>0.12785338936221533</v>
      </c>
      <c r="W40" s="47">
        <f t="shared" si="0"/>
        <v>1.0743982299345825E-4</v>
      </c>
      <c r="X40" s="49">
        <f t="shared" si="1"/>
        <v>-7.4448226601609319E-6</v>
      </c>
      <c r="Y40" s="52">
        <f t="shared" ref="Y40:Y103" si="4">X40</f>
        <v>-7.4448226601609319E-6</v>
      </c>
      <c r="Z40" s="57"/>
      <c r="AA40" s="5"/>
    </row>
    <row r="41" spans="2:27">
      <c r="B41" s="34">
        <v>0.475174358974359</v>
      </c>
      <c r="C41" s="35">
        <v>7.1495811321194465</v>
      </c>
      <c r="D41" s="34">
        <v>0.68347948717948714</v>
      </c>
      <c r="E41" s="35">
        <v>7.5421036692916124</v>
      </c>
      <c r="F41" s="34">
        <v>0.5849102564102564</v>
      </c>
      <c r="G41" s="35">
        <v>7.1759574429922983</v>
      </c>
      <c r="H41" s="34">
        <v>0.469951282051282</v>
      </c>
      <c r="I41" s="35">
        <v>7.2782268712795393</v>
      </c>
      <c r="J41" s="34">
        <v>0.51053076923076923</v>
      </c>
      <c r="K41" s="35">
        <v>6.9628387712726632</v>
      </c>
      <c r="L41" s="36">
        <v>0.1</v>
      </c>
      <c r="M41" s="35">
        <v>3.9655289156347409</v>
      </c>
      <c r="N41" s="11"/>
      <c r="O41" s="11"/>
      <c r="P41" s="11"/>
      <c r="Q41" s="11"/>
      <c r="R41" s="11"/>
      <c r="S41" s="46">
        <v>0.1</v>
      </c>
      <c r="T41" s="35">
        <v>1.2421441382353051</v>
      </c>
      <c r="U41" s="47">
        <f t="shared" si="2"/>
        <v>9.9950033308342321E-4</v>
      </c>
      <c r="V41" s="48">
        <f t="shared" si="3"/>
        <v>1.2433862823735402</v>
      </c>
      <c r="W41" s="47">
        <f t="shared" si="0"/>
        <v>1.0448624221626387E-3</v>
      </c>
      <c r="X41" s="49">
        <f t="shared" si="1"/>
        <v>-4.5362089079215538E-5</v>
      </c>
      <c r="Y41" s="52">
        <f t="shared" si="4"/>
        <v>-4.5362089079215538E-5</v>
      </c>
      <c r="Z41" s="57"/>
      <c r="AA41" s="5"/>
    </row>
    <row r="42" spans="2:27">
      <c r="B42" s="34">
        <v>0.71276153846153845</v>
      </c>
      <c r="C42" s="35">
        <v>8.6762147844479536</v>
      </c>
      <c r="D42" s="34">
        <v>1.0252192307692307</v>
      </c>
      <c r="E42" s="35">
        <v>9.3791850425395946</v>
      </c>
      <c r="F42" s="34">
        <v>0.8773653846153846</v>
      </c>
      <c r="G42" s="35">
        <v>8.8689789299542312</v>
      </c>
      <c r="H42" s="34">
        <v>0.70492692307692306</v>
      </c>
      <c r="I42" s="35">
        <v>8.7500739861218904</v>
      </c>
      <c r="J42" s="34">
        <v>0.76579615384615385</v>
      </c>
      <c r="K42" s="35">
        <v>8.520583159341621</v>
      </c>
      <c r="L42" s="36">
        <v>0.27240461538461541</v>
      </c>
      <c r="M42" s="35">
        <v>5.4100296237344061</v>
      </c>
      <c r="N42" s="11"/>
      <c r="O42" s="11"/>
      <c r="P42" s="11"/>
      <c r="Q42" s="11"/>
      <c r="R42" s="11"/>
      <c r="S42" s="46">
        <v>0.27240461538461541</v>
      </c>
      <c r="T42" s="35">
        <v>3.209278360721703</v>
      </c>
      <c r="U42" s="47">
        <f t="shared" si="2"/>
        <v>2.720342664248635E-3</v>
      </c>
      <c r="V42" s="48">
        <f t="shared" si="3"/>
        <v>3.2180205830968491</v>
      </c>
      <c r="W42" s="47">
        <f t="shared" si="0"/>
        <v>2.7042189773923103E-3</v>
      </c>
      <c r="X42" s="49">
        <f t="shared" si="1"/>
        <v>1.6123686856324686E-5</v>
      </c>
      <c r="Y42" s="52">
        <f t="shared" si="4"/>
        <v>1.6123686856324686E-5</v>
      </c>
      <c r="Z42" s="57"/>
      <c r="AA42" s="5"/>
    </row>
    <row r="43" spans="2:27">
      <c r="B43" s="34">
        <v>0.950348717948718</v>
      </c>
      <c r="C43" s="35">
        <v>10.114782832460255</v>
      </c>
      <c r="D43" s="34">
        <v>1.3669589743589743</v>
      </c>
      <c r="E43" s="35">
        <v>11.090182325267028</v>
      </c>
      <c r="F43" s="34">
        <v>1.1698205128205128</v>
      </c>
      <c r="G43" s="35">
        <v>10.467639889675601</v>
      </c>
      <c r="H43" s="34">
        <v>0.93990256410256401</v>
      </c>
      <c r="I43" s="35">
        <v>10.14140266517709</v>
      </c>
      <c r="J43" s="34">
        <v>1.0210615384615385</v>
      </c>
      <c r="K43" s="35">
        <v>9.8636987630641446</v>
      </c>
      <c r="L43" s="36">
        <v>0.54480923076923082</v>
      </c>
      <c r="M43" s="35">
        <v>7.2452384487257548</v>
      </c>
      <c r="N43" s="11"/>
      <c r="O43" s="11"/>
      <c r="P43" s="11"/>
      <c r="Q43" s="11"/>
      <c r="R43" s="11"/>
      <c r="S43" s="46">
        <v>0.54480923076923082</v>
      </c>
      <c r="T43" s="35">
        <v>5.9352592815422414</v>
      </c>
      <c r="U43" s="47">
        <f t="shared" si="2"/>
        <v>5.4333051363986218E-3</v>
      </c>
      <c r="V43" s="48">
        <f t="shared" si="3"/>
        <v>5.9675951219781709</v>
      </c>
      <c r="W43" s="47">
        <f t="shared" si="0"/>
        <v>5.014785816788379E-3</v>
      </c>
      <c r="X43" s="49">
        <f t="shared" si="1"/>
        <v>4.1851931961024279E-4</v>
      </c>
      <c r="Y43" s="52">
        <f t="shared" si="4"/>
        <v>4.1851931961024279E-4</v>
      </c>
      <c r="Z43" s="57"/>
      <c r="AA43" s="5"/>
    </row>
    <row r="44" spans="2:27">
      <c r="B44" s="34">
        <v>1.1879358974358976</v>
      </c>
      <c r="C44" s="35">
        <v>11.433231498853131</v>
      </c>
      <c r="D44" s="34">
        <v>1.7086987179487179</v>
      </c>
      <c r="E44" s="35">
        <v>12.672100024453522</v>
      </c>
      <c r="F44" s="34">
        <v>1.462275641025641</v>
      </c>
      <c r="G44" s="35">
        <v>12.011831451478217</v>
      </c>
      <c r="H44" s="34">
        <v>1.174878205128205</v>
      </c>
      <c r="I44" s="35">
        <v>11.55539879964711</v>
      </c>
      <c r="J44" s="34">
        <v>1.276326923076923</v>
      </c>
      <c r="K44" s="35">
        <v>11.195791463656738</v>
      </c>
      <c r="L44" s="36">
        <v>0.81721384615384629</v>
      </c>
      <c r="M44" s="35">
        <v>8.8756790745638821</v>
      </c>
      <c r="N44" s="11"/>
      <c r="O44" s="11"/>
      <c r="P44" s="11"/>
      <c r="Q44" s="11"/>
      <c r="R44" s="11"/>
      <c r="S44" s="46">
        <v>0.81721384615384629</v>
      </c>
      <c r="T44" s="35">
        <v>8.2794704432650796</v>
      </c>
      <c r="U44" s="47">
        <f t="shared" si="2"/>
        <v>8.1389273525227269E-3</v>
      </c>
      <c r="V44" s="48">
        <f t="shared" si="3"/>
        <v>8.3471314221156572</v>
      </c>
      <c r="W44" s="47">
        <f t="shared" si="0"/>
        <v>7.0143961530383676E-3</v>
      </c>
      <c r="X44" s="49">
        <f t="shared" si="1"/>
        <v>1.1245311994843594E-3</v>
      </c>
      <c r="Y44" s="52">
        <f t="shared" si="4"/>
        <v>1.1245311994843594E-3</v>
      </c>
      <c r="Z44" s="57"/>
      <c r="AA44" s="5"/>
    </row>
    <row r="45" spans="2:27">
      <c r="B45" s="34">
        <v>1.4255230769230769</v>
      </c>
      <c r="C45" s="35">
        <v>12.680239229505615</v>
      </c>
      <c r="D45" s="34">
        <v>2.0504384615384614</v>
      </c>
      <c r="E45" s="35">
        <v>14.144906538754562</v>
      </c>
      <c r="F45" s="34">
        <v>1.7547307692307692</v>
      </c>
      <c r="G45" s="35">
        <v>13.537136351622912</v>
      </c>
      <c r="H45" s="34">
        <v>1.4098538461538461</v>
      </c>
      <c r="I45" s="35">
        <v>12.752247652538326</v>
      </c>
      <c r="J45" s="34">
        <v>1.5315923076923077</v>
      </c>
      <c r="K45" s="35">
        <v>12.505669700601944</v>
      </c>
      <c r="L45" s="36">
        <v>1.0896184615384616</v>
      </c>
      <c r="M45" s="35">
        <v>10.373927362784574</v>
      </c>
      <c r="N45" s="11"/>
      <c r="O45" s="11"/>
      <c r="P45" s="11"/>
      <c r="Q45" s="11"/>
      <c r="R45" s="11"/>
      <c r="S45" s="46">
        <v>1.0896184615384616</v>
      </c>
      <c r="T45" s="35">
        <v>10.316862919544199</v>
      </c>
      <c r="U45" s="47">
        <f t="shared" si="2"/>
        <v>1.0837248925411148E-2</v>
      </c>
      <c r="V45" s="48">
        <f t="shared" si="3"/>
        <v>10.429277362567168</v>
      </c>
      <c r="W45" s="47">
        <f t="shared" si="0"/>
        <v>8.7640986240060236E-3</v>
      </c>
      <c r="X45" s="49">
        <f t="shared" si="1"/>
        <v>2.0731503014051241E-3</v>
      </c>
      <c r="Y45" s="52">
        <f t="shared" si="4"/>
        <v>2.0731503014051241E-3</v>
      </c>
      <c r="Z45" s="57"/>
      <c r="AA45" s="5"/>
    </row>
    <row r="46" spans="2:27">
      <c r="B46" s="34">
        <v>1.6631102564102564</v>
      </c>
      <c r="C46" s="35">
        <v>13.837834611723659</v>
      </c>
      <c r="D46" s="34">
        <v>2.392178205128205</v>
      </c>
      <c r="E46" s="35">
        <v>15.513362697276616</v>
      </c>
      <c r="F46" s="34">
        <v>2.0471858974358974</v>
      </c>
      <c r="G46" s="35">
        <v>14.934245638149848</v>
      </c>
      <c r="H46" s="34">
        <v>1.6448294871794871</v>
      </c>
      <c r="I46" s="35">
        <v>13.896501268541179</v>
      </c>
      <c r="J46" s="34">
        <v>1.7868576923076924</v>
      </c>
      <c r="K46" s="35">
        <v>13.749543282920355</v>
      </c>
      <c r="L46" s="36">
        <v>1.362023076923077</v>
      </c>
      <c r="M46" s="35">
        <v>11.801969143591133</v>
      </c>
      <c r="N46" s="11"/>
      <c r="O46" s="11"/>
      <c r="P46" s="11"/>
      <c r="Q46" s="11"/>
      <c r="R46" s="11"/>
      <c r="S46" s="46">
        <v>1.362023076923077</v>
      </c>
      <c r="T46" s="35">
        <v>12.103973145100104</v>
      </c>
      <c r="U46" s="47">
        <f t="shared" si="2"/>
        <v>1.3528309148053161E-2</v>
      </c>
      <c r="V46" s="48">
        <f t="shared" si="3"/>
        <v>12.26883205256094</v>
      </c>
      <c r="W46" s="47">
        <f t="shared" si="0"/>
        <v>1.0309942901311715E-2</v>
      </c>
      <c r="X46" s="49">
        <f t="shared" si="1"/>
        <v>3.2183662467414453E-3</v>
      </c>
      <c r="Y46" s="52">
        <f t="shared" si="4"/>
        <v>3.2183662467414453E-3</v>
      </c>
      <c r="Z46" s="57"/>
      <c r="AA46" s="5"/>
    </row>
    <row r="47" spans="2:27">
      <c r="B47" s="34">
        <v>1.900697435897436</v>
      </c>
      <c r="C47" s="35">
        <v>14.975907972580364</v>
      </c>
      <c r="D47" s="34">
        <v>2.7339179487179486</v>
      </c>
      <c r="E47" s="35">
        <v>16.892554825073503</v>
      </c>
      <c r="F47" s="34">
        <v>2.3396410256410256</v>
      </c>
      <c r="G47" s="35">
        <v>16.151845319465234</v>
      </c>
      <c r="H47" s="34">
        <v>1.879805128205128</v>
      </c>
      <c r="I47" s="35">
        <v>15.138849794253447</v>
      </c>
      <c r="J47" s="34">
        <v>2.0421230769230769</v>
      </c>
      <c r="K47" s="35">
        <v>14.923266103238753</v>
      </c>
      <c r="L47" s="36">
        <v>1.6344276923076926</v>
      </c>
      <c r="M47" s="35">
        <v>13.160052364121318</v>
      </c>
      <c r="N47" s="11"/>
      <c r="O47" s="11"/>
      <c r="P47" s="11"/>
      <c r="Q47" s="11"/>
      <c r="R47" s="11"/>
      <c r="S47" s="46">
        <v>1.6344276923076926</v>
      </c>
      <c r="T47" s="35">
        <v>13.684250991633895</v>
      </c>
      <c r="U47" s="47">
        <f t="shared" si="2"/>
        <v>1.621214699706856E-2</v>
      </c>
      <c r="V47" s="48">
        <f t="shared" si="3"/>
        <v>13.907910179326048</v>
      </c>
      <c r="W47" s="47">
        <f t="shared" si="0"/>
        <v>1.1687319478425251E-2</v>
      </c>
      <c r="X47" s="49">
        <f t="shared" si="1"/>
        <v>4.5248275186433092E-3</v>
      </c>
      <c r="Y47" s="52">
        <f t="shared" si="4"/>
        <v>4.5248275186433092E-3</v>
      </c>
      <c r="Z47" s="57"/>
      <c r="AA47" s="5"/>
    </row>
    <row r="48" spans="2:27">
      <c r="B48" s="34">
        <v>2.1382846153846153</v>
      </c>
      <c r="C48" s="35">
        <v>16.05434768455515</v>
      </c>
      <c r="D48" s="34">
        <v>3.0756576923076921</v>
      </c>
      <c r="E48" s="35">
        <v>18.096526677147907</v>
      </c>
      <c r="F48" s="34">
        <v>2.6320961538461538</v>
      </c>
      <c r="G48" s="35">
        <v>17.312596658981306</v>
      </c>
      <c r="H48" s="34">
        <v>2.114780769230769</v>
      </c>
      <c r="I48" s="35">
        <v>16.237772272548604</v>
      </c>
      <c r="J48" s="34">
        <v>2.2973884615384614</v>
      </c>
      <c r="K48" s="35">
        <v>16.086044725680193</v>
      </c>
      <c r="L48" s="36">
        <v>1.9068323076923079</v>
      </c>
      <c r="M48" s="35">
        <v>14.475798274126879</v>
      </c>
      <c r="N48" s="11"/>
      <c r="O48" s="11"/>
      <c r="P48" s="11"/>
      <c r="Q48" s="11"/>
      <c r="R48" s="11"/>
      <c r="S48" s="46">
        <v>1.9068323076923079</v>
      </c>
      <c r="T48" s="35">
        <v>15.091639094914377</v>
      </c>
      <c r="U48" s="47">
        <f t="shared" si="2"/>
        <v>1.8888801136096665E-2</v>
      </c>
      <c r="V48" s="48">
        <f t="shared" si="3"/>
        <v>15.379411344936528</v>
      </c>
      <c r="W48" s="47">
        <f t="shared" si="0"/>
        <v>1.2923875079778595E-2</v>
      </c>
      <c r="X48" s="49">
        <f t="shared" si="1"/>
        <v>5.9649260563180706E-3</v>
      </c>
      <c r="Y48" s="52">
        <f t="shared" si="4"/>
        <v>5.9649260563180706E-3</v>
      </c>
      <c r="Z48" s="57"/>
      <c r="AA48" s="5"/>
    </row>
    <row r="49" spans="2:27">
      <c r="B49" s="34">
        <v>2.3758717948717951</v>
      </c>
      <c r="C49" s="35">
        <v>16.999238471227006</v>
      </c>
      <c r="D49" s="34">
        <v>3.4173974358974357</v>
      </c>
      <c r="E49" s="35">
        <v>19.137283349176304</v>
      </c>
      <c r="F49" s="34">
        <v>2.924551282051282</v>
      </c>
      <c r="G49" s="35">
        <v>18.464274421387721</v>
      </c>
      <c r="H49" s="34">
        <v>2.3497564102564099</v>
      </c>
      <c r="I49" s="35">
        <v>17.245312129821887</v>
      </c>
      <c r="J49" s="34">
        <v>2.5526538461538459</v>
      </c>
      <c r="K49" s="35">
        <v>17.14624887874081</v>
      </c>
      <c r="L49" s="36">
        <v>2.1792369230769233</v>
      </c>
      <c r="M49" s="35">
        <v>15.683648216985981</v>
      </c>
      <c r="N49" s="11"/>
      <c r="O49" s="11"/>
      <c r="P49" s="11"/>
      <c r="Q49" s="11"/>
      <c r="R49" s="11"/>
      <c r="S49" s="46">
        <v>2.1792369230769233</v>
      </c>
      <c r="T49" s="35">
        <v>16.353038327231083</v>
      </c>
      <c r="U49" s="47">
        <f t="shared" si="2"/>
        <v>2.1558309919136799E-2</v>
      </c>
      <c r="V49" s="48">
        <f t="shared" si="3"/>
        <v>16.709409776503026</v>
      </c>
      <c r="W49" s="47">
        <f t="shared" si="0"/>
        <v>1.4041520820590778E-2</v>
      </c>
      <c r="X49" s="49">
        <f t="shared" si="1"/>
        <v>7.5167890985460215E-3</v>
      </c>
      <c r="Y49" s="52">
        <f t="shared" si="4"/>
        <v>7.5167890985460215E-3</v>
      </c>
      <c r="Z49" s="57"/>
      <c r="AA49" s="5"/>
    </row>
    <row r="50" spans="2:27">
      <c r="B50" s="34">
        <v>2.6134589743589745</v>
      </c>
      <c r="C50" s="35">
        <v>17.937502839196544</v>
      </c>
      <c r="D50" s="34">
        <v>3.7591371794871793</v>
      </c>
      <c r="E50" s="35">
        <v>20.120173387215427</v>
      </c>
      <c r="F50" s="34">
        <v>3.2170064102564102</v>
      </c>
      <c r="G50" s="35">
        <v>19.496566378419274</v>
      </c>
      <c r="H50" s="34">
        <v>2.5847320512820509</v>
      </c>
      <c r="I50" s="35">
        <v>18.29681480441845</v>
      </c>
      <c r="J50" s="34">
        <v>2.8079192307692309</v>
      </c>
      <c r="K50" s="35">
        <v>18.185380026221516</v>
      </c>
      <c r="L50" s="36">
        <v>2.4516415384615389</v>
      </c>
      <c r="M50" s="35">
        <v>16.837260083418375</v>
      </c>
      <c r="N50" s="11"/>
      <c r="O50" s="11"/>
      <c r="P50" s="11"/>
      <c r="Q50" s="11"/>
      <c r="R50" s="11"/>
      <c r="S50" s="46">
        <v>2.4516415384615389</v>
      </c>
      <c r="T50" s="35">
        <v>17.490043867418425</v>
      </c>
      <c r="U50" s="47">
        <f t="shared" si="2"/>
        <v>2.4220711393846517E-2</v>
      </c>
      <c r="V50" s="48">
        <f t="shared" si="3"/>
        <v>17.918837047967198</v>
      </c>
      <c r="W50" s="47">
        <f t="shared" si="0"/>
        <v>1.5057846258795965E-2</v>
      </c>
      <c r="X50" s="49">
        <f t="shared" si="1"/>
        <v>9.1628651350505515E-3</v>
      </c>
      <c r="Y50" s="52">
        <f t="shared" si="4"/>
        <v>9.1628651350505515E-3</v>
      </c>
      <c r="Z50" s="57"/>
      <c r="AA50" s="5"/>
    </row>
    <row r="51" spans="2:27">
      <c r="B51" s="34">
        <v>2.8510461538461538</v>
      </c>
      <c r="C51" s="35">
        <v>18.834481937800305</v>
      </c>
      <c r="D51" s="34">
        <v>4.1008769230769229</v>
      </c>
      <c r="E51" s="35">
        <v>21.039991606275048</v>
      </c>
      <c r="F51" s="34">
        <v>3.5094615384615384</v>
      </c>
      <c r="G51" s="35">
        <v>20.553215964868905</v>
      </c>
      <c r="H51" s="34">
        <v>2.8197076923076922</v>
      </c>
      <c r="I51" s="35">
        <v>19.237547071416895</v>
      </c>
      <c r="J51" s="34">
        <v>3.0631846153846154</v>
      </c>
      <c r="K51" s="35">
        <v>19.104996633156212</v>
      </c>
      <c r="L51" s="36">
        <v>2.724046153846154</v>
      </c>
      <c r="M51" s="35">
        <v>17.928581815003469</v>
      </c>
      <c r="N51" s="11"/>
      <c r="O51" s="11"/>
      <c r="P51" s="11"/>
      <c r="Q51" s="11"/>
      <c r="R51" s="11"/>
      <c r="S51" s="46">
        <v>2.724046153846154</v>
      </c>
      <c r="T51" s="35">
        <v>18.520191794905362</v>
      </c>
      <c r="U51" s="47">
        <f t="shared" si="2"/>
        <v>2.6876043304796007E-2</v>
      </c>
      <c r="V51" s="48">
        <f t="shared" si="3"/>
        <v>19.024690367179414</v>
      </c>
      <c r="W51" s="47">
        <f t="shared" si="0"/>
        <v>1.5987134762335643E-2</v>
      </c>
      <c r="X51" s="49">
        <f t="shared" si="1"/>
        <v>1.0888908542460364E-2</v>
      </c>
      <c r="Y51" s="52">
        <f t="shared" si="4"/>
        <v>1.0888908542460364E-2</v>
      </c>
      <c r="Z51" s="57"/>
      <c r="AA51" s="5"/>
    </row>
    <row r="52" spans="2:27">
      <c r="B52" s="34">
        <v>3.0886333333333336</v>
      </c>
      <c r="C52" s="35">
        <v>19.68072807373667</v>
      </c>
      <c r="D52" s="34">
        <v>4.442616666666666</v>
      </c>
      <c r="E52" s="35">
        <v>21.91464048590327</v>
      </c>
      <c r="F52" s="34">
        <v>3.8019166666666666</v>
      </c>
      <c r="G52" s="35">
        <v>21.481587241983789</v>
      </c>
      <c r="H52" s="34">
        <v>3.0546833333333332</v>
      </c>
      <c r="I52" s="35">
        <v>20.127943825490622</v>
      </c>
      <c r="J52" s="34">
        <v>3.3184499999999999</v>
      </c>
      <c r="K52" s="35">
        <v>20.059998792358954</v>
      </c>
      <c r="L52" s="36">
        <v>2.9964507692307696</v>
      </c>
      <c r="M52" s="35">
        <v>18.946000972063253</v>
      </c>
      <c r="N52" s="11"/>
      <c r="O52" s="11"/>
      <c r="P52" s="11"/>
      <c r="Q52" s="11"/>
      <c r="R52" s="11"/>
      <c r="S52" s="46">
        <v>2.9964507692307696</v>
      </c>
      <c r="T52" s="35">
        <v>19.45786998764407</v>
      </c>
      <c r="U52" s="47">
        <f t="shared" si="2"/>
        <v>2.9524343096677248E-2</v>
      </c>
      <c r="V52" s="48">
        <f t="shared" si="3"/>
        <v>20.040915482564753</v>
      </c>
      <c r="W52" s="47">
        <f t="shared" si="0"/>
        <v>1.6841105447533405E-2</v>
      </c>
      <c r="X52" s="49">
        <f t="shared" si="1"/>
        <v>1.2683237649143843E-2</v>
      </c>
      <c r="Y52" s="52">
        <f t="shared" si="4"/>
        <v>1.2683237649143843E-2</v>
      </c>
      <c r="Z52" s="57"/>
      <c r="AA52" s="5"/>
    </row>
    <row r="53" spans="2:27">
      <c r="B53" s="34">
        <v>3.3262205128205129</v>
      </c>
      <c r="C53" s="35">
        <v>20.47109018233327</v>
      </c>
      <c r="D53" s="34">
        <v>4.78435641025641</v>
      </c>
      <c r="E53" s="35">
        <v>22.722269991260376</v>
      </c>
      <c r="F53" s="34">
        <v>4.0943717948717948</v>
      </c>
      <c r="G53" s="35">
        <v>22.355582371462379</v>
      </c>
      <c r="H53" s="34">
        <v>3.2896589743589741</v>
      </c>
      <c r="I53" s="35">
        <v>21.017901370981324</v>
      </c>
      <c r="J53" s="34">
        <v>3.5737153846153848</v>
      </c>
      <c r="K53" s="35">
        <v>20.898468525049701</v>
      </c>
      <c r="L53" s="36">
        <v>3.2688553846153852</v>
      </c>
      <c r="M53" s="35">
        <v>19.89775344485367</v>
      </c>
      <c r="N53" s="11"/>
      <c r="O53" s="11"/>
      <c r="P53" s="11"/>
      <c r="Q53" s="11"/>
      <c r="R53" s="11"/>
      <c r="S53" s="46">
        <v>3.2688553846153852</v>
      </c>
      <c r="T53" s="35">
        <v>20.3149942601829</v>
      </c>
      <c r="U53" s="47">
        <f t="shared" si="2"/>
        <v>3.2165647917474033E-2</v>
      </c>
      <c r="V53" s="48">
        <f t="shared" si="3"/>
        <v>20.979062043941195</v>
      </c>
      <c r="W53" s="47">
        <f t="shared" si="0"/>
        <v>1.7629463902471592E-2</v>
      </c>
      <c r="X53" s="49">
        <f t="shared" si="1"/>
        <v>1.4536184015002441E-2</v>
      </c>
      <c r="Y53" s="52">
        <f t="shared" si="4"/>
        <v>1.4536184015002441E-2</v>
      </c>
      <c r="Z53" s="57"/>
      <c r="AA53" s="5"/>
    </row>
    <row r="54" spans="2:27">
      <c r="B54" s="34">
        <v>3.5638076923076927</v>
      </c>
      <c r="C54" s="35">
        <v>21.218122915789692</v>
      </c>
      <c r="D54" s="34">
        <v>5.126096153846154</v>
      </c>
      <c r="E54" s="35">
        <v>23.496709930233713</v>
      </c>
      <c r="F54" s="34">
        <v>4.3868269230769226</v>
      </c>
      <c r="G54" s="35">
        <v>23.24918053587654</v>
      </c>
      <c r="H54" s="34">
        <v>3.5246346153846151</v>
      </c>
      <c r="I54" s="35">
        <v>21.823304070785227</v>
      </c>
      <c r="J54" s="34">
        <v>3.8289807692307694</v>
      </c>
      <c r="K54" s="35">
        <v>21.744039652330361</v>
      </c>
      <c r="L54" s="36">
        <v>3.5412600000000003</v>
      </c>
      <c r="M54" s="35">
        <v>20.805670331449512</v>
      </c>
      <c r="N54" s="11"/>
      <c r="O54" s="11"/>
      <c r="P54" s="11"/>
      <c r="Q54" s="11"/>
      <c r="R54" s="11"/>
      <c r="S54" s="46">
        <v>3.5412600000000003</v>
      </c>
      <c r="T54" s="35">
        <v>21.101517421769902</v>
      </c>
      <c r="U54" s="47">
        <f t="shared" si="2"/>
        <v>3.4799994621586762E-2</v>
      </c>
      <c r="V54" s="48">
        <f t="shared" si="3"/>
        <v>21.848777017620069</v>
      </c>
      <c r="W54" s="47">
        <f t="shared" si="0"/>
        <v>1.8360316821529471E-2</v>
      </c>
      <c r="X54" s="49">
        <f t="shared" si="1"/>
        <v>1.6439677800057291E-2</v>
      </c>
      <c r="Y54" s="52">
        <f t="shared" si="4"/>
        <v>1.6439677800057291E-2</v>
      </c>
      <c r="Z54" s="57"/>
      <c r="AA54" s="5"/>
    </row>
    <row r="55" spans="2:27">
      <c r="B55" s="34">
        <v>3.801394871794872</v>
      </c>
      <c r="C55" s="35">
        <v>21.964968534887337</v>
      </c>
      <c r="D55" s="34">
        <v>5.4678358974358972</v>
      </c>
      <c r="E55" s="35">
        <v>24.221438980638471</v>
      </c>
      <c r="F55" s="34">
        <v>4.6792820512820512</v>
      </c>
      <c r="G55" s="35">
        <v>24.026272022743978</v>
      </c>
      <c r="H55" s="34">
        <v>3.759610256410256</v>
      </c>
      <c r="I55" s="35">
        <v>22.595061527987813</v>
      </c>
      <c r="J55" s="34">
        <v>4.0842461538461539</v>
      </c>
      <c r="K55" s="35">
        <v>22.56094312313629</v>
      </c>
      <c r="L55" s="36">
        <v>3.8136646153846159</v>
      </c>
      <c r="M55" s="35">
        <v>21.65197339990436</v>
      </c>
      <c r="N55" s="11"/>
      <c r="O55" s="11"/>
      <c r="P55" s="11"/>
      <c r="Q55" s="11"/>
      <c r="R55" s="11"/>
      <c r="S55" s="46">
        <v>3.8136646153846159</v>
      </c>
      <c r="T55" s="35">
        <v>21.825817517330261</v>
      </c>
      <c r="U55" s="47">
        <f t="shared" si="2"/>
        <v>3.7427419772919669E-2</v>
      </c>
      <c r="V55" s="48">
        <f t="shared" si="3"/>
        <v>22.658180997007101</v>
      </c>
      <c r="W55" s="47">
        <f t="shared" si="0"/>
        <v>1.9040488232779075E-2</v>
      </c>
      <c r="X55" s="49">
        <f t="shared" si="1"/>
        <v>1.8386931540140594E-2</v>
      </c>
      <c r="Y55" s="52">
        <f t="shared" si="4"/>
        <v>1.8386931540140594E-2</v>
      </c>
      <c r="Z55" s="57"/>
      <c r="AA55" s="5"/>
    </row>
    <row r="56" spans="2:27">
      <c r="B56" s="34">
        <v>4.0389820512820513</v>
      </c>
      <c r="C56" s="35">
        <v>22.648120610238369</v>
      </c>
      <c r="D56" s="34">
        <v>5.8095756410256403</v>
      </c>
      <c r="E56" s="35">
        <v>24.895642598652746</v>
      </c>
      <c r="F56" s="34">
        <v>4.9717371794871799</v>
      </c>
      <c r="G56" s="35">
        <v>24.736338703411505</v>
      </c>
      <c r="H56" s="34">
        <v>3.994585897435897</v>
      </c>
      <c r="I56" s="35">
        <v>23.347511701065461</v>
      </c>
      <c r="J56" s="34">
        <v>4.3395115384615384</v>
      </c>
      <c r="K56" s="35">
        <v>23.308027944206195</v>
      </c>
      <c r="L56" s="36">
        <v>4.0860692307692315</v>
      </c>
      <c r="M56" s="35">
        <v>22.465394687232372</v>
      </c>
      <c r="N56" s="11"/>
      <c r="O56" s="11"/>
      <c r="P56" s="11"/>
      <c r="Q56" s="11"/>
      <c r="R56" s="11"/>
      <c r="S56" s="46">
        <v>4.0860692307692315</v>
      </c>
      <c r="T56" s="35">
        <v>22.494997431510363</v>
      </c>
      <c r="U56" s="47">
        <f t="shared" si="2"/>
        <v>4.004795964792434E-2</v>
      </c>
      <c r="V56" s="48">
        <f t="shared" si="3"/>
        <v>23.41415860002164</v>
      </c>
      <c r="W56" s="47">
        <f t="shared" si="0"/>
        <v>1.967576352942995E-2</v>
      </c>
      <c r="X56" s="49">
        <f t="shared" si="1"/>
        <v>2.037219611849439E-2</v>
      </c>
      <c r="Y56" s="52">
        <f t="shared" si="4"/>
        <v>2.037219611849439E-2</v>
      </c>
      <c r="Z56" s="57"/>
      <c r="AA56" s="5"/>
    </row>
    <row r="57" spans="2:27">
      <c r="B57" s="34">
        <v>4.2765692307692307</v>
      </c>
      <c r="C57" s="35">
        <v>23.282039908012479</v>
      </c>
      <c r="D57" s="34">
        <v>6.1513153846153843</v>
      </c>
      <c r="E57" s="35">
        <v>25.524439977882206</v>
      </c>
      <c r="F57" s="34">
        <v>5.2641923076923076</v>
      </c>
      <c r="G57" s="35">
        <v>25.351089071199024</v>
      </c>
      <c r="H57" s="34">
        <v>4.2295615384615379</v>
      </c>
      <c r="I57" s="35">
        <v>24.044032656050643</v>
      </c>
      <c r="J57" s="34">
        <v>4.5947769230769229</v>
      </c>
      <c r="K57" s="35">
        <v>24.027560004400851</v>
      </c>
      <c r="L57" s="36">
        <v>4.3584738461538466</v>
      </c>
      <c r="M57" s="35">
        <v>23.227284235732107</v>
      </c>
      <c r="N57" s="11"/>
      <c r="O57" s="11"/>
      <c r="P57" s="11"/>
      <c r="Q57" s="11"/>
      <c r="R57" s="11"/>
      <c r="S57" s="46">
        <v>4.3584738461538466</v>
      </c>
      <c r="T57" s="35">
        <v>23.11511859923711</v>
      </c>
      <c r="U57" s="47">
        <f t="shared" si="2"/>
        <v>4.2661650238605603E-2</v>
      </c>
      <c r="V57" s="48">
        <f t="shared" si="3"/>
        <v>24.122584997892304</v>
      </c>
      <c r="W57" s="47">
        <f t="shared" si="0"/>
        <v>2.02710798301616E-2</v>
      </c>
      <c r="X57" s="49">
        <f t="shared" si="1"/>
        <v>2.2390570408444003E-2</v>
      </c>
      <c r="Y57" s="52">
        <f t="shared" si="4"/>
        <v>2.2390570408444003E-2</v>
      </c>
      <c r="Z57" s="57"/>
      <c r="AA57" s="5"/>
    </row>
    <row r="58" spans="2:27">
      <c r="B58" s="34">
        <v>4.5141564102564109</v>
      </c>
      <c r="C58" s="35">
        <v>23.904219976615746</v>
      </c>
      <c r="D58" s="34">
        <v>6.4930551282051283</v>
      </c>
      <c r="E58" s="35">
        <v>26.062366202744787</v>
      </c>
      <c r="F58" s="34">
        <v>5.5566474358974354</v>
      </c>
      <c r="G58" s="35">
        <v>25.890652602394677</v>
      </c>
      <c r="H58" s="34">
        <v>4.4645371794871789</v>
      </c>
      <c r="I58" s="35">
        <v>24.65915012398241</v>
      </c>
      <c r="J58" s="34">
        <v>4.8500423076923074</v>
      </c>
      <c r="K58" s="35">
        <v>24.729479164216642</v>
      </c>
      <c r="L58" s="36">
        <v>4.6308784615384617</v>
      </c>
      <c r="M58" s="35">
        <v>23.938023588996096</v>
      </c>
      <c r="N58" s="11"/>
      <c r="O58" s="11"/>
      <c r="P58" s="11"/>
      <c r="Q58" s="11"/>
      <c r="R58" s="11"/>
      <c r="S58" s="46">
        <v>4.6308784615384617</v>
      </c>
      <c r="T58" s="35">
        <v>23.691385132623321</v>
      </c>
      <c r="U58" s="47">
        <f t="shared" si="2"/>
        <v>4.5268527255488258E-2</v>
      </c>
      <c r="V58" s="48">
        <f t="shared" si="3"/>
        <v>24.7885043839701</v>
      </c>
      <c r="W58" s="47">
        <f t="shared" si="0"/>
        <v>2.0830675952916052E-2</v>
      </c>
      <c r="X58" s="49">
        <f t="shared" si="1"/>
        <v>2.4437851302572207E-2</v>
      </c>
      <c r="Y58" s="52">
        <f t="shared" si="4"/>
        <v>2.4437851302572207E-2</v>
      </c>
      <c r="Z58" s="57"/>
      <c r="AA58" s="5"/>
    </row>
    <row r="59" spans="2:27">
      <c r="B59" s="34">
        <v>4.7517435897435902</v>
      </c>
      <c r="C59" s="35">
        <v>24.493248912745955</v>
      </c>
      <c r="D59" s="34">
        <v>6.8347948717948714</v>
      </c>
      <c r="E59" s="35">
        <v>26.543623061914314</v>
      </c>
      <c r="F59" s="34">
        <v>5.849102564102564</v>
      </c>
      <c r="G59" s="35">
        <v>26.337571781554352</v>
      </c>
      <c r="H59" s="34">
        <v>4.6995128205128198</v>
      </c>
      <c r="I59" s="35">
        <v>25.229512230266593</v>
      </c>
      <c r="J59" s="34">
        <v>5.1053076923076919</v>
      </c>
      <c r="K59" s="35">
        <v>25.333525748168725</v>
      </c>
      <c r="L59" s="36">
        <v>4.9032830769230777</v>
      </c>
      <c r="M59" s="35">
        <v>24.585935927461648</v>
      </c>
      <c r="N59" s="11"/>
      <c r="O59" s="11"/>
      <c r="P59" s="11"/>
      <c r="Q59" s="11"/>
      <c r="R59" s="11"/>
      <c r="S59" s="46">
        <v>4.9032830769230777</v>
      </c>
      <c r="T59" s="35">
        <v>24.228290217927618</v>
      </c>
      <c r="U59" s="47">
        <f t="shared" si="2"/>
        <v>4.7868626130543108E-2</v>
      </c>
      <c r="V59" s="48">
        <f t="shared" si="3"/>
        <v>25.41627187201107</v>
      </c>
      <c r="W59" s="47">
        <f t="shared" si="0"/>
        <v>2.1358211657152161E-2</v>
      </c>
      <c r="X59" s="49">
        <f t="shared" si="1"/>
        <v>2.6510414473390947E-2</v>
      </c>
      <c r="Y59" s="52">
        <f t="shared" si="4"/>
        <v>2.6510414473390947E-2</v>
      </c>
      <c r="Z59" s="57"/>
      <c r="AA59" s="5"/>
    </row>
    <row r="60" spans="2:27">
      <c r="B60" s="34">
        <v>4.9893307692307696</v>
      </c>
      <c r="C60" s="35">
        <v>25.026493882290939</v>
      </c>
      <c r="D60" s="34">
        <v>7.1765346153846146</v>
      </c>
      <c r="E60" s="35">
        <v>26.969111984901605</v>
      </c>
      <c r="F60" s="34">
        <v>6.1415576923076927</v>
      </c>
      <c r="G60" s="35">
        <v>26.755724771587754</v>
      </c>
      <c r="H60" s="34">
        <v>4.9344884615384608</v>
      </c>
      <c r="I60" s="35">
        <v>25.708030610792726</v>
      </c>
      <c r="J60" s="34">
        <v>5.3605730769230773</v>
      </c>
      <c r="K60" s="35">
        <v>25.845240613182035</v>
      </c>
      <c r="L60" s="36">
        <v>5.1756876923076929</v>
      </c>
      <c r="M60" s="35">
        <v>25.175951607137982</v>
      </c>
      <c r="N60" s="11"/>
      <c r="O60" s="11"/>
      <c r="P60" s="11"/>
      <c r="Q60" s="11"/>
      <c r="R60" s="11"/>
      <c r="S60" s="46">
        <v>5.1756876923076929</v>
      </c>
      <c r="T60" s="35">
        <v>24.729733504596648</v>
      </c>
      <c r="U60" s="47">
        <f t="shared" si="2"/>
        <v>5.0461982020078185E-2</v>
      </c>
      <c r="V60" s="48">
        <f t="shared" si="3"/>
        <v>26.00966727793455</v>
      </c>
      <c r="W60" s="47">
        <f t="shared" si="0"/>
        <v>2.1856863258768528E-2</v>
      </c>
      <c r="X60" s="49">
        <f t="shared" si="1"/>
        <v>2.8605118761309656E-2</v>
      </c>
      <c r="Y60" s="52">
        <f t="shared" si="4"/>
        <v>2.8605118761309656E-2</v>
      </c>
      <c r="Z60" s="57"/>
      <c r="AA60" s="5"/>
    </row>
    <row r="61" spans="2:27">
      <c r="B61" s="34">
        <v>5.2269179487179489</v>
      </c>
      <c r="C61" s="35">
        <v>25.517102609073255</v>
      </c>
      <c r="D61" s="34">
        <v>7.5182743589743586</v>
      </c>
      <c r="E61" s="35">
        <v>27.32941123896433</v>
      </c>
      <c r="F61" s="34">
        <v>6.4340128205128204</v>
      </c>
      <c r="G61" s="35">
        <v>27.068217875891644</v>
      </c>
      <c r="H61" s="34">
        <v>5.1694641025641017</v>
      </c>
      <c r="I61" s="35">
        <v>26.192114082184776</v>
      </c>
      <c r="J61" s="34">
        <v>5.6158384615384618</v>
      </c>
      <c r="K61" s="35">
        <v>26.301206301404715</v>
      </c>
      <c r="L61" s="36">
        <v>5.448092307692308</v>
      </c>
      <c r="M61" s="35">
        <v>25.707062464192678</v>
      </c>
      <c r="N61" s="11"/>
      <c r="O61" s="11"/>
      <c r="P61" s="11"/>
      <c r="Q61" s="11"/>
      <c r="R61" s="11"/>
      <c r="S61" s="46">
        <v>5.448092307692308</v>
      </c>
      <c r="T61" s="35">
        <v>25.199115977773779</v>
      </c>
      <c r="U61" s="47">
        <f t="shared" si="2"/>
        <v>5.3048629807589266E-2</v>
      </c>
      <c r="V61" s="48">
        <f t="shared" si="3"/>
        <v>26.571987076965332</v>
      </c>
      <c r="W61" s="47">
        <f t="shared" si="0"/>
        <v>2.2329400905012883E-2</v>
      </c>
      <c r="X61" s="49">
        <f t="shared" si="1"/>
        <v>3.0719228902576383E-2</v>
      </c>
      <c r="Y61" s="52">
        <f t="shared" si="4"/>
        <v>3.0719228902576383E-2</v>
      </c>
      <c r="Z61" s="57"/>
      <c r="AA61" s="5"/>
    </row>
    <row r="62" spans="2:27">
      <c r="B62" s="34">
        <v>5.4645051282051282</v>
      </c>
      <c r="C62" s="35">
        <v>25.991957735888672</v>
      </c>
      <c r="D62" s="34">
        <v>7.8600141025641026</v>
      </c>
      <c r="E62" s="35">
        <v>27.629460915809652</v>
      </c>
      <c r="F62" s="34">
        <v>6.7264679487179482</v>
      </c>
      <c r="G62" s="35">
        <v>27.316700397696835</v>
      </c>
      <c r="H62" s="34">
        <v>5.4044397435897427</v>
      </c>
      <c r="I62" s="35">
        <v>26.600165116322923</v>
      </c>
      <c r="J62" s="34">
        <v>5.8711038461538463</v>
      </c>
      <c r="K62" s="35">
        <v>26.747386490411209</v>
      </c>
      <c r="L62" s="36">
        <v>5.720496923076924</v>
      </c>
      <c r="M62" s="35">
        <v>26.169377739403053</v>
      </c>
      <c r="N62" s="11"/>
      <c r="O62" s="11"/>
      <c r="P62" s="11"/>
      <c r="Q62" s="11"/>
      <c r="R62" s="11"/>
      <c r="S62" s="46">
        <v>5.720496923076924</v>
      </c>
      <c r="T62" s="35">
        <v>25.639417196926985</v>
      </c>
      <c r="U62" s="47">
        <f t="shared" si="2"/>
        <v>5.5628604106576968E-2</v>
      </c>
      <c r="V62" s="48">
        <f t="shared" si="3"/>
        <v>27.106119268772048</v>
      </c>
      <c r="W62" s="47">
        <f t="shared" si="0"/>
        <v>2.2778251486363064E-2</v>
      </c>
      <c r="X62" s="49">
        <f t="shared" si="1"/>
        <v>3.2850352620213907E-2</v>
      </c>
      <c r="Y62" s="52">
        <f t="shared" si="4"/>
        <v>3.2850352620213907E-2</v>
      </c>
      <c r="Z62" s="57"/>
      <c r="AA62" s="5"/>
    </row>
    <row r="63" spans="2:27">
      <c r="B63" s="34">
        <v>5.7020923076923076</v>
      </c>
      <c r="C63" s="35">
        <v>26.404992933206351</v>
      </c>
      <c r="D63" s="34">
        <v>8.2017538461538457</v>
      </c>
      <c r="E63" s="35">
        <v>27.900224252496965</v>
      </c>
      <c r="F63" s="34">
        <v>7.0189230769230768</v>
      </c>
      <c r="G63" s="35">
        <v>27.539886431449617</v>
      </c>
      <c r="H63" s="34">
        <v>5.6394153846153845</v>
      </c>
      <c r="I63" s="35">
        <v>26.956352137707871</v>
      </c>
      <c r="J63" s="34">
        <v>6.1263692307692308</v>
      </c>
      <c r="K63" s="35">
        <v>27.15270951734761</v>
      </c>
      <c r="L63" s="36">
        <v>5.9929015384615392</v>
      </c>
      <c r="M63" s="35">
        <v>26.603668049240206</v>
      </c>
      <c r="N63" s="11"/>
      <c r="O63" s="11"/>
      <c r="P63" s="11"/>
      <c r="Q63" s="11"/>
      <c r="R63" s="11"/>
      <c r="S63" s="46">
        <v>5.9929015384615392</v>
      </c>
      <c r="T63" s="35">
        <v>26.053258609560853</v>
      </c>
      <c r="U63" s="47">
        <f t="shared" si="2"/>
        <v>5.8201939263324398E-2</v>
      </c>
      <c r="V63" s="48">
        <f t="shared" si="3"/>
        <v>27.61460474559259</v>
      </c>
      <c r="W63" s="47">
        <f t="shared" si="0"/>
        <v>2.3205550206380328E-2</v>
      </c>
      <c r="X63" s="49">
        <f t="shared" si="1"/>
        <v>3.499638905694407E-2</v>
      </c>
      <c r="Y63" s="52">
        <f t="shared" si="4"/>
        <v>3.499638905694407E-2</v>
      </c>
      <c r="Z63" s="57"/>
      <c r="AA63" s="5"/>
    </row>
    <row r="64" spans="2:27">
      <c r="B64" s="34">
        <v>5.9396794871794878</v>
      </c>
      <c r="C64" s="35">
        <v>26.805158645227213</v>
      </c>
      <c r="D64" s="34">
        <v>8.5434935897435889</v>
      </c>
      <c r="E64" s="35">
        <v>28.130801401027959</v>
      </c>
      <c r="F64" s="34">
        <v>7.3113782051282055</v>
      </c>
      <c r="G64" s="35">
        <v>27.746510681</v>
      </c>
      <c r="H64" s="34">
        <v>5.8743910256410254</v>
      </c>
      <c r="I64" s="35">
        <v>27.260482994103004</v>
      </c>
      <c r="J64" s="34">
        <v>6.3816346153846153</v>
      </c>
      <c r="K64" s="35">
        <v>27.470876188617325</v>
      </c>
      <c r="L64" s="36">
        <v>6.2653061538461543</v>
      </c>
      <c r="M64" s="35">
        <v>26.963609005138856</v>
      </c>
      <c r="N64" s="11"/>
      <c r="O64" s="11"/>
      <c r="P64" s="11"/>
      <c r="Q64" s="11"/>
      <c r="R64" s="11"/>
      <c r="S64" s="46">
        <v>6.2653061538461543</v>
      </c>
      <c r="T64" s="35">
        <v>26.442955783427337</v>
      </c>
      <c r="U64" s="47">
        <f t="shared" si="2"/>
        <v>6.0768669359641321E-2</v>
      </c>
      <c r="V64" s="48">
        <f t="shared" si="3"/>
        <v>28.099687919385225</v>
      </c>
      <c r="W64" s="47">
        <f t="shared" si="0"/>
        <v>2.3613183125533801E-2</v>
      </c>
      <c r="X64" s="49">
        <f t="shared" si="1"/>
        <v>3.715548623410752E-2</v>
      </c>
      <c r="Y64" s="52">
        <f t="shared" si="4"/>
        <v>3.715548623410752E-2</v>
      </c>
      <c r="Z64" s="57"/>
      <c r="AA64" s="5"/>
    </row>
    <row r="65" spans="2:27">
      <c r="B65" s="34">
        <v>6.1772666666666671</v>
      </c>
      <c r="C65" s="35">
        <v>27.14033731991238</v>
      </c>
      <c r="D65" s="34">
        <v>8.885233333333332</v>
      </c>
      <c r="E65" s="35">
        <v>28.299954530708451</v>
      </c>
      <c r="F65" s="34">
        <v>7.6038333333333332</v>
      </c>
      <c r="G65" s="35">
        <v>27.89641832385977</v>
      </c>
      <c r="H65" s="34">
        <v>6.1093666666666664</v>
      </c>
      <c r="I65" s="35">
        <v>27.489832761315899</v>
      </c>
      <c r="J65" s="34">
        <v>6.6368999999999998</v>
      </c>
      <c r="K65" s="35">
        <v>27.765124599132132</v>
      </c>
      <c r="L65" s="36">
        <v>6.5377107692307703</v>
      </c>
      <c r="M65" s="35">
        <v>27.283808916136586</v>
      </c>
      <c r="N65" s="11"/>
      <c r="O65" s="11"/>
      <c r="P65" s="11"/>
      <c r="Q65" s="11"/>
      <c r="R65" s="11"/>
      <c r="S65" s="46">
        <v>6.5377107692307703</v>
      </c>
      <c r="T65" s="35">
        <v>26.810561755898458</v>
      </c>
      <c r="U65" s="47">
        <f t="shared" si="2"/>
        <v>6.3328828215573146E-2</v>
      </c>
      <c r="V65" s="48">
        <f t="shared" si="3"/>
        <v>28.563358739105098</v>
      </c>
      <c r="W65" s="47">
        <f t="shared" si="0"/>
        <v>2.4002822469836215E-2</v>
      </c>
      <c r="X65" s="49">
        <f t="shared" si="1"/>
        <v>3.9326005745736928E-2</v>
      </c>
      <c r="Y65" s="52">
        <f t="shared" si="4"/>
        <v>3.9326005745736928E-2</v>
      </c>
      <c r="Z65" s="57"/>
      <c r="AA65" s="5"/>
    </row>
    <row r="66" spans="2:27">
      <c r="B66" s="34">
        <v>6.4148538461538465</v>
      </c>
      <c r="C66" s="35">
        <v>27.469073911966145</v>
      </c>
      <c r="D66" s="34">
        <v>9.2269730769230769</v>
      </c>
      <c r="E66" s="35">
        <v>28.424755987124374</v>
      </c>
      <c r="F66" s="34">
        <v>7.896288461538461</v>
      </c>
      <c r="G66" s="35">
        <v>27.964620842264381</v>
      </c>
      <c r="H66" s="34">
        <v>6.3443423076923073</v>
      </c>
      <c r="I66" s="35">
        <v>27.705487297189546</v>
      </c>
      <c r="J66" s="34">
        <v>6.8921653846153843</v>
      </c>
      <c r="K66" s="35">
        <v>28.00087727098143</v>
      </c>
      <c r="L66" s="36">
        <v>6.8101153846153855</v>
      </c>
      <c r="M66" s="35">
        <v>27.5502001946581</v>
      </c>
      <c r="N66" s="11"/>
      <c r="O66" s="11"/>
      <c r="P66" s="11"/>
      <c r="Q66" s="11"/>
      <c r="R66" s="11"/>
      <c r="S66" s="46">
        <v>6.8101153846153855</v>
      </c>
      <c r="T66" s="35">
        <v>27.157903214353496</v>
      </c>
      <c r="U66" s="47">
        <f t="shared" si="2"/>
        <v>6.5882449392073286E-2</v>
      </c>
      <c r="V66" s="48">
        <f t="shared" si="3"/>
        <v>29.007387759293138</v>
      </c>
      <c r="W66" s="47">
        <f t="shared" si="0"/>
        <v>2.4375956100246336E-2</v>
      </c>
      <c r="X66" s="49">
        <f t="shared" si="1"/>
        <v>4.150649329182695E-2</v>
      </c>
      <c r="Y66" s="52">
        <f t="shared" si="4"/>
        <v>4.150649329182695E-2</v>
      </c>
      <c r="Z66" s="57"/>
      <c r="AA66" s="5"/>
    </row>
    <row r="67" spans="2:27">
      <c r="B67" s="34">
        <v>6.6524410256410258</v>
      </c>
      <c r="C67" s="35">
        <v>27.755842897736194</v>
      </c>
      <c r="D67" s="34">
        <v>9.56871282051282</v>
      </c>
      <c r="E67" s="35">
        <v>28.537726301155942</v>
      </c>
      <c r="F67" s="34">
        <v>8.1887435897435896</v>
      </c>
      <c r="G67" s="35">
        <v>28.038530136695925</v>
      </c>
      <c r="H67" s="34">
        <v>6.5793179487179483</v>
      </c>
      <c r="I67" s="35">
        <v>27.891802483409215</v>
      </c>
      <c r="J67" s="34">
        <v>7.1474307692307697</v>
      </c>
      <c r="K67" s="35">
        <v>28.196280373309317</v>
      </c>
      <c r="L67" s="36">
        <v>7.0825200000000006</v>
      </c>
      <c r="M67" s="35">
        <v>27.783610467543269</v>
      </c>
      <c r="N67" s="11"/>
      <c r="O67" s="11"/>
      <c r="P67" s="11"/>
      <c r="Q67" s="11"/>
      <c r="R67" s="11"/>
      <c r="S67" s="46">
        <v>7.0825200000000006</v>
      </c>
      <c r="T67" s="35">
        <v>27.486610853661002</v>
      </c>
      <c r="U67" s="47">
        <f t="shared" si="2"/>
        <v>6.8429566193644556E-2</v>
      </c>
      <c r="V67" s="48">
        <f t="shared" si="3"/>
        <v>29.433355564693713</v>
      </c>
      <c r="W67" s="47">
        <f t="shared" si="0"/>
        <v>2.4733912239238414E-2</v>
      </c>
      <c r="X67" s="49">
        <f t="shared" si="1"/>
        <v>4.3695653954406138E-2</v>
      </c>
      <c r="Y67" s="52">
        <f t="shared" si="4"/>
        <v>4.3695653954406138E-2</v>
      </c>
      <c r="Z67" s="57"/>
      <c r="AA67" s="5"/>
    </row>
    <row r="68" spans="2:27">
      <c r="B68" s="34">
        <v>6.8900282051282051</v>
      </c>
      <c r="C68" s="35">
        <v>28.0168253980397</v>
      </c>
      <c r="D68" s="34">
        <v>9.9104525641025631</v>
      </c>
      <c r="E68" s="35">
        <v>28.624097408970247</v>
      </c>
      <c r="F68" s="34">
        <v>8.4811987179487183</v>
      </c>
      <c r="G68" s="35">
        <v>27.970538688898824</v>
      </c>
      <c r="H68" s="34">
        <v>6.8142935897435892</v>
      </c>
      <c r="I68" s="35">
        <v>28.001755576000001</v>
      </c>
      <c r="J68" s="34">
        <v>7.4026961538461542</v>
      </c>
      <c r="K68" s="35">
        <v>28.268214760459632</v>
      </c>
      <c r="L68" s="36">
        <v>7.3549246153846157</v>
      </c>
      <c r="M68" s="35">
        <v>27.9614754739825</v>
      </c>
      <c r="N68" s="11"/>
      <c r="O68" s="11"/>
      <c r="P68" s="11"/>
      <c r="Q68" s="11"/>
      <c r="R68" s="11"/>
      <c r="S68" s="46">
        <v>7.3549246153846157</v>
      </c>
      <c r="T68" s="35">
        <v>27.798144975529041</v>
      </c>
      <c r="U68" s="47">
        <f t="shared" si="2"/>
        <v>7.0970211670943709E-2</v>
      </c>
      <c r="V68" s="48">
        <f t="shared" si="3"/>
        <v>29.842677582954526</v>
      </c>
      <c r="W68" s="47">
        <f t="shared" si="0"/>
        <v>2.5077880321810526E-2</v>
      </c>
      <c r="X68" s="49">
        <f t="shared" si="1"/>
        <v>4.5892331349133182E-2</v>
      </c>
      <c r="Y68" s="52">
        <f t="shared" si="4"/>
        <v>4.5892331349133182E-2</v>
      </c>
      <c r="Z68" s="57"/>
      <c r="AA68" s="5"/>
    </row>
    <row r="69" spans="2:27">
      <c r="B69" s="34">
        <v>7.1276153846153854</v>
      </c>
      <c r="C69" s="35">
        <v>28.226599656005806</v>
      </c>
      <c r="D69" s="34">
        <v>10.252192307692308</v>
      </c>
      <c r="E69" s="35">
        <v>28.66432145407839</v>
      </c>
      <c r="F69" s="34">
        <v>8.7736538461538451</v>
      </c>
      <c r="G69" s="35">
        <v>27.959505022027056</v>
      </c>
      <c r="H69" s="34">
        <v>7.0492692307692302</v>
      </c>
      <c r="I69" s="35">
        <v>28.10801890859787</v>
      </c>
      <c r="J69" s="34">
        <v>7.6579615384615387</v>
      </c>
      <c r="K69" s="35">
        <v>28.363990954170816</v>
      </c>
      <c r="L69" s="36">
        <v>7.6273292307692317</v>
      </c>
      <c r="M69" s="35">
        <v>28.057268975697603</v>
      </c>
      <c r="N69" s="11"/>
      <c r="O69" s="11"/>
      <c r="P69" s="11"/>
      <c r="Q69" s="11"/>
      <c r="R69" s="11"/>
      <c r="S69" s="46">
        <v>7.6273292307692317</v>
      </c>
      <c r="T69" s="35">
        <v>28.09381717764337</v>
      </c>
      <c r="U69" s="47">
        <f t="shared" si="2"/>
        <v>7.3504418623356341E-2</v>
      </c>
      <c r="V69" s="48">
        <f t="shared" si="3"/>
        <v>30.23662510727263</v>
      </c>
      <c r="W69" s="47">
        <f t="shared" si="0"/>
        <v>2.5408928661573637E-2</v>
      </c>
      <c r="X69" s="49">
        <f t="shared" si="1"/>
        <v>4.80954899617827E-2</v>
      </c>
      <c r="Y69" s="52">
        <f t="shared" si="4"/>
        <v>4.80954899617827E-2</v>
      </c>
      <c r="Z69" s="57"/>
      <c r="AA69" s="5"/>
    </row>
    <row r="70" spans="2:27">
      <c r="B70" s="34">
        <v>7.3652025641025647</v>
      </c>
      <c r="C70" s="35">
        <v>28.367877346725503</v>
      </c>
      <c r="D70" s="34">
        <v>10.593932051282051</v>
      </c>
      <c r="E70" s="35">
        <v>28.730312511545641</v>
      </c>
      <c r="F70" s="34">
        <v>9.0661089743589738</v>
      </c>
      <c r="G70" s="35">
        <v>27.97912208684393</v>
      </c>
      <c r="H70" s="34">
        <v>7.2842448717948711</v>
      </c>
      <c r="I70" s="35">
        <v>28.172164063558302</v>
      </c>
      <c r="J70" s="34">
        <v>7.9132269230769232</v>
      </c>
      <c r="K70" s="35">
        <v>28.363955083003386</v>
      </c>
      <c r="L70" s="36">
        <v>7.8997338461538469</v>
      </c>
      <c r="M70" s="35">
        <v>28.144116665838084</v>
      </c>
      <c r="N70" s="11"/>
      <c r="O70" s="11"/>
      <c r="P70" s="11"/>
      <c r="Q70" s="11"/>
      <c r="R70" s="11"/>
      <c r="S70" s="46">
        <v>7.8997338461538469</v>
      </c>
      <c r="T70" s="35">
        <v>28.37480881211091</v>
      </c>
      <c r="U70" s="47">
        <f t="shared" si="2"/>
        <v>7.6032219601536055E-2</v>
      </c>
      <c r="V70" s="48">
        <f t="shared" si="3"/>
        <v>30.616343187622682</v>
      </c>
      <c r="W70" s="47">
        <f t="shared" si="0"/>
        <v>2.5728019485397213E-2</v>
      </c>
      <c r="X70" s="49">
        <f t="shared" si="1"/>
        <v>5.0304200116138842E-2</v>
      </c>
      <c r="Y70" s="52">
        <f t="shared" si="4"/>
        <v>5.0304200116138842E-2</v>
      </c>
      <c r="Z70" s="57"/>
      <c r="AA70" s="5"/>
    </row>
    <row r="71" spans="2:27">
      <c r="B71" s="34">
        <v>7.602789743589744</v>
      </c>
      <c r="C71" s="35">
        <v>28.448274640682417</v>
      </c>
      <c r="D71" s="34">
        <v>10.935671794871794</v>
      </c>
      <c r="E71" s="35">
        <v>28.718333363255038</v>
      </c>
      <c r="F71" s="34">
        <v>9.3585641025641024</v>
      </c>
      <c r="G71" s="35">
        <v>28.022434951000001</v>
      </c>
      <c r="H71" s="34">
        <v>7.5192205128205121</v>
      </c>
      <c r="I71" s="35">
        <v>28.158093435999998</v>
      </c>
      <c r="J71" s="34">
        <v>8.1684923076923077</v>
      </c>
      <c r="K71" s="35">
        <v>28.411804354152903</v>
      </c>
      <c r="L71" s="36">
        <v>8.1721384615384629</v>
      </c>
      <c r="M71" s="35">
        <v>28.238485224851338</v>
      </c>
      <c r="N71" s="11"/>
      <c r="O71" s="11"/>
      <c r="P71" s="11"/>
      <c r="Q71" s="11"/>
      <c r="R71" s="11"/>
      <c r="S71" s="46">
        <v>8.1721384615384629</v>
      </c>
      <c r="T71" s="35">
        <v>28.64218676103933</v>
      </c>
      <c r="U71" s="47">
        <f t="shared" si="2"/>
        <v>7.8553646909913719E-2</v>
      </c>
      <c r="V71" s="48">
        <f t="shared" si="3"/>
        <v>30.982865921563903</v>
      </c>
      <c r="W71" s="47">
        <f t="shared" si="0"/>
        <v>2.603602178282681E-2</v>
      </c>
      <c r="X71" s="49">
        <f t="shared" si="1"/>
        <v>5.2517625127086909E-2</v>
      </c>
      <c r="Y71" s="52">
        <f t="shared" si="4"/>
        <v>5.2517625127086909E-2</v>
      </c>
      <c r="Z71" s="57"/>
      <c r="AA71" s="5"/>
    </row>
    <row r="72" spans="2:27">
      <c r="B72" s="34">
        <v>7.8403769230769234</v>
      </c>
      <c r="C72" s="35">
        <v>28.51470930937904</v>
      </c>
      <c r="D72" s="34">
        <v>11.277411538461537</v>
      </c>
      <c r="E72" s="35">
        <v>28.743098628601697</v>
      </c>
      <c r="F72" s="34">
        <v>9.6510192307692311</v>
      </c>
      <c r="G72" s="35">
        <v>28.032030269979121</v>
      </c>
      <c r="H72" s="34">
        <v>7.754196153846153</v>
      </c>
      <c r="I72" s="35">
        <v>28.148128177207628</v>
      </c>
      <c r="J72" s="34">
        <v>8.4237576923076922</v>
      </c>
      <c r="K72" s="35">
        <v>28.477445400289735</v>
      </c>
      <c r="L72" s="36">
        <v>8.4445430769230772</v>
      </c>
      <c r="M72" s="35">
        <v>28.298892675645885</v>
      </c>
      <c r="N72" s="11"/>
      <c r="O72" s="11"/>
      <c r="P72" s="11"/>
      <c r="Q72" s="11"/>
      <c r="R72" s="11"/>
      <c r="S72" s="46">
        <v>8.4445430769230772</v>
      </c>
      <c r="T72" s="35">
        <v>28.896916973427413</v>
      </c>
      <c r="U72" s="47">
        <f t="shared" si="2"/>
        <v>8.1068732609175242E-2</v>
      </c>
      <c r="V72" s="48">
        <f t="shared" si="3"/>
        <v>31.337129575151188</v>
      </c>
      <c r="W72" s="47">
        <f t="shared" si="0"/>
        <v>2.6333722332059821E-2</v>
      </c>
      <c r="X72" s="49">
        <f t="shared" si="1"/>
        <v>5.4735010277115421E-2</v>
      </c>
      <c r="Y72" s="52">
        <f t="shared" si="4"/>
        <v>5.4735010277115421E-2</v>
      </c>
      <c r="Z72" s="57"/>
      <c r="AA72" s="5"/>
    </row>
    <row r="73" spans="2:27">
      <c r="B73" s="34">
        <v>8.0779641025641027</v>
      </c>
      <c r="C73" s="35">
        <v>28.598489307891551</v>
      </c>
      <c r="D73" s="34">
        <v>11.619151282051281</v>
      </c>
      <c r="E73" s="35">
        <v>28.814135846801811</v>
      </c>
      <c r="F73" s="34">
        <v>9.9434743589743597</v>
      </c>
      <c r="G73" s="35">
        <v>28.0285588601268</v>
      </c>
      <c r="H73" s="34">
        <v>7.989171794871794</v>
      </c>
      <c r="I73" s="35">
        <v>28.190875452435741</v>
      </c>
      <c r="J73" s="34">
        <v>8.6790230769230767</v>
      </c>
      <c r="K73" s="35">
        <v>28.422315587561958</v>
      </c>
      <c r="L73" s="36">
        <v>8.7169476923076932</v>
      </c>
      <c r="M73" s="35">
        <v>28.333274135579568</v>
      </c>
      <c r="N73" s="11"/>
      <c r="O73" s="11"/>
      <c r="P73" s="11"/>
      <c r="Q73" s="11"/>
      <c r="R73" s="11"/>
      <c r="S73" s="46">
        <v>8.7169476923076932</v>
      </c>
      <c r="T73" s="35">
        <v>29.139876125439919</v>
      </c>
      <c r="U73" s="47">
        <f t="shared" si="2"/>
        <v>8.3577508518706059E-2</v>
      </c>
      <c r="V73" s="48">
        <f t="shared" si="3"/>
        <v>31.679983884897773</v>
      </c>
      <c r="W73" s="47">
        <f t="shared" si="0"/>
        <v>2.6621835197393088E-2</v>
      </c>
      <c r="X73" s="49">
        <f t="shared" si="1"/>
        <v>5.6955673321312975E-2</v>
      </c>
      <c r="Y73" s="52">
        <f t="shared" si="4"/>
        <v>5.6955673321312975E-2</v>
      </c>
      <c r="Z73" s="57"/>
      <c r="AA73" s="5"/>
    </row>
    <row r="74" spans="2:27">
      <c r="B74" s="34">
        <v>8.3155512820512829</v>
      </c>
      <c r="C74" s="35">
        <v>28.690512095841594</v>
      </c>
      <c r="D74" s="34">
        <v>11.960891025641025</v>
      </c>
      <c r="E74" s="35">
        <v>28.806564238</v>
      </c>
      <c r="F74" s="34">
        <v>10.235929487179487</v>
      </c>
      <c r="G74" s="35">
        <v>28.052569057469949</v>
      </c>
      <c r="H74" s="34">
        <v>8.2241474358974358</v>
      </c>
      <c r="I74" s="35">
        <v>28.239438302633047</v>
      </c>
      <c r="J74" s="34">
        <v>8.9342884615384612</v>
      </c>
      <c r="K74" s="35">
        <v>28.447781291051506</v>
      </c>
      <c r="L74" s="36"/>
      <c r="M74" s="35"/>
      <c r="N74" s="11"/>
      <c r="O74" s="11"/>
      <c r="P74" s="11"/>
      <c r="Q74" s="11"/>
      <c r="R74" s="11"/>
      <c r="S74" s="46"/>
      <c r="T74" s="35"/>
      <c r="U74" s="47" t="e">
        <f t="shared" si="2"/>
        <v>#N/A</v>
      </c>
      <c r="V74" s="48" t="e">
        <f t="shared" si="3"/>
        <v>#N/A</v>
      </c>
      <c r="W74" s="47" t="e">
        <f t="shared" si="0"/>
        <v>#N/A</v>
      </c>
      <c r="X74" s="49" t="e">
        <f t="shared" si="1"/>
        <v>#N/A</v>
      </c>
      <c r="Y74" s="52" t="e">
        <f t="shared" si="4"/>
        <v>#N/A</v>
      </c>
      <c r="Z74" s="57"/>
      <c r="AA74" s="5"/>
    </row>
    <row r="75" spans="2:27">
      <c r="B75" s="34">
        <v>8.5531384615384614</v>
      </c>
      <c r="C75" s="35">
        <v>28.744204424441953</v>
      </c>
      <c r="D75" s="34">
        <v>12.302630769230769</v>
      </c>
      <c r="E75" s="35">
        <v>28.812811235000424</v>
      </c>
      <c r="F75" s="34">
        <v>10.528384615384615</v>
      </c>
      <c r="G75" s="35">
        <v>28.069745792237079</v>
      </c>
      <c r="H75" s="34">
        <v>8.4591230769230759</v>
      </c>
      <c r="I75" s="35">
        <v>28.261584696</v>
      </c>
      <c r="J75" s="34">
        <v>9.1895538461538457</v>
      </c>
      <c r="K75" s="35">
        <v>28.466200061483622</v>
      </c>
      <c r="L75" s="36"/>
      <c r="M75" s="35"/>
      <c r="N75" s="11"/>
      <c r="O75" s="11"/>
      <c r="P75" s="11"/>
      <c r="Q75" s="11"/>
      <c r="R75" s="11"/>
      <c r="S75" s="46"/>
      <c r="T75" s="35"/>
      <c r="U75" s="47" t="e">
        <f t="shared" si="2"/>
        <v>#N/A</v>
      </c>
      <c r="V75" s="48" t="e">
        <f t="shared" si="3"/>
        <v>#N/A</v>
      </c>
      <c r="W75" s="47" t="e">
        <f t="shared" si="0"/>
        <v>#N/A</v>
      </c>
      <c r="X75" s="49" t="e">
        <f t="shared" si="1"/>
        <v>#N/A</v>
      </c>
      <c r="Y75" s="52" t="e">
        <f t="shared" si="4"/>
        <v>#N/A</v>
      </c>
      <c r="Z75" s="57"/>
      <c r="AA75" s="5"/>
    </row>
    <row r="76" spans="2:27">
      <c r="B76" s="34">
        <v>8.7907256410256416</v>
      </c>
      <c r="C76" s="35">
        <v>28.745995251356856</v>
      </c>
      <c r="D76" s="34">
        <v>12.644370512820512</v>
      </c>
      <c r="E76" s="35">
        <v>28.845283416428384</v>
      </c>
      <c r="F76" s="34">
        <v>10.820839743589744</v>
      </c>
      <c r="G76" s="35">
        <v>28.110076405312483</v>
      </c>
      <c r="H76" s="34">
        <v>8.6940987179487177</v>
      </c>
      <c r="I76" s="35">
        <v>28.282856739690835</v>
      </c>
      <c r="J76" s="34">
        <v>9.4448192307692302</v>
      </c>
      <c r="K76" s="35">
        <v>28.425504089757265</v>
      </c>
      <c r="L76" s="36"/>
      <c r="M76" s="35"/>
      <c r="N76" s="11"/>
      <c r="O76" s="11"/>
      <c r="P76" s="11"/>
      <c r="Q76" s="11"/>
      <c r="R76" s="11"/>
      <c r="S76" s="46"/>
      <c r="T76" s="35"/>
      <c r="U76" s="47" t="e">
        <f t="shared" si="2"/>
        <v>#N/A</v>
      </c>
      <c r="V76" s="48" t="e">
        <f t="shared" si="3"/>
        <v>#N/A</v>
      </c>
      <c r="W76" s="47" t="e">
        <f t="shared" si="0"/>
        <v>#N/A</v>
      </c>
      <c r="X76" s="49" t="e">
        <f t="shared" si="1"/>
        <v>#N/A</v>
      </c>
      <c r="Y76" s="52" t="e">
        <f t="shared" si="4"/>
        <v>#N/A</v>
      </c>
      <c r="Z76" s="57"/>
      <c r="AA76" s="5"/>
    </row>
    <row r="77" spans="2:27">
      <c r="B77" s="34">
        <v>9.0283128205128218</v>
      </c>
      <c r="C77" s="35">
        <v>28.74763072194196</v>
      </c>
      <c r="D77" s="34">
        <v>12.986110256410257</v>
      </c>
      <c r="E77" s="35">
        <v>28.870243159617196</v>
      </c>
      <c r="F77" s="34">
        <v>11.113294871794871</v>
      </c>
      <c r="G77" s="35">
        <v>28.155809711</v>
      </c>
      <c r="H77" s="34">
        <v>8.9290743589743578</v>
      </c>
      <c r="I77" s="35">
        <v>28.317776588656098</v>
      </c>
      <c r="J77" s="34">
        <v>9.7000846153846148</v>
      </c>
      <c r="K77" s="35">
        <v>28.475352099993295</v>
      </c>
      <c r="L77" s="36"/>
      <c r="M77" s="35"/>
      <c r="N77" s="11"/>
      <c r="O77" s="11"/>
      <c r="P77" s="11"/>
      <c r="Q77" s="11"/>
      <c r="R77" s="11"/>
      <c r="S77" s="46"/>
      <c r="T77" s="35"/>
      <c r="U77" s="47" t="e">
        <f t="shared" si="2"/>
        <v>#N/A</v>
      </c>
      <c r="V77" s="48" t="e">
        <f t="shared" si="3"/>
        <v>#N/A</v>
      </c>
      <c r="W77" s="47" t="e">
        <f t="shared" si="0"/>
        <v>#N/A</v>
      </c>
      <c r="X77" s="49" t="e">
        <f t="shared" si="1"/>
        <v>#N/A</v>
      </c>
      <c r="Y77" s="52" t="e">
        <f t="shared" si="4"/>
        <v>#N/A</v>
      </c>
      <c r="Z77" s="57"/>
      <c r="AA77" s="5"/>
    </row>
    <row r="78" spans="2:27">
      <c r="B78" s="34">
        <v>9.2659000000000002</v>
      </c>
      <c r="C78" s="35">
        <v>28.788218910999998</v>
      </c>
      <c r="D78" s="34">
        <v>13.32785</v>
      </c>
      <c r="E78" s="35">
        <v>28.900880737999998</v>
      </c>
      <c r="F78" s="34">
        <v>11.405749999999999</v>
      </c>
      <c r="G78" s="35">
        <v>28.183386411000001</v>
      </c>
      <c r="H78" s="34">
        <v>9.1640499999999996</v>
      </c>
      <c r="I78" s="35">
        <v>28.348980816000001</v>
      </c>
      <c r="J78" s="34">
        <v>9.9553499999999993</v>
      </c>
      <c r="K78" s="35">
        <v>28.493846038000001</v>
      </c>
      <c r="L78" s="36"/>
      <c r="M78" s="35"/>
      <c r="N78" s="11"/>
      <c r="O78" s="11"/>
      <c r="P78" s="11"/>
      <c r="Q78" s="11"/>
      <c r="R78" s="11"/>
      <c r="S78" s="46"/>
      <c r="T78" s="35"/>
      <c r="U78" s="47" t="e">
        <f t="shared" si="2"/>
        <v>#N/A</v>
      </c>
      <c r="V78" s="48" t="e">
        <f t="shared" si="3"/>
        <v>#N/A</v>
      </c>
      <c r="W78" s="47" t="e">
        <f t="shared" si="0"/>
        <v>#N/A</v>
      </c>
      <c r="X78" s="49" t="e">
        <f t="shared" si="1"/>
        <v>#N/A</v>
      </c>
      <c r="Y78" s="52" t="e">
        <f t="shared" si="4"/>
        <v>#N/A</v>
      </c>
      <c r="Z78" s="57"/>
      <c r="AA78" s="5"/>
    </row>
    <row r="79" spans="2:27">
      <c r="B79" s="34"/>
      <c r="C79" s="35"/>
      <c r="D79" s="34"/>
      <c r="E79" s="35"/>
      <c r="F79" s="34"/>
      <c r="G79" s="35"/>
      <c r="H79" s="34"/>
      <c r="I79" s="35"/>
      <c r="J79" s="34"/>
      <c r="K79" s="35"/>
      <c r="L79" s="36"/>
      <c r="M79" s="35"/>
      <c r="N79" s="11"/>
      <c r="O79" s="11"/>
      <c r="P79" s="11"/>
      <c r="Q79" s="11"/>
      <c r="R79" s="11"/>
      <c r="S79" s="46"/>
      <c r="T79" s="35"/>
      <c r="U79" s="47" t="e">
        <f t="shared" si="2"/>
        <v>#N/A</v>
      </c>
      <c r="V79" s="48" t="e">
        <f t="shared" si="3"/>
        <v>#N/A</v>
      </c>
      <c r="W79" s="47" t="e">
        <f t="shared" si="0"/>
        <v>#N/A</v>
      </c>
      <c r="X79" s="49" t="e">
        <f t="shared" si="1"/>
        <v>#N/A</v>
      </c>
      <c r="Y79" s="52" t="e">
        <f t="shared" si="4"/>
        <v>#N/A</v>
      </c>
      <c r="Z79" s="57"/>
      <c r="AA79" s="5"/>
    </row>
    <row r="80" spans="2:27">
      <c r="B80" s="34"/>
      <c r="C80" s="35"/>
      <c r="D80" s="34"/>
      <c r="E80" s="35"/>
      <c r="F80" s="34"/>
      <c r="G80" s="35"/>
      <c r="H80" s="34"/>
      <c r="I80" s="35"/>
      <c r="J80" s="34"/>
      <c r="K80" s="35"/>
      <c r="L80" s="36"/>
      <c r="M80" s="35"/>
      <c r="N80" s="11"/>
      <c r="O80" s="11"/>
      <c r="P80" s="11"/>
      <c r="Q80" s="11"/>
      <c r="R80" s="11"/>
      <c r="S80" s="46"/>
      <c r="T80" s="35"/>
      <c r="U80" s="47" t="e">
        <f t="shared" si="2"/>
        <v>#N/A</v>
      </c>
      <c r="V80" s="48" t="e">
        <f t="shared" si="3"/>
        <v>#N/A</v>
      </c>
      <c r="W80" s="47" t="e">
        <f t="shared" si="0"/>
        <v>#N/A</v>
      </c>
      <c r="X80" s="49" t="e">
        <f t="shared" si="1"/>
        <v>#N/A</v>
      </c>
      <c r="Y80" s="52" t="e">
        <f t="shared" si="4"/>
        <v>#N/A</v>
      </c>
      <c r="Z80" s="57"/>
      <c r="AA80" s="5"/>
    </row>
    <row r="81" spans="2:27">
      <c r="B81" s="34"/>
      <c r="C81" s="35"/>
      <c r="D81" s="34"/>
      <c r="E81" s="35"/>
      <c r="F81" s="34"/>
      <c r="G81" s="35"/>
      <c r="H81" s="34"/>
      <c r="I81" s="35"/>
      <c r="J81" s="34"/>
      <c r="K81" s="35"/>
      <c r="L81" s="36"/>
      <c r="M81" s="35"/>
      <c r="N81" s="11"/>
      <c r="O81" s="11"/>
      <c r="P81" s="11"/>
      <c r="Q81" s="11"/>
      <c r="R81" s="11"/>
      <c r="S81" s="46"/>
      <c r="T81" s="35"/>
      <c r="U81" s="47" t="e">
        <f t="shared" si="2"/>
        <v>#N/A</v>
      </c>
      <c r="V81" s="48" t="e">
        <f t="shared" si="3"/>
        <v>#N/A</v>
      </c>
      <c r="W81" s="47" t="e">
        <f t="shared" si="0"/>
        <v>#N/A</v>
      </c>
      <c r="X81" s="49" t="e">
        <f t="shared" si="1"/>
        <v>#N/A</v>
      </c>
      <c r="Y81" s="52" t="e">
        <f t="shared" si="4"/>
        <v>#N/A</v>
      </c>
      <c r="Z81" s="57"/>
      <c r="AA81" s="5"/>
    </row>
    <row r="82" spans="2:27">
      <c r="B82" s="34"/>
      <c r="C82" s="35"/>
      <c r="D82" s="34"/>
      <c r="E82" s="35"/>
      <c r="F82" s="34"/>
      <c r="G82" s="35"/>
      <c r="H82" s="34"/>
      <c r="I82" s="35"/>
      <c r="J82" s="34"/>
      <c r="K82" s="35"/>
      <c r="L82" s="36"/>
      <c r="M82" s="35"/>
      <c r="N82" s="11"/>
      <c r="O82" s="11"/>
      <c r="P82" s="11"/>
      <c r="Q82" s="11"/>
      <c r="R82" s="11"/>
      <c r="S82" s="46"/>
      <c r="T82" s="35"/>
      <c r="U82" s="47" t="e">
        <f t="shared" si="2"/>
        <v>#N/A</v>
      </c>
      <c r="V82" s="48" t="e">
        <f t="shared" si="3"/>
        <v>#N/A</v>
      </c>
      <c r="W82" s="47" t="e">
        <f t="shared" si="0"/>
        <v>#N/A</v>
      </c>
      <c r="X82" s="49" t="e">
        <f t="shared" si="1"/>
        <v>#N/A</v>
      </c>
      <c r="Y82" s="52" t="e">
        <f t="shared" si="4"/>
        <v>#N/A</v>
      </c>
      <c r="Z82" s="57"/>
      <c r="AA82" s="5"/>
    </row>
    <row r="83" spans="2:27">
      <c r="B83" s="34"/>
      <c r="C83" s="35"/>
      <c r="D83" s="34"/>
      <c r="E83" s="35"/>
      <c r="F83" s="34"/>
      <c r="G83" s="35"/>
      <c r="H83" s="34"/>
      <c r="I83" s="35"/>
      <c r="J83" s="34"/>
      <c r="K83" s="35"/>
      <c r="L83" s="36"/>
      <c r="M83" s="35"/>
      <c r="N83" s="11"/>
      <c r="O83" s="11"/>
      <c r="P83" s="11"/>
      <c r="Q83" s="11"/>
      <c r="R83" s="11"/>
      <c r="S83" s="46"/>
      <c r="T83" s="35"/>
      <c r="U83" s="47" t="e">
        <f t="shared" si="2"/>
        <v>#N/A</v>
      </c>
      <c r="V83" s="48" t="e">
        <f t="shared" si="3"/>
        <v>#N/A</v>
      </c>
      <c r="W83" s="47" t="e">
        <f t="shared" si="0"/>
        <v>#N/A</v>
      </c>
      <c r="X83" s="49" t="e">
        <f t="shared" si="1"/>
        <v>#N/A</v>
      </c>
      <c r="Y83" s="52" t="e">
        <f t="shared" si="4"/>
        <v>#N/A</v>
      </c>
      <c r="Z83" s="57"/>
      <c r="AA83" s="5"/>
    </row>
    <row r="84" spans="2:27" ht="15.75" customHeight="1">
      <c r="B84" s="34"/>
      <c r="C84" s="35"/>
      <c r="D84" s="34"/>
      <c r="E84" s="35"/>
      <c r="F84" s="34"/>
      <c r="G84" s="35"/>
      <c r="H84" s="34"/>
      <c r="I84" s="35"/>
      <c r="J84" s="34"/>
      <c r="K84" s="35"/>
      <c r="L84" s="36"/>
      <c r="M84" s="35"/>
      <c r="N84" s="11"/>
      <c r="O84" s="11"/>
      <c r="P84" s="11"/>
      <c r="Q84" s="11"/>
      <c r="R84" s="11"/>
      <c r="S84" s="46"/>
      <c r="T84" s="35"/>
      <c r="U84" s="47" t="e">
        <f t="shared" si="2"/>
        <v>#N/A</v>
      </c>
      <c r="V84" s="48" t="e">
        <f t="shared" si="3"/>
        <v>#N/A</v>
      </c>
      <c r="W84" s="47" t="e">
        <f t="shared" si="0"/>
        <v>#N/A</v>
      </c>
      <c r="X84" s="49" t="e">
        <f t="shared" si="1"/>
        <v>#N/A</v>
      </c>
      <c r="Y84" s="52" t="e">
        <f t="shared" si="4"/>
        <v>#N/A</v>
      </c>
      <c r="Z84" s="5"/>
      <c r="AA84" s="5"/>
    </row>
    <row r="85" spans="2:27" ht="15.75" customHeight="1">
      <c r="B85" s="34"/>
      <c r="C85" s="35"/>
      <c r="D85" s="34"/>
      <c r="E85" s="35"/>
      <c r="F85" s="34"/>
      <c r="G85" s="35"/>
      <c r="H85" s="34"/>
      <c r="I85" s="35"/>
      <c r="J85" s="34"/>
      <c r="K85" s="35"/>
      <c r="L85" s="36"/>
      <c r="M85" s="35"/>
      <c r="N85" s="11"/>
      <c r="O85" s="11"/>
      <c r="P85" s="11"/>
      <c r="Q85" s="11"/>
      <c r="R85" s="11"/>
      <c r="S85" s="46"/>
      <c r="T85" s="35"/>
      <c r="U85" s="47" t="e">
        <f t="shared" si="2"/>
        <v>#N/A</v>
      </c>
      <c r="V85" s="48" t="e">
        <f t="shared" si="3"/>
        <v>#N/A</v>
      </c>
      <c r="W85" s="47" t="e">
        <f t="shared" si="0"/>
        <v>#N/A</v>
      </c>
      <c r="X85" s="49" t="e">
        <f t="shared" si="1"/>
        <v>#N/A</v>
      </c>
      <c r="Y85" s="52" t="e">
        <f t="shared" si="4"/>
        <v>#N/A</v>
      </c>
      <c r="Z85" s="5"/>
      <c r="AA85" s="5"/>
    </row>
    <row r="86" spans="2:27" ht="15.75" customHeight="1">
      <c r="B86" s="34"/>
      <c r="C86" s="35"/>
      <c r="D86" s="34"/>
      <c r="E86" s="35"/>
      <c r="F86" s="34"/>
      <c r="G86" s="35"/>
      <c r="H86" s="34"/>
      <c r="I86" s="35"/>
      <c r="J86" s="34"/>
      <c r="K86" s="35"/>
      <c r="L86" s="36"/>
      <c r="M86" s="35"/>
      <c r="N86" s="11"/>
      <c r="O86" s="11"/>
      <c r="P86" s="11"/>
      <c r="Q86" s="11"/>
      <c r="R86" s="11"/>
      <c r="S86" s="46"/>
      <c r="T86" s="35"/>
      <c r="U86" s="47" t="e">
        <f t="shared" si="2"/>
        <v>#N/A</v>
      </c>
      <c r="V86" s="48" t="e">
        <f t="shared" si="3"/>
        <v>#N/A</v>
      </c>
      <c r="W86" s="47" t="e">
        <f t="shared" si="0"/>
        <v>#N/A</v>
      </c>
      <c r="X86" s="49" t="e">
        <f t="shared" si="1"/>
        <v>#N/A</v>
      </c>
      <c r="Y86" s="52" t="e">
        <f t="shared" si="4"/>
        <v>#N/A</v>
      </c>
      <c r="Z86" s="5"/>
      <c r="AA86" s="5"/>
    </row>
    <row r="87" spans="2:27" ht="15.75" customHeight="1">
      <c r="B87" s="34"/>
      <c r="C87" s="35"/>
      <c r="D87" s="34"/>
      <c r="E87" s="35"/>
      <c r="F87" s="34"/>
      <c r="G87" s="35"/>
      <c r="H87" s="34"/>
      <c r="I87" s="35"/>
      <c r="J87" s="34"/>
      <c r="K87" s="35"/>
      <c r="L87" s="36"/>
      <c r="M87" s="35"/>
      <c r="N87" s="11"/>
      <c r="O87" s="11"/>
      <c r="P87" s="11"/>
      <c r="Q87" s="11"/>
      <c r="R87" s="11"/>
      <c r="S87" s="46"/>
      <c r="T87" s="35"/>
      <c r="U87" s="47" t="e">
        <f t="shared" si="2"/>
        <v>#N/A</v>
      </c>
      <c r="V87" s="48" t="e">
        <f t="shared" si="3"/>
        <v>#N/A</v>
      </c>
      <c r="W87" s="47" t="e">
        <f t="shared" si="0"/>
        <v>#N/A</v>
      </c>
      <c r="X87" s="49" t="e">
        <f t="shared" si="1"/>
        <v>#N/A</v>
      </c>
      <c r="Y87" s="52" t="e">
        <f t="shared" si="4"/>
        <v>#N/A</v>
      </c>
      <c r="Z87" s="5"/>
      <c r="AA87" s="5"/>
    </row>
    <row r="88" spans="2:27" ht="15.75" customHeight="1">
      <c r="B88" s="34"/>
      <c r="C88" s="35"/>
      <c r="D88" s="34"/>
      <c r="E88" s="35"/>
      <c r="F88" s="34"/>
      <c r="G88" s="35"/>
      <c r="H88" s="34"/>
      <c r="I88" s="35"/>
      <c r="J88" s="34"/>
      <c r="K88" s="35"/>
      <c r="L88" s="36"/>
      <c r="M88" s="35"/>
      <c r="N88" s="11"/>
      <c r="O88" s="11"/>
      <c r="P88" s="11"/>
      <c r="Q88" s="11"/>
      <c r="R88" s="11"/>
      <c r="S88" s="46"/>
      <c r="T88" s="35"/>
      <c r="U88" s="47" t="e">
        <f t="shared" si="2"/>
        <v>#N/A</v>
      </c>
      <c r="V88" s="48" t="e">
        <f t="shared" si="3"/>
        <v>#N/A</v>
      </c>
      <c r="W88" s="47" t="e">
        <f t="shared" si="0"/>
        <v>#N/A</v>
      </c>
      <c r="X88" s="49" t="e">
        <f t="shared" si="1"/>
        <v>#N/A</v>
      </c>
      <c r="Y88" s="52" t="e">
        <f t="shared" si="4"/>
        <v>#N/A</v>
      </c>
      <c r="Z88" s="5"/>
      <c r="AA88" s="5"/>
    </row>
    <row r="89" spans="2:27" ht="15.75" customHeight="1">
      <c r="B89" s="34"/>
      <c r="C89" s="35"/>
      <c r="D89" s="34"/>
      <c r="E89" s="35"/>
      <c r="F89" s="34"/>
      <c r="G89" s="35"/>
      <c r="H89" s="34"/>
      <c r="I89" s="35"/>
      <c r="J89" s="34"/>
      <c r="K89" s="35"/>
      <c r="L89" s="36"/>
      <c r="M89" s="35"/>
      <c r="N89" s="5"/>
      <c r="O89" s="11"/>
      <c r="P89" s="11"/>
      <c r="Q89" s="5"/>
      <c r="R89" s="5"/>
      <c r="S89" s="36"/>
      <c r="T89" s="35"/>
      <c r="U89" s="47" t="e">
        <f t="shared" si="2"/>
        <v>#N/A</v>
      </c>
      <c r="V89" s="48" t="e">
        <f t="shared" si="3"/>
        <v>#N/A</v>
      </c>
      <c r="W89" s="47" t="e">
        <f t="shared" si="0"/>
        <v>#N/A</v>
      </c>
      <c r="X89" s="49" t="e">
        <f t="shared" si="1"/>
        <v>#N/A</v>
      </c>
      <c r="Y89" s="48" t="e">
        <f t="shared" si="4"/>
        <v>#N/A</v>
      </c>
      <c r="Z89" s="5"/>
      <c r="AA89" s="5"/>
    </row>
    <row r="90" spans="2:27" ht="15.75" customHeight="1">
      <c r="B90" s="34"/>
      <c r="C90" s="35"/>
      <c r="D90" s="34"/>
      <c r="E90" s="35"/>
      <c r="F90" s="34"/>
      <c r="G90" s="35"/>
      <c r="H90" s="34"/>
      <c r="I90" s="35"/>
      <c r="J90" s="34"/>
      <c r="K90" s="35"/>
      <c r="L90" s="37"/>
      <c r="M90" s="38"/>
      <c r="N90" s="39"/>
      <c r="O90" s="11"/>
      <c r="P90" s="11"/>
      <c r="Q90" s="39"/>
      <c r="R90" s="39"/>
      <c r="S90" s="37"/>
      <c r="T90" s="38"/>
      <c r="U90" s="47" t="e">
        <f t="shared" si="2"/>
        <v>#N/A</v>
      </c>
      <c r="V90" s="48" t="e">
        <f t="shared" si="3"/>
        <v>#N/A</v>
      </c>
      <c r="W90" s="47" t="e">
        <f t="shared" si="0"/>
        <v>#N/A</v>
      </c>
      <c r="X90" s="49" t="e">
        <f t="shared" si="1"/>
        <v>#N/A</v>
      </c>
      <c r="Y90" s="48" t="e">
        <f t="shared" si="4"/>
        <v>#N/A</v>
      </c>
      <c r="Z90" s="5"/>
      <c r="AA90" s="39"/>
    </row>
    <row r="91" spans="2:27" ht="15.75" customHeight="1">
      <c r="B91" s="34"/>
      <c r="C91" s="35"/>
      <c r="D91" s="34"/>
      <c r="E91" s="35"/>
      <c r="F91" s="34"/>
      <c r="G91" s="35"/>
      <c r="H91" s="34"/>
      <c r="I91" s="35"/>
      <c r="J91" s="34"/>
      <c r="K91" s="35"/>
      <c r="L91" s="37"/>
      <c r="M91" s="38"/>
      <c r="N91" s="39"/>
      <c r="O91" s="11"/>
      <c r="P91" s="11"/>
      <c r="Q91" s="39"/>
      <c r="R91" s="39"/>
      <c r="S91" s="37"/>
      <c r="T91" s="38"/>
      <c r="U91" s="47" t="e">
        <f t="shared" si="2"/>
        <v>#N/A</v>
      </c>
      <c r="V91" s="48" t="e">
        <f t="shared" si="3"/>
        <v>#N/A</v>
      </c>
      <c r="W91" s="47" t="e">
        <f t="shared" si="0"/>
        <v>#N/A</v>
      </c>
      <c r="X91" s="49" t="e">
        <f t="shared" si="1"/>
        <v>#N/A</v>
      </c>
      <c r="Y91" s="48" t="e">
        <f t="shared" si="4"/>
        <v>#N/A</v>
      </c>
      <c r="Z91" s="5"/>
      <c r="AA91" s="39"/>
    </row>
    <row r="92" spans="2:27" ht="15.75" customHeight="1">
      <c r="B92" s="34"/>
      <c r="C92" s="35"/>
      <c r="D92" s="34"/>
      <c r="E92" s="35"/>
      <c r="F92" s="34"/>
      <c r="G92" s="35"/>
      <c r="H92" s="34"/>
      <c r="I92" s="35"/>
      <c r="J92" s="34"/>
      <c r="K92" s="35"/>
      <c r="L92" s="37"/>
      <c r="M92" s="38"/>
      <c r="N92" s="39"/>
      <c r="O92" s="11"/>
      <c r="P92" s="11"/>
      <c r="Q92" s="39"/>
      <c r="R92" s="39"/>
      <c r="S92" s="37"/>
      <c r="T92" s="38"/>
      <c r="U92" s="47" t="e">
        <f t="shared" si="2"/>
        <v>#N/A</v>
      </c>
      <c r="V92" s="48" t="e">
        <f t="shared" si="3"/>
        <v>#N/A</v>
      </c>
      <c r="W92" s="47" t="e">
        <f t="shared" si="0"/>
        <v>#N/A</v>
      </c>
      <c r="X92" s="49" t="e">
        <f t="shared" si="1"/>
        <v>#N/A</v>
      </c>
      <c r="Y92" s="48" t="e">
        <f t="shared" si="4"/>
        <v>#N/A</v>
      </c>
      <c r="Z92" s="5"/>
      <c r="AA92" s="39"/>
    </row>
    <row r="93" spans="2:27" ht="15.75" customHeight="1">
      <c r="B93" s="34"/>
      <c r="C93" s="35"/>
      <c r="D93" s="34"/>
      <c r="E93" s="35"/>
      <c r="F93" s="34"/>
      <c r="G93" s="35"/>
      <c r="H93" s="34"/>
      <c r="I93" s="35"/>
      <c r="J93" s="34"/>
      <c r="K93" s="35"/>
      <c r="L93" s="37"/>
      <c r="M93" s="38"/>
      <c r="N93" s="39"/>
      <c r="O93" s="11"/>
      <c r="P93" s="11"/>
      <c r="Q93" s="39"/>
      <c r="R93" s="39"/>
      <c r="S93" s="37"/>
      <c r="T93" s="38"/>
      <c r="U93" s="47" t="e">
        <f t="shared" si="2"/>
        <v>#N/A</v>
      </c>
      <c r="V93" s="48" t="e">
        <f t="shared" si="3"/>
        <v>#N/A</v>
      </c>
      <c r="W93" s="47" t="e">
        <f t="shared" si="0"/>
        <v>#N/A</v>
      </c>
      <c r="X93" s="49" t="e">
        <f t="shared" si="1"/>
        <v>#N/A</v>
      </c>
      <c r="Y93" s="48" t="e">
        <f t="shared" si="4"/>
        <v>#N/A</v>
      </c>
      <c r="Z93" s="5"/>
      <c r="AA93" s="39"/>
    </row>
    <row r="94" spans="2:27" ht="15.75" customHeight="1">
      <c r="B94" s="34"/>
      <c r="C94" s="35"/>
      <c r="D94" s="34"/>
      <c r="E94" s="35"/>
      <c r="F94" s="34"/>
      <c r="G94" s="35"/>
      <c r="H94" s="34"/>
      <c r="I94" s="35"/>
      <c r="J94" s="34"/>
      <c r="K94" s="35"/>
      <c r="L94" s="37"/>
      <c r="M94" s="38"/>
      <c r="N94" s="39"/>
      <c r="O94" s="11"/>
      <c r="P94" s="11"/>
      <c r="Q94" s="39"/>
      <c r="R94" s="39"/>
      <c r="S94" s="37"/>
      <c r="T94" s="38"/>
      <c r="U94" s="47" t="e">
        <f t="shared" si="2"/>
        <v>#N/A</v>
      </c>
      <c r="V94" s="48" t="e">
        <f t="shared" si="3"/>
        <v>#N/A</v>
      </c>
      <c r="W94" s="47" t="e">
        <f t="shared" si="0"/>
        <v>#N/A</v>
      </c>
      <c r="X94" s="49" t="e">
        <f t="shared" si="1"/>
        <v>#N/A</v>
      </c>
      <c r="Y94" s="48" t="e">
        <f t="shared" si="4"/>
        <v>#N/A</v>
      </c>
      <c r="Z94" s="5"/>
      <c r="AA94" s="39"/>
    </row>
    <row r="95" spans="2:27" ht="15.75" customHeight="1">
      <c r="B95" s="34"/>
      <c r="C95" s="35"/>
      <c r="D95" s="34"/>
      <c r="E95" s="35"/>
      <c r="F95" s="34"/>
      <c r="G95" s="35"/>
      <c r="H95" s="34"/>
      <c r="I95" s="35"/>
      <c r="J95" s="34"/>
      <c r="K95" s="35"/>
      <c r="L95" s="37"/>
      <c r="M95" s="38"/>
      <c r="N95" s="39"/>
      <c r="O95" s="11"/>
      <c r="P95" s="11"/>
      <c r="Q95" s="39"/>
      <c r="R95" s="39"/>
      <c r="S95" s="37"/>
      <c r="T95" s="38"/>
      <c r="U95" s="47" t="e">
        <f t="shared" si="2"/>
        <v>#N/A</v>
      </c>
      <c r="V95" s="48" t="e">
        <f t="shared" si="3"/>
        <v>#N/A</v>
      </c>
      <c r="W95" s="47" t="e">
        <f t="shared" si="0"/>
        <v>#N/A</v>
      </c>
      <c r="X95" s="49" t="e">
        <f t="shared" si="1"/>
        <v>#N/A</v>
      </c>
      <c r="Y95" s="48" t="e">
        <f t="shared" si="4"/>
        <v>#N/A</v>
      </c>
      <c r="Z95" s="5"/>
      <c r="AA95" s="39"/>
    </row>
    <row r="96" spans="2:27" ht="15.75" customHeight="1">
      <c r="B96" s="34"/>
      <c r="C96" s="35"/>
      <c r="D96" s="34"/>
      <c r="E96" s="35"/>
      <c r="F96" s="34"/>
      <c r="G96" s="35"/>
      <c r="H96" s="34"/>
      <c r="I96" s="35"/>
      <c r="J96" s="34"/>
      <c r="K96" s="35"/>
      <c r="L96" s="37"/>
      <c r="M96" s="38"/>
      <c r="N96" s="39"/>
      <c r="O96" s="11"/>
      <c r="P96" s="11"/>
      <c r="Q96" s="39"/>
      <c r="R96" s="39"/>
      <c r="S96" s="37"/>
      <c r="T96" s="38"/>
      <c r="U96" s="47" t="e">
        <f t="shared" si="2"/>
        <v>#N/A</v>
      </c>
      <c r="V96" s="48" t="e">
        <f t="shared" si="3"/>
        <v>#N/A</v>
      </c>
      <c r="W96" s="47" t="e">
        <f t="shared" si="0"/>
        <v>#N/A</v>
      </c>
      <c r="X96" s="49" t="e">
        <f t="shared" si="1"/>
        <v>#N/A</v>
      </c>
      <c r="Y96" s="48" t="e">
        <f t="shared" si="4"/>
        <v>#N/A</v>
      </c>
      <c r="Z96" s="5"/>
      <c r="AA96" s="39"/>
    </row>
    <row r="97" spans="2:27" ht="15.75" customHeight="1">
      <c r="B97" s="34"/>
      <c r="C97" s="35"/>
      <c r="D97" s="34"/>
      <c r="E97" s="35"/>
      <c r="F97" s="34"/>
      <c r="G97" s="35"/>
      <c r="H97" s="34"/>
      <c r="I97" s="35"/>
      <c r="J97" s="34"/>
      <c r="K97" s="35"/>
      <c r="L97" s="37"/>
      <c r="M97" s="38"/>
      <c r="N97" s="39"/>
      <c r="O97" s="11"/>
      <c r="P97" s="11"/>
      <c r="Q97" s="39"/>
      <c r="R97" s="39"/>
      <c r="S97" s="37"/>
      <c r="T97" s="38"/>
      <c r="U97" s="47" t="e">
        <f t="shared" si="2"/>
        <v>#N/A</v>
      </c>
      <c r="V97" s="48" t="e">
        <f t="shared" si="3"/>
        <v>#N/A</v>
      </c>
      <c r="W97" s="47" t="e">
        <f t="shared" si="0"/>
        <v>#N/A</v>
      </c>
      <c r="X97" s="49" t="e">
        <f t="shared" si="1"/>
        <v>#N/A</v>
      </c>
      <c r="Y97" s="48" t="e">
        <f t="shared" si="4"/>
        <v>#N/A</v>
      </c>
      <c r="Z97" s="5"/>
      <c r="AA97" s="39"/>
    </row>
    <row r="98" spans="2:27" ht="15.75" customHeight="1">
      <c r="B98" s="34"/>
      <c r="C98" s="35"/>
      <c r="D98" s="34"/>
      <c r="E98" s="35"/>
      <c r="F98" s="34"/>
      <c r="G98" s="35"/>
      <c r="H98" s="34"/>
      <c r="I98" s="35"/>
      <c r="J98" s="34"/>
      <c r="K98" s="35"/>
      <c r="L98" s="37"/>
      <c r="M98" s="38"/>
      <c r="N98" s="39"/>
      <c r="O98" s="11"/>
      <c r="P98" s="11"/>
      <c r="Q98" s="39"/>
      <c r="R98" s="39"/>
      <c r="S98" s="37"/>
      <c r="T98" s="38"/>
      <c r="U98" s="47" t="e">
        <f t="shared" si="2"/>
        <v>#N/A</v>
      </c>
      <c r="V98" s="48" t="e">
        <f t="shared" si="3"/>
        <v>#N/A</v>
      </c>
      <c r="W98" s="47" t="e">
        <f t="shared" si="0"/>
        <v>#N/A</v>
      </c>
      <c r="X98" s="49" t="e">
        <f t="shared" si="1"/>
        <v>#N/A</v>
      </c>
      <c r="Y98" s="48" t="e">
        <f t="shared" si="4"/>
        <v>#N/A</v>
      </c>
      <c r="Z98" s="5"/>
      <c r="AA98" s="39"/>
    </row>
    <row r="99" spans="2:27" ht="15.75" customHeight="1">
      <c r="B99" s="34"/>
      <c r="C99" s="35"/>
      <c r="D99" s="34"/>
      <c r="E99" s="35"/>
      <c r="F99" s="34"/>
      <c r="G99" s="35"/>
      <c r="H99" s="34"/>
      <c r="I99" s="35"/>
      <c r="J99" s="34"/>
      <c r="K99" s="35"/>
      <c r="L99" s="37"/>
      <c r="M99" s="38"/>
      <c r="N99" s="39"/>
      <c r="O99" s="11"/>
      <c r="P99" s="11"/>
      <c r="Q99" s="39"/>
      <c r="R99" s="39"/>
      <c r="S99" s="37"/>
      <c r="T99" s="38"/>
      <c r="U99" s="47" t="e">
        <f t="shared" si="2"/>
        <v>#N/A</v>
      </c>
      <c r="V99" s="48" t="e">
        <f t="shared" si="3"/>
        <v>#N/A</v>
      </c>
      <c r="W99" s="47" t="e">
        <f t="shared" si="0"/>
        <v>#N/A</v>
      </c>
      <c r="X99" s="49" t="e">
        <f t="shared" si="1"/>
        <v>#N/A</v>
      </c>
      <c r="Y99" s="48" t="e">
        <f t="shared" si="4"/>
        <v>#N/A</v>
      </c>
      <c r="Z99" s="5"/>
      <c r="AA99" s="39"/>
    </row>
    <row r="100" spans="2:27" ht="15.75" customHeight="1">
      <c r="B100" s="34"/>
      <c r="C100" s="35"/>
      <c r="D100" s="34"/>
      <c r="E100" s="35"/>
      <c r="F100" s="34"/>
      <c r="G100" s="35"/>
      <c r="H100" s="34"/>
      <c r="I100" s="35"/>
      <c r="J100" s="34"/>
      <c r="K100" s="35"/>
      <c r="L100" s="37"/>
      <c r="M100" s="38"/>
      <c r="N100" s="39"/>
      <c r="O100" s="11"/>
      <c r="P100" s="11"/>
      <c r="Q100" s="39"/>
      <c r="R100" s="39"/>
      <c r="S100" s="37"/>
      <c r="T100" s="38"/>
      <c r="U100" s="47" t="e">
        <f t="shared" si="2"/>
        <v>#N/A</v>
      </c>
      <c r="V100" s="48" t="e">
        <f t="shared" si="3"/>
        <v>#N/A</v>
      </c>
      <c r="W100" s="47" t="e">
        <f t="shared" si="0"/>
        <v>#N/A</v>
      </c>
      <c r="X100" s="49" t="e">
        <f t="shared" si="1"/>
        <v>#N/A</v>
      </c>
      <c r="Y100" s="48" t="e">
        <f t="shared" si="4"/>
        <v>#N/A</v>
      </c>
      <c r="Z100" s="5"/>
      <c r="AA100" s="39"/>
    </row>
    <row r="101" spans="2:27" ht="15.75" customHeight="1">
      <c r="B101" s="34"/>
      <c r="C101" s="35"/>
      <c r="D101" s="34"/>
      <c r="E101" s="35"/>
      <c r="F101" s="34"/>
      <c r="G101" s="35"/>
      <c r="H101" s="34"/>
      <c r="I101" s="35"/>
      <c r="J101" s="34"/>
      <c r="K101" s="35"/>
      <c r="L101" s="37"/>
      <c r="M101" s="38"/>
      <c r="N101" s="39"/>
      <c r="O101" s="11"/>
      <c r="P101" s="11"/>
      <c r="Q101" s="39"/>
      <c r="R101" s="39"/>
      <c r="S101" s="37"/>
      <c r="T101" s="38"/>
      <c r="U101" s="47" t="e">
        <f t="shared" si="2"/>
        <v>#N/A</v>
      </c>
      <c r="V101" s="48" t="e">
        <f t="shared" si="3"/>
        <v>#N/A</v>
      </c>
      <c r="W101" s="47" t="e">
        <f t="shared" si="0"/>
        <v>#N/A</v>
      </c>
      <c r="X101" s="49" t="e">
        <f t="shared" si="1"/>
        <v>#N/A</v>
      </c>
      <c r="Y101" s="48" t="e">
        <f t="shared" si="4"/>
        <v>#N/A</v>
      </c>
      <c r="Z101" s="5"/>
      <c r="AA101" s="39"/>
    </row>
    <row r="102" spans="2:27" ht="15.75" customHeight="1">
      <c r="B102" s="34"/>
      <c r="C102" s="35"/>
      <c r="D102" s="34"/>
      <c r="E102" s="35"/>
      <c r="F102" s="34"/>
      <c r="G102" s="35"/>
      <c r="H102" s="34"/>
      <c r="I102" s="35"/>
      <c r="J102" s="34"/>
      <c r="K102" s="35"/>
      <c r="L102" s="37"/>
      <c r="M102" s="38"/>
      <c r="N102" s="39"/>
      <c r="O102" s="11"/>
      <c r="P102" s="11"/>
      <c r="Q102" s="39"/>
      <c r="R102" s="39"/>
      <c r="S102" s="37"/>
      <c r="T102" s="38"/>
      <c r="U102" s="47" t="e">
        <f t="shared" si="2"/>
        <v>#N/A</v>
      </c>
      <c r="V102" s="48" t="e">
        <f t="shared" si="3"/>
        <v>#N/A</v>
      </c>
      <c r="W102" s="47" t="e">
        <f t="shared" si="0"/>
        <v>#N/A</v>
      </c>
      <c r="X102" s="49" t="e">
        <f t="shared" si="1"/>
        <v>#N/A</v>
      </c>
      <c r="Y102" s="48" t="e">
        <f t="shared" si="4"/>
        <v>#N/A</v>
      </c>
      <c r="Z102" s="5"/>
      <c r="AA102" s="39"/>
    </row>
    <row r="103" spans="2:27" ht="15.75" customHeight="1">
      <c r="B103" s="34"/>
      <c r="C103" s="35"/>
      <c r="D103" s="34"/>
      <c r="E103" s="35"/>
      <c r="F103" s="34"/>
      <c r="G103" s="35"/>
      <c r="H103" s="34"/>
      <c r="I103" s="35"/>
      <c r="J103" s="34"/>
      <c r="K103" s="35"/>
      <c r="L103" s="37"/>
      <c r="M103" s="38"/>
      <c r="N103" s="39"/>
      <c r="O103" s="11"/>
      <c r="P103" s="11"/>
      <c r="Q103" s="39"/>
      <c r="R103" s="39"/>
      <c r="S103" s="37"/>
      <c r="T103" s="38"/>
      <c r="U103" s="47" t="e">
        <f t="shared" si="2"/>
        <v>#N/A</v>
      </c>
      <c r="V103" s="48" t="e">
        <f t="shared" si="3"/>
        <v>#N/A</v>
      </c>
      <c r="W103" s="47" t="e">
        <f t="shared" ref="W103:W138" si="5">V103/$X$34</f>
        <v>#N/A</v>
      </c>
      <c r="X103" s="49" t="e">
        <f t="shared" ref="X103:X138" si="6">U103-W103</f>
        <v>#N/A</v>
      </c>
      <c r="Y103" s="48" t="e">
        <f t="shared" si="4"/>
        <v>#N/A</v>
      </c>
      <c r="Z103" s="5"/>
      <c r="AA103" s="39"/>
    </row>
    <row r="104" spans="2:27" ht="15.75" customHeight="1">
      <c r="B104" s="34"/>
      <c r="C104" s="35"/>
      <c r="D104" s="34"/>
      <c r="E104" s="35"/>
      <c r="F104" s="34"/>
      <c r="G104" s="35"/>
      <c r="H104" s="34"/>
      <c r="I104" s="35"/>
      <c r="J104" s="34"/>
      <c r="K104" s="35"/>
      <c r="L104" s="37"/>
      <c r="M104" s="38"/>
      <c r="N104" s="39"/>
      <c r="O104" s="11"/>
      <c r="P104" s="11"/>
      <c r="Q104" s="39"/>
      <c r="R104" s="39"/>
      <c r="S104" s="37"/>
      <c r="T104" s="38"/>
      <c r="U104" s="47" t="e">
        <f t="shared" ref="U104:U138" si="7">IF(ISBLANK(S104),NA(),LN(1+S104/100))</f>
        <v>#N/A</v>
      </c>
      <c r="V104" s="48" t="e">
        <f t="shared" ref="V104:V138" si="8">IF(OR(ISBLANK(S104),ISBLANK(T104)),NA(),T104*(1+S104/100))</f>
        <v>#N/A</v>
      </c>
      <c r="W104" s="47" t="e">
        <f t="shared" si="5"/>
        <v>#N/A</v>
      </c>
      <c r="X104" s="49" t="e">
        <f t="shared" si="6"/>
        <v>#N/A</v>
      </c>
      <c r="Y104" s="48" t="e">
        <f t="shared" ref="Y104:Y138" si="9">X104</f>
        <v>#N/A</v>
      </c>
      <c r="Z104" s="5"/>
      <c r="AA104" s="39"/>
    </row>
    <row r="105" spans="2:27" ht="15.75" customHeight="1">
      <c r="B105" s="34"/>
      <c r="C105" s="35"/>
      <c r="D105" s="34"/>
      <c r="E105" s="35"/>
      <c r="F105" s="34"/>
      <c r="G105" s="35"/>
      <c r="H105" s="34"/>
      <c r="I105" s="35"/>
      <c r="J105" s="34"/>
      <c r="K105" s="35"/>
      <c r="L105" s="37"/>
      <c r="M105" s="38"/>
      <c r="N105" s="39"/>
      <c r="O105" s="11"/>
      <c r="P105" s="11"/>
      <c r="Q105" s="39"/>
      <c r="R105" s="39"/>
      <c r="S105" s="37"/>
      <c r="T105" s="38"/>
      <c r="U105" s="47" t="e">
        <f t="shared" si="7"/>
        <v>#N/A</v>
      </c>
      <c r="V105" s="48" t="e">
        <f t="shared" si="8"/>
        <v>#N/A</v>
      </c>
      <c r="W105" s="47" t="e">
        <f t="shared" si="5"/>
        <v>#N/A</v>
      </c>
      <c r="X105" s="49" t="e">
        <f t="shared" si="6"/>
        <v>#N/A</v>
      </c>
      <c r="Y105" s="48" t="e">
        <f t="shared" si="9"/>
        <v>#N/A</v>
      </c>
      <c r="Z105" s="5"/>
      <c r="AA105" s="39"/>
    </row>
    <row r="106" spans="2:27" ht="15.75" customHeight="1">
      <c r="B106" s="34"/>
      <c r="C106" s="35"/>
      <c r="D106" s="34"/>
      <c r="E106" s="35"/>
      <c r="F106" s="34"/>
      <c r="G106" s="35"/>
      <c r="H106" s="34"/>
      <c r="I106" s="35"/>
      <c r="J106" s="34"/>
      <c r="K106" s="35"/>
      <c r="L106" s="37"/>
      <c r="M106" s="38"/>
      <c r="N106" s="39"/>
      <c r="O106" s="11"/>
      <c r="P106" s="11"/>
      <c r="Q106" s="39"/>
      <c r="R106" s="39"/>
      <c r="S106" s="37"/>
      <c r="T106" s="38"/>
      <c r="U106" s="47" t="e">
        <f t="shared" si="7"/>
        <v>#N/A</v>
      </c>
      <c r="V106" s="48" t="e">
        <f t="shared" si="8"/>
        <v>#N/A</v>
      </c>
      <c r="W106" s="47" t="e">
        <f t="shared" si="5"/>
        <v>#N/A</v>
      </c>
      <c r="X106" s="49" t="e">
        <f t="shared" si="6"/>
        <v>#N/A</v>
      </c>
      <c r="Y106" s="48" t="e">
        <f t="shared" si="9"/>
        <v>#N/A</v>
      </c>
      <c r="Z106" s="5"/>
      <c r="AA106" s="39"/>
    </row>
    <row r="107" spans="2:27" ht="15.75" customHeight="1">
      <c r="B107" s="34"/>
      <c r="C107" s="35"/>
      <c r="D107" s="34"/>
      <c r="E107" s="35"/>
      <c r="F107" s="34"/>
      <c r="G107" s="35"/>
      <c r="H107" s="34"/>
      <c r="I107" s="35"/>
      <c r="J107" s="34"/>
      <c r="K107" s="35"/>
      <c r="L107" s="37"/>
      <c r="M107" s="38"/>
      <c r="N107" s="39"/>
      <c r="O107" s="11"/>
      <c r="P107" s="11"/>
      <c r="Q107" s="39"/>
      <c r="R107" s="39"/>
      <c r="S107" s="37"/>
      <c r="T107" s="38"/>
      <c r="U107" s="47" t="e">
        <f t="shared" si="7"/>
        <v>#N/A</v>
      </c>
      <c r="V107" s="48" t="e">
        <f t="shared" si="8"/>
        <v>#N/A</v>
      </c>
      <c r="W107" s="47" t="e">
        <f t="shared" si="5"/>
        <v>#N/A</v>
      </c>
      <c r="X107" s="49" t="e">
        <f t="shared" si="6"/>
        <v>#N/A</v>
      </c>
      <c r="Y107" s="48" t="e">
        <f t="shared" si="9"/>
        <v>#N/A</v>
      </c>
      <c r="Z107" s="5"/>
      <c r="AA107" s="39"/>
    </row>
    <row r="108" spans="2:27" ht="15.75" customHeight="1">
      <c r="B108" s="34"/>
      <c r="C108" s="35"/>
      <c r="D108" s="34"/>
      <c r="E108" s="35"/>
      <c r="F108" s="34"/>
      <c r="G108" s="35"/>
      <c r="H108" s="34"/>
      <c r="I108" s="35"/>
      <c r="J108" s="34"/>
      <c r="K108" s="35"/>
      <c r="L108" s="37"/>
      <c r="M108" s="38"/>
      <c r="N108" s="39"/>
      <c r="O108" s="11"/>
      <c r="P108" s="11"/>
      <c r="Q108" s="39"/>
      <c r="R108" s="39"/>
      <c r="S108" s="37"/>
      <c r="T108" s="38"/>
      <c r="U108" s="47" t="e">
        <f t="shared" si="7"/>
        <v>#N/A</v>
      </c>
      <c r="V108" s="48" t="e">
        <f t="shared" si="8"/>
        <v>#N/A</v>
      </c>
      <c r="W108" s="47" t="e">
        <f t="shared" si="5"/>
        <v>#N/A</v>
      </c>
      <c r="X108" s="49" t="e">
        <f t="shared" si="6"/>
        <v>#N/A</v>
      </c>
      <c r="Y108" s="48" t="e">
        <f t="shared" si="9"/>
        <v>#N/A</v>
      </c>
      <c r="Z108" s="5"/>
      <c r="AA108" s="39"/>
    </row>
    <row r="109" spans="2:27" ht="15.75" customHeight="1">
      <c r="B109" s="34"/>
      <c r="C109" s="35"/>
      <c r="D109" s="34"/>
      <c r="E109" s="35"/>
      <c r="F109" s="34"/>
      <c r="G109" s="35"/>
      <c r="H109" s="34"/>
      <c r="I109" s="35"/>
      <c r="J109" s="34"/>
      <c r="K109" s="35"/>
      <c r="L109" s="37"/>
      <c r="M109" s="38"/>
      <c r="N109" s="39"/>
      <c r="O109" s="11"/>
      <c r="P109" s="11"/>
      <c r="Q109" s="39"/>
      <c r="R109" s="39"/>
      <c r="S109" s="37"/>
      <c r="T109" s="38"/>
      <c r="U109" s="47" t="e">
        <f t="shared" si="7"/>
        <v>#N/A</v>
      </c>
      <c r="V109" s="48" t="e">
        <f t="shared" si="8"/>
        <v>#N/A</v>
      </c>
      <c r="W109" s="47" t="e">
        <f t="shared" si="5"/>
        <v>#N/A</v>
      </c>
      <c r="X109" s="49" t="e">
        <f t="shared" si="6"/>
        <v>#N/A</v>
      </c>
      <c r="Y109" s="48" t="e">
        <f t="shared" si="9"/>
        <v>#N/A</v>
      </c>
      <c r="Z109" s="5"/>
      <c r="AA109" s="39"/>
    </row>
    <row r="110" spans="2:27" ht="15.75" customHeight="1">
      <c r="B110" s="34"/>
      <c r="C110" s="35"/>
      <c r="D110" s="34"/>
      <c r="E110" s="35"/>
      <c r="F110" s="34"/>
      <c r="G110" s="35"/>
      <c r="H110" s="34"/>
      <c r="I110" s="35"/>
      <c r="J110" s="34"/>
      <c r="K110" s="35"/>
      <c r="L110" s="37"/>
      <c r="M110" s="38"/>
      <c r="N110" s="39"/>
      <c r="O110" s="11"/>
      <c r="P110" s="11"/>
      <c r="Q110" s="39"/>
      <c r="R110" s="39"/>
      <c r="S110" s="37"/>
      <c r="T110" s="38"/>
      <c r="U110" s="47" t="e">
        <f t="shared" si="7"/>
        <v>#N/A</v>
      </c>
      <c r="V110" s="48" t="e">
        <f t="shared" si="8"/>
        <v>#N/A</v>
      </c>
      <c r="W110" s="47" t="e">
        <f t="shared" si="5"/>
        <v>#N/A</v>
      </c>
      <c r="X110" s="49" t="e">
        <f t="shared" si="6"/>
        <v>#N/A</v>
      </c>
      <c r="Y110" s="48" t="e">
        <f t="shared" si="9"/>
        <v>#N/A</v>
      </c>
      <c r="Z110" s="5"/>
      <c r="AA110" s="39"/>
    </row>
    <row r="111" spans="2:27" ht="15.75" customHeight="1">
      <c r="B111" s="34"/>
      <c r="C111" s="35"/>
      <c r="D111" s="34"/>
      <c r="E111" s="35"/>
      <c r="F111" s="34"/>
      <c r="G111" s="35"/>
      <c r="H111" s="34"/>
      <c r="I111" s="35"/>
      <c r="J111" s="34"/>
      <c r="K111" s="35"/>
      <c r="L111" s="37"/>
      <c r="M111" s="38"/>
      <c r="N111" s="39"/>
      <c r="O111" s="11"/>
      <c r="P111" s="11"/>
      <c r="Q111" s="39"/>
      <c r="R111" s="39"/>
      <c r="S111" s="37"/>
      <c r="T111" s="38"/>
      <c r="U111" s="47" t="e">
        <f t="shared" si="7"/>
        <v>#N/A</v>
      </c>
      <c r="V111" s="48" t="e">
        <f t="shared" si="8"/>
        <v>#N/A</v>
      </c>
      <c r="W111" s="47" t="e">
        <f t="shared" si="5"/>
        <v>#N/A</v>
      </c>
      <c r="X111" s="49" t="e">
        <f t="shared" si="6"/>
        <v>#N/A</v>
      </c>
      <c r="Y111" s="48" t="e">
        <f t="shared" si="9"/>
        <v>#N/A</v>
      </c>
      <c r="Z111" s="5"/>
      <c r="AA111" s="39"/>
    </row>
    <row r="112" spans="2:27" ht="15.75" customHeight="1">
      <c r="B112" s="34"/>
      <c r="C112" s="35"/>
      <c r="D112" s="34"/>
      <c r="E112" s="35"/>
      <c r="F112" s="34"/>
      <c r="G112" s="35"/>
      <c r="H112" s="34"/>
      <c r="I112" s="35"/>
      <c r="J112" s="34"/>
      <c r="K112" s="35"/>
      <c r="L112" s="37"/>
      <c r="M112" s="38"/>
      <c r="N112" s="39"/>
      <c r="O112" s="11"/>
      <c r="P112" s="11"/>
      <c r="Q112" s="39"/>
      <c r="R112" s="39"/>
      <c r="S112" s="37"/>
      <c r="T112" s="38"/>
      <c r="U112" s="47" t="e">
        <f t="shared" si="7"/>
        <v>#N/A</v>
      </c>
      <c r="V112" s="48" t="e">
        <f t="shared" si="8"/>
        <v>#N/A</v>
      </c>
      <c r="W112" s="47" t="e">
        <f t="shared" si="5"/>
        <v>#N/A</v>
      </c>
      <c r="X112" s="49" t="e">
        <f t="shared" si="6"/>
        <v>#N/A</v>
      </c>
      <c r="Y112" s="48" t="e">
        <f t="shared" si="9"/>
        <v>#N/A</v>
      </c>
      <c r="Z112" s="5"/>
      <c r="AA112" s="39"/>
    </row>
    <row r="113" spans="2:27" ht="15.75" customHeight="1">
      <c r="B113" s="34"/>
      <c r="C113" s="35"/>
      <c r="D113" s="34"/>
      <c r="E113" s="35"/>
      <c r="F113" s="34"/>
      <c r="G113" s="35"/>
      <c r="H113" s="34"/>
      <c r="I113" s="35"/>
      <c r="J113" s="34"/>
      <c r="K113" s="35"/>
      <c r="L113" s="37"/>
      <c r="M113" s="38"/>
      <c r="N113" s="39"/>
      <c r="O113" s="11"/>
      <c r="P113" s="11"/>
      <c r="Q113" s="39"/>
      <c r="R113" s="39"/>
      <c r="S113" s="37"/>
      <c r="T113" s="38"/>
      <c r="U113" s="47" t="e">
        <f t="shared" si="7"/>
        <v>#N/A</v>
      </c>
      <c r="V113" s="48" t="e">
        <f t="shared" si="8"/>
        <v>#N/A</v>
      </c>
      <c r="W113" s="47" t="e">
        <f t="shared" si="5"/>
        <v>#N/A</v>
      </c>
      <c r="X113" s="49" t="e">
        <f t="shared" si="6"/>
        <v>#N/A</v>
      </c>
      <c r="Y113" s="48" t="e">
        <f t="shared" si="9"/>
        <v>#N/A</v>
      </c>
      <c r="Z113" s="5"/>
      <c r="AA113" s="39"/>
    </row>
    <row r="114" spans="2:27" ht="15.75" customHeight="1">
      <c r="B114" s="34"/>
      <c r="C114" s="35"/>
      <c r="D114" s="34"/>
      <c r="E114" s="35"/>
      <c r="F114" s="34"/>
      <c r="G114" s="35"/>
      <c r="H114" s="34"/>
      <c r="I114" s="35"/>
      <c r="J114" s="34"/>
      <c r="K114" s="35"/>
      <c r="L114" s="37"/>
      <c r="M114" s="38"/>
      <c r="N114" s="39"/>
      <c r="O114" s="11"/>
      <c r="P114" s="11"/>
      <c r="Q114" s="39"/>
      <c r="R114" s="39"/>
      <c r="S114" s="37"/>
      <c r="T114" s="38"/>
      <c r="U114" s="47" t="e">
        <f t="shared" si="7"/>
        <v>#N/A</v>
      </c>
      <c r="V114" s="48" t="e">
        <f t="shared" si="8"/>
        <v>#N/A</v>
      </c>
      <c r="W114" s="47" t="e">
        <f t="shared" si="5"/>
        <v>#N/A</v>
      </c>
      <c r="X114" s="49" t="e">
        <f t="shared" si="6"/>
        <v>#N/A</v>
      </c>
      <c r="Y114" s="48" t="e">
        <f t="shared" si="9"/>
        <v>#N/A</v>
      </c>
      <c r="Z114" s="5"/>
      <c r="AA114" s="39"/>
    </row>
    <row r="115" spans="2:27" ht="15.75" customHeight="1">
      <c r="B115" s="34"/>
      <c r="C115" s="35"/>
      <c r="D115" s="34"/>
      <c r="E115" s="35"/>
      <c r="F115" s="34"/>
      <c r="G115" s="35"/>
      <c r="H115" s="34"/>
      <c r="I115" s="35"/>
      <c r="J115" s="34"/>
      <c r="K115" s="35"/>
      <c r="L115" s="37"/>
      <c r="M115" s="38"/>
      <c r="N115" s="39"/>
      <c r="O115" s="11"/>
      <c r="P115" s="11"/>
      <c r="Q115" s="39"/>
      <c r="R115" s="39"/>
      <c r="S115" s="37"/>
      <c r="T115" s="38"/>
      <c r="U115" s="47" t="e">
        <f t="shared" si="7"/>
        <v>#N/A</v>
      </c>
      <c r="V115" s="48" t="e">
        <f t="shared" si="8"/>
        <v>#N/A</v>
      </c>
      <c r="W115" s="47" t="e">
        <f t="shared" si="5"/>
        <v>#N/A</v>
      </c>
      <c r="X115" s="49" t="e">
        <f t="shared" si="6"/>
        <v>#N/A</v>
      </c>
      <c r="Y115" s="48" t="e">
        <f t="shared" si="9"/>
        <v>#N/A</v>
      </c>
      <c r="Z115" s="5"/>
      <c r="AA115" s="39"/>
    </row>
    <row r="116" spans="2:27" ht="15.75" customHeight="1">
      <c r="B116" s="34"/>
      <c r="C116" s="35"/>
      <c r="D116" s="34"/>
      <c r="E116" s="35"/>
      <c r="F116" s="34"/>
      <c r="G116" s="35"/>
      <c r="H116" s="34"/>
      <c r="I116" s="35"/>
      <c r="J116" s="34"/>
      <c r="K116" s="35"/>
      <c r="L116" s="37"/>
      <c r="M116" s="38"/>
      <c r="N116" s="39"/>
      <c r="O116" s="11"/>
      <c r="P116" s="11"/>
      <c r="Q116" s="39"/>
      <c r="R116" s="39"/>
      <c r="S116" s="37"/>
      <c r="T116" s="38"/>
      <c r="U116" s="47" t="e">
        <f t="shared" si="7"/>
        <v>#N/A</v>
      </c>
      <c r="V116" s="48" t="e">
        <f t="shared" si="8"/>
        <v>#N/A</v>
      </c>
      <c r="W116" s="47" t="e">
        <f t="shared" si="5"/>
        <v>#N/A</v>
      </c>
      <c r="X116" s="49" t="e">
        <f t="shared" si="6"/>
        <v>#N/A</v>
      </c>
      <c r="Y116" s="48" t="e">
        <f t="shared" si="9"/>
        <v>#N/A</v>
      </c>
      <c r="Z116" s="5"/>
      <c r="AA116" s="39"/>
    </row>
    <row r="117" spans="2:27" ht="15.75" customHeight="1">
      <c r="B117" s="34"/>
      <c r="C117" s="35"/>
      <c r="D117" s="34"/>
      <c r="E117" s="35"/>
      <c r="F117" s="34"/>
      <c r="G117" s="35"/>
      <c r="H117" s="34"/>
      <c r="I117" s="35"/>
      <c r="J117" s="34"/>
      <c r="K117" s="35"/>
      <c r="L117" s="37"/>
      <c r="M117" s="38"/>
      <c r="N117" s="39"/>
      <c r="O117" s="11"/>
      <c r="P117" s="11"/>
      <c r="Q117" s="39"/>
      <c r="R117" s="39"/>
      <c r="S117" s="37"/>
      <c r="T117" s="38"/>
      <c r="U117" s="47" t="e">
        <f t="shared" si="7"/>
        <v>#N/A</v>
      </c>
      <c r="V117" s="48" t="e">
        <f t="shared" si="8"/>
        <v>#N/A</v>
      </c>
      <c r="W117" s="47" t="e">
        <f t="shared" si="5"/>
        <v>#N/A</v>
      </c>
      <c r="X117" s="49" t="e">
        <f t="shared" si="6"/>
        <v>#N/A</v>
      </c>
      <c r="Y117" s="48" t="e">
        <f t="shared" si="9"/>
        <v>#N/A</v>
      </c>
      <c r="Z117" s="5"/>
      <c r="AA117" s="39"/>
    </row>
    <row r="118" spans="2:27" ht="15.75" customHeight="1">
      <c r="B118" s="34"/>
      <c r="C118" s="35"/>
      <c r="D118" s="34"/>
      <c r="E118" s="35"/>
      <c r="F118" s="34"/>
      <c r="G118" s="35"/>
      <c r="H118" s="34"/>
      <c r="I118" s="35"/>
      <c r="J118" s="34"/>
      <c r="K118" s="35"/>
      <c r="L118" s="37"/>
      <c r="M118" s="38"/>
      <c r="N118" s="39"/>
      <c r="O118" s="11"/>
      <c r="P118" s="11"/>
      <c r="Q118" s="39"/>
      <c r="R118" s="39"/>
      <c r="S118" s="37"/>
      <c r="T118" s="38"/>
      <c r="U118" s="47" t="e">
        <f t="shared" si="7"/>
        <v>#N/A</v>
      </c>
      <c r="V118" s="48" t="e">
        <f t="shared" si="8"/>
        <v>#N/A</v>
      </c>
      <c r="W118" s="47" t="e">
        <f t="shared" si="5"/>
        <v>#N/A</v>
      </c>
      <c r="X118" s="49" t="e">
        <f t="shared" si="6"/>
        <v>#N/A</v>
      </c>
      <c r="Y118" s="48" t="e">
        <f t="shared" si="9"/>
        <v>#N/A</v>
      </c>
      <c r="Z118" s="5"/>
      <c r="AA118" s="39"/>
    </row>
    <row r="119" spans="2:27" ht="15.75" customHeight="1">
      <c r="B119" s="34"/>
      <c r="C119" s="35"/>
      <c r="D119" s="34"/>
      <c r="E119" s="35"/>
      <c r="F119" s="34"/>
      <c r="G119" s="35"/>
      <c r="H119" s="34"/>
      <c r="I119" s="35"/>
      <c r="J119" s="34"/>
      <c r="K119" s="35"/>
      <c r="L119" s="37"/>
      <c r="M119" s="38"/>
      <c r="N119" s="39"/>
      <c r="O119" s="11"/>
      <c r="P119" s="11"/>
      <c r="Q119" s="39"/>
      <c r="R119" s="39"/>
      <c r="S119" s="37"/>
      <c r="T119" s="38"/>
      <c r="U119" s="47" t="e">
        <f t="shared" si="7"/>
        <v>#N/A</v>
      </c>
      <c r="V119" s="48" t="e">
        <f t="shared" si="8"/>
        <v>#N/A</v>
      </c>
      <c r="W119" s="47" t="e">
        <f t="shared" si="5"/>
        <v>#N/A</v>
      </c>
      <c r="X119" s="49" t="e">
        <f t="shared" si="6"/>
        <v>#N/A</v>
      </c>
      <c r="Y119" s="48" t="e">
        <f t="shared" si="9"/>
        <v>#N/A</v>
      </c>
      <c r="Z119" s="5"/>
      <c r="AA119" s="39"/>
    </row>
    <row r="120" spans="2:27" ht="15.75" customHeight="1">
      <c r="B120" s="34"/>
      <c r="C120" s="35"/>
      <c r="D120" s="34"/>
      <c r="E120" s="35"/>
      <c r="F120" s="34"/>
      <c r="G120" s="35"/>
      <c r="H120" s="34"/>
      <c r="I120" s="35"/>
      <c r="J120" s="34"/>
      <c r="K120" s="35"/>
      <c r="L120" s="37"/>
      <c r="M120" s="38"/>
      <c r="N120" s="39"/>
      <c r="O120" s="11"/>
      <c r="P120" s="11"/>
      <c r="Q120" s="39"/>
      <c r="R120" s="39"/>
      <c r="S120" s="37"/>
      <c r="T120" s="38"/>
      <c r="U120" s="47" t="e">
        <f t="shared" si="7"/>
        <v>#N/A</v>
      </c>
      <c r="V120" s="48" t="e">
        <f t="shared" si="8"/>
        <v>#N/A</v>
      </c>
      <c r="W120" s="47" t="e">
        <f t="shared" si="5"/>
        <v>#N/A</v>
      </c>
      <c r="X120" s="49" t="e">
        <f t="shared" si="6"/>
        <v>#N/A</v>
      </c>
      <c r="Y120" s="48" t="e">
        <f t="shared" si="9"/>
        <v>#N/A</v>
      </c>
      <c r="Z120" s="5"/>
      <c r="AA120" s="39"/>
    </row>
    <row r="121" spans="2:27" ht="15.75" customHeight="1">
      <c r="B121" s="34"/>
      <c r="C121" s="35"/>
      <c r="D121" s="34"/>
      <c r="E121" s="35"/>
      <c r="F121" s="34"/>
      <c r="G121" s="35"/>
      <c r="H121" s="34"/>
      <c r="I121" s="35"/>
      <c r="J121" s="34"/>
      <c r="K121" s="35"/>
      <c r="L121" s="37"/>
      <c r="M121" s="38"/>
      <c r="N121" s="39"/>
      <c r="O121" s="11"/>
      <c r="P121" s="11"/>
      <c r="Q121" s="39"/>
      <c r="R121" s="39"/>
      <c r="S121" s="37"/>
      <c r="T121" s="38"/>
      <c r="U121" s="47" t="e">
        <f t="shared" si="7"/>
        <v>#N/A</v>
      </c>
      <c r="V121" s="48" t="e">
        <f t="shared" si="8"/>
        <v>#N/A</v>
      </c>
      <c r="W121" s="47" t="e">
        <f t="shared" si="5"/>
        <v>#N/A</v>
      </c>
      <c r="X121" s="49" t="e">
        <f t="shared" si="6"/>
        <v>#N/A</v>
      </c>
      <c r="Y121" s="48" t="e">
        <f t="shared" si="9"/>
        <v>#N/A</v>
      </c>
      <c r="Z121" s="5"/>
      <c r="AA121" s="39"/>
    </row>
    <row r="122" spans="2:27" ht="15.75" customHeight="1">
      <c r="B122" s="34"/>
      <c r="C122" s="35"/>
      <c r="D122" s="34"/>
      <c r="E122" s="35"/>
      <c r="F122" s="34"/>
      <c r="G122" s="35"/>
      <c r="H122" s="34"/>
      <c r="I122" s="35"/>
      <c r="J122" s="34"/>
      <c r="K122" s="35"/>
      <c r="L122" s="37"/>
      <c r="M122" s="38"/>
      <c r="N122" s="39"/>
      <c r="O122" s="11"/>
      <c r="P122" s="11"/>
      <c r="Q122" s="39"/>
      <c r="R122" s="39"/>
      <c r="S122" s="37"/>
      <c r="T122" s="38"/>
      <c r="U122" s="47" t="e">
        <f t="shared" si="7"/>
        <v>#N/A</v>
      </c>
      <c r="V122" s="48" t="e">
        <f t="shared" si="8"/>
        <v>#N/A</v>
      </c>
      <c r="W122" s="47" t="e">
        <f t="shared" si="5"/>
        <v>#N/A</v>
      </c>
      <c r="X122" s="49" t="e">
        <f t="shared" si="6"/>
        <v>#N/A</v>
      </c>
      <c r="Y122" s="48" t="e">
        <f t="shared" si="9"/>
        <v>#N/A</v>
      </c>
      <c r="Z122" s="5"/>
      <c r="AA122" s="39"/>
    </row>
    <row r="123" spans="2:27" ht="15.75" customHeight="1">
      <c r="B123" s="34"/>
      <c r="C123" s="35"/>
      <c r="D123" s="34"/>
      <c r="E123" s="35"/>
      <c r="F123" s="34"/>
      <c r="G123" s="35"/>
      <c r="H123" s="34"/>
      <c r="I123" s="35"/>
      <c r="J123" s="34"/>
      <c r="K123" s="35"/>
      <c r="L123" s="37"/>
      <c r="M123" s="38"/>
      <c r="N123" s="39"/>
      <c r="O123" s="11"/>
      <c r="P123" s="11"/>
      <c r="Q123" s="39"/>
      <c r="R123" s="39"/>
      <c r="S123" s="37"/>
      <c r="T123" s="38"/>
      <c r="U123" s="47" t="e">
        <f t="shared" si="7"/>
        <v>#N/A</v>
      </c>
      <c r="V123" s="48" t="e">
        <f t="shared" si="8"/>
        <v>#N/A</v>
      </c>
      <c r="W123" s="47" t="e">
        <f t="shared" si="5"/>
        <v>#N/A</v>
      </c>
      <c r="X123" s="49" t="e">
        <f t="shared" si="6"/>
        <v>#N/A</v>
      </c>
      <c r="Y123" s="48" t="e">
        <f t="shared" si="9"/>
        <v>#N/A</v>
      </c>
      <c r="Z123" s="5"/>
      <c r="AA123" s="39"/>
    </row>
    <row r="124" spans="2:27" ht="15.75" customHeight="1">
      <c r="B124" s="34"/>
      <c r="C124" s="35"/>
      <c r="D124" s="34"/>
      <c r="E124" s="35"/>
      <c r="F124" s="34"/>
      <c r="G124" s="35"/>
      <c r="H124" s="34"/>
      <c r="I124" s="35"/>
      <c r="J124" s="34"/>
      <c r="K124" s="35"/>
      <c r="L124" s="37"/>
      <c r="M124" s="38"/>
      <c r="N124" s="39"/>
      <c r="O124" s="11"/>
      <c r="P124" s="11"/>
      <c r="Q124" s="39"/>
      <c r="R124" s="39"/>
      <c r="S124" s="37"/>
      <c r="T124" s="38"/>
      <c r="U124" s="47" t="e">
        <f t="shared" si="7"/>
        <v>#N/A</v>
      </c>
      <c r="V124" s="48" t="e">
        <f t="shared" si="8"/>
        <v>#N/A</v>
      </c>
      <c r="W124" s="47" t="e">
        <f t="shared" si="5"/>
        <v>#N/A</v>
      </c>
      <c r="X124" s="49" t="e">
        <f t="shared" si="6"/>
        <v>#N/A</v>
      </c>
      <c r="Y124" s="48" t="e">
        <f t="shared" si="9"/>
        <v>#N/A</v>
      </c>
      <c r="Z124" s="5"/>
      <c r="AA124" s="39"/>
    </row>
    <row r="125" spans="2:27" ht="15.75" customHeight="1">
      <c r="B125" s="34"/>
      <c r="C125" s="35"/>
      <c r="D125" s="34"/>
      <c r="E125" s="35"/>
      <c r="F125" s="34"/>
      <c r="G125" s="35"/>
      <c r="H125" s="34"/>
      <c r="I125" s="35"/>
      <c r="J125" s="34"/>
      <c r="K125" s="35"/>
      <c r="L125" s="37"/>
      <c r="M125" s="38"/>
      <c r="N125" s="39"/>
      <c r="O125" s="11"/>
      <c r="P125" s="11"/>
      <c r="Q125" s="39"/>
      <c r="R125" s="39"/>
      <c r="S125" s="37"/>
      <c r="T125" s="38"/>
      <c r="U125" s="47" t="e">
        <f t="shared" si="7"/>
        <v>#N/A</v>
      </c>
      <c r="V125" s="48" t="e">
        <f t="shared" si="8"/>
        <v>#N/A</v>
      </c>
      <c r="W125" s="47" t="e">
        <f t="shared" si="5"/>
        <v>#N/A</v>
      </c>
      <c r="X125" s="49" t="e">
        <f t="shared" si="6"/>
        <v>#N/A</v>
      </c>
      <c r="Y125" s="48" t="e">
        <f t="shared" si="9"/>
        <v>#N/A</v>
      </c>
      <c r="Z125" s="5"/>
      <c r="AA125" s="39"/>
    </row>
    <row r="126" spans="2:27" ht="15.75" customHeight="1">
      <c r="B126" s="34"/>
      <c r="C126" s="41"/>
      <c r="D126" s="34"/>
      <c r="E126" s="41"/>
      <c r="F126" s="34"/>
      <c r="G126" s="41"/>
      <c r="H126" s="34"/>
      <c r="I126" s="41"/>
      <c r="J126" s="34"/>
      <c r="K126" s="41"/>
      <c r="L126" s="37"/>
      <c r="M126" s="38"/>
      <c r="N126" s="39"/>
      <c r="O126" s="11"/>
      <c r="P126" s="11"/>
      <c r="Q126" s="39"/>
      <c r="R126" s="39"/>
      <c r="S126" s="37"/>
      <c r="T126" s="38"/>
      <c r="U126" s="47" t="e">
        <f t="shared" si="7"/>
        <v>#N/A</v>
      </c>
      <c r="V126" s="48" t="e">
        <f t="shared" si="8"/>
        <v>#N/A</v>
      </c>
      <c r="W126" s="47" t="e">
        <f t="shared" si="5"/>
        <v>#N/A</v>
      </c>
      <c r="X126" s="49" t="e">
        <f t="shared" si="6"/>
        <v>#N/A</v>
      </c>
      <c r="Y126" s="48" t="e">
        <f t="shared" si="9"/>
        <v>#N/A</v>
      </c>
      <c r="Z126" s="5"/>
      <c r="AA126" s="39"/>
    </row>
    <row r="127" spans="2:27" ht="15.75" customHeight="1">
      <c r="B127" s="34"/>
      <c r="C127" s="41"/>
      <c r="D127" s="34"/>
      <c r="E127" s="41"/>
      <c r="F127" s="34"/>
      <c r="G127" s="41"/>
      <c r="H127" s="34"/>
      <c r="I127" s="41"/>
      <c r="J127" s="34"/>
      <c r="K127" s="41"/>
      <c r="L127" s="37"/>
      <c r="M127" s="38"/>
      <c r="N127" s="39"/>
      <c r="O127" s="11"/>
      <c r="P127" s="11"/>
      <c r="Q127" s="39"/>
      <c r="R127" s="39"/>
      <c r="S127" s="37"/>
      <c r="T127" s="38"/>
      <c r="U127" s="47" t="e">
        <f t="shared" si="7"/>
        <v>#N/A</v>
      </c>
      <c r="V127" s="48" t="e">
        <f t="shared" si="8"/>
        <v>#N/A</v>
      </c>
      <c r="W127" s="47" t="e">
        <f t="shared" si="5"/>
        <v>#N/A</v>
      </c>
      <c r="X127" s="49" t="e">
        <f t="shared" si="6"/>
        <v>#N/A</v>
      </c>
      <c r="Y127" s="48" t="e">
        <f t="shared" si="9"/>
        <v>#N/A</v>
      </c>
      <c r="Z127" s="5"/>
      <c r="AA127" s="39"/>
    </row>
    <row r="128" spans="2:27" ht="15.75" customHeight="1">
      <c r="B128" s="34"/>
      <c r="C128" s="41"/>
      <c r="D128" s="34"/>
      <c r="E128" s="41"/>
      <c r="F128" s="34"/>
      <c r="G128" s="41"/>
      <c r="H128" s="34"/>
      <c r="I128" s="41"/>
      <c r="J128" s="34"/>
      <c r="K128" s="41"/>
      <c r="L128" s="37"/>
      <c r="M128" s="38"/>
      <c r="N128" s="39"/>
      <c r="O128" s="11"/>
      <c r="P128" s="11"/>
      <c r="Q128" s="39"/>
      <c r="R128" s="39"/>
      <c r="S128" s="37"/>
      <c r="T128" s="38"/>
      <c r="U128" s="47" t="e">
        <f t="shared" si="7"/>
        <v>#N/A</v>
      </c>
      <c r="V128" s="48" t="e">
        <f t="shared" si="8"/>
        <v>#N/A</v>
      </c>
      <c r="W128" s="47" t="e">
        <f t="shared" si="5"/>
        <v>#N/A</v>
      </c>
      <c r="X128" s="49" t="e">
        <f t="shared" si="6"/>
        <v>#N/A</v>
      </c>
      <c r="Y128" s="48" t="e">
        <f t="shared" si="9"/>
        <v>#N/A</v>
      </c>
      <c r="Z128" s="5"/>
      <c r="AA128" s="39"/>
    </row>
    <row r="129" spans="2:27" ht="15.75" customHeight="1">
      <c r="B129" s="34"/>
      <c r="C129" s="41"/>
      <c r="D129" s="34"/>
      <c r="E129" s="41"/>
      <c r="F129" s="34"/>
      <c r="G129" s="41"/>
      <c r="H129" s="34"/>
      <c r="I129" s="41"/>
      <c r="J129" s="34"/>
      <c r="K129" s="41"/>
      <c r="L129" s="37"/>
      <c r="M129" s="38"/>
      <c r="N129" s="39"/>
      <c r="O129" s="11"/>
      <c r="P129" s="11"/>
      <c r="Q129" s="39"/>
      <c r="R129" s="39"/>
      <c r="S129" s="37"/>
      <c r="T129" s="38"/>
      <c r="U129" s="47" t="e">
        <f t="shared" si="7"/>
        <v>#N/A</v>
      </c>
      <c r="V129" s="48" t="e">
        <f t="shared" si="8"/>
        <v>#N/A</v>
      </c>
      <c r="W129" s="47" t="e">
        <f t="shared" si="5"/>
        <v>#N/A</v>
      </c>
      <c r="X129" s="49" t="e">
        <f t="shared" si="6"/>
        <v>#N/A</v>
      </c>
      <c r="Y129" s="48" t="e">
        <f t="shared" si="9"/>
        <v>#N/A</v>
      </c>
      <c r="Z129" s="5"/>
      <c r="AA129" s="39"/>
    </row>
    <row r="130" spans="2:27" ht="15.75" customHeight="1">
      <c r="B130" s="34"/>
      <c r="C130" s="41"/>
      <c r="D130" s="34"/>
      <c r="E130" s="41"/>
      <c r="F130" s="34"/>
      <c r="G130" s="41"/>
      <c r="H130" s="34"/>
      <c r="I130" s="41"/>
      <c r="J130" s="34"/>
      <c r="K130" s="41"/>
      <c r="L130" s="37"/>
      <c r="M130" s="38"/>
      <c r="N130" s="39"/>
      <c r="O130" s="11"/>
      <c r="P130" s="11"/>
      <c r="Q130" s="39"/>
      <c r="R130" s="39"/>
      <c r="S130" s="37"/>
      <c r="T130" s="38"/>
      <c r="U130" s="47" t="e">
        <f t="shared" si="7"/>
        <v>#N/A</v>
      </c>
      <c r="V130" s="48" t="e">
        <f t="shared" si="8"/>
        <v>#N/A</v>
      </c>
      <c r="W130" s="47" t="e">
        <f t="shared" si="5"/>
        <v>#N/A</v>
      </c>
      <c r="X130" s="49" t="e">
        <f t="shared" si="6"/>
        <v>#N/A</v>
      </c>
      <c r="Y130" s="48" t="e">
        <f t="shared" si="9"/>
        <v>#N/A</v>
      </c>
      <c r="Z130" s="5"/>
      <c r="AA130" s="39"/>
    </row>
    <row r="131" spans="2:27" ht="15.75" customHeight="1">
      <c r="B131" s="34"/>
      <c r="C131" s="41"/>
      <c r="D131" s="34"/>
      <c r="E131" s="41"/>
      <c r="F131" s="34"/>
      <c r="G131" s="41"/>
      <c r="H131" s="34"/>
      <c r="I131" s="41"/>
      <c r="J131" s="34"/>
      <c r="K131" s="41"/>
      <c r="L131" s="37"/>
      <c r="M131" s="38"/>
      <c r="N131" s="39"/>
      <c r="O131" s="11"/>
      <c r="P131" s="11"/>
      <c r="Q131" s="39"/>
      <c r="R131" s="39"/>
      <c r="S131" s="37"/>
      <c r="T131" s="38"/>
      <c r="U131" s="47" t="e">
        <f t="shared" si="7"/>
        <v>#N/A</v>
      </c>
      <c r="V131" s="48" t="e">
        <f t="shared" si="8"/>
        <v>#N/A</v>
      </c>
      <c r="W131" s="47" t="e">
        <f t="shared" si="5"/>
        <v>#N/A</v>
      </c>
      <c r="X131" s="49" t="e">
        <f t="shared" si="6"/>
        <v>#N/A</v>
      </c>
      <c r="Y131" s="48" t="e">
        <f t="shared" si="9"/>
        <v>#N/A</v>
      </c>
      <c r="Z131" s="5"/>
      <c r="AA131" s="39"/>
    </row>
    <row r="132" spans="2:27" ht="15.75" customHeight="1">
      <c r="B132" s="34"/>
      <c r="C132" s="41"/>
      <c r="D132" s="34"/>
      <c r="E132" s="41"/>
      <c r="F132" s="34"/>
      <c r="G132" s="41"/>
      <c r="H132" s="34"/>
      <c r="I132" s="41"/>
      <c r="J132" s="34"/>
      <c r="K132" s="41"/>
      <c r="L132" s="37"/>
      <c r="M132" s="38"/>
      <c r="N132" s="39"/>
      <c r="O132" s="11"/>
      <c r="P132" s="11"/>
      <c r="Q132" s="39"/>
      <c r="R132" s="39"/>
      <c r="S132" s="37"/>
      <c r="T132" s="38"/>
      <c r="U132" s="47" t="e">
        <f t="shared" si="7"/>
        <v>#N/A</v>
      </c>
      <c r="V132" s="48" t="e">
        <f t="shared" si="8"/>
        <v>#N/A</v>
      </c>
      <c r="W132" s="47" t="e">
        <f t="shared" si="5"/>
        <v>#N/A</v>
      </c>
      <c r="X132" s="49" t="e">
        <f t="shared" si="6"/>
        <v>#N/A</v>
      </c>
      <c r="Y132" s="48" t="e">
        <f t="shared" si="9"/>
        <v>#N/A</v>
      </c>
      <c r="Z132" s="5"/>
      <c r="AA132" s="39"/>
    </row>
    <row r="133" spans="2:27" ht="15.75" customHeight="1">
      <c r="B133" s="34"/>
      <c r="C133" s="41"/>
      <c r="D133" s="34"/>
      <c r="E133" s="41"/>
      <c r="F133" s="34"/>
      <c r="G133" s="41"/>
      <c r="H133" s="34"/>
      <c r="I133" s="41"/>
      <c r="J133" s="34"/>
      <c r="K133" s="41"/>
      <c r="L133" s="37"/>
      <c r="M133" s="38"/>
      <c r="N133" s="39"/>
      <c r="O133" s="11"/>
      <c r="P133" s="11"/>
      <c r="Q133" s="39"/>
      <c r="R133" s="39"/>
      <c r="S133" s="37"/>
      <c r="T133" s="38"/>
      <c r="U133" s="47" t="e">
        <f t="shared" si="7"/>
        <v>#N/A</v>
      </c>
      <c r="V133" s="48" t="e">
        <f t="shared" si="8"/>
        <v>#N/A</v>
      </c>
      <c r="W133" s="47" t="e">
        <f t="shared" si="5"/>
        <v>#N/A</v>
      </c>
      <c r="X133" s="49" t="e">
        <f t="shared" si="6"/>
        <v>#N/A</v>
      </c>
      <c r="Y133" s="48" t="e">
        <f t="shared" si="9"/>
        <v>#N/A</v>
      </c>
      <c r="Z133" s="5"/>
      <c r="AA133" s="39"/>
    </row>
    <row r="134" spans="2:27" ht="15.75" customHeight="1">
      <c r="B134" s="34"/>
      <c r="C134" s="41"/>
      <c r="D134" s="34"/>
      <c r="E134" s="41"/>
      <c r="F134" s="34"/>
      <c r="G134" s="41"/>
      <c r="H134" s="34"/>
      <c r="I134" s="41"/>
      <c r="J134" s="34"/>
      <c r="K134" s="41"/>
      <c r="L134" s="37"/>
      <c r="M134" s="38"/>
      <c r="N134" s="39"/>
      <c r="O134" s="11"/>
      <c r="P134" s="11"/>
      <c r="Q134" s="39"/>
      <c r="R134" s="39"/>
      <c r="S134" s="37"/>
      <c r="T134" s="38"/>
      <c r="U134" s="47" t="e">
        <f t="shared" si="7"/>
        <v>#N/A</v>
      </c>
      <c r="V134" s="48" t="e">
        <f t="shared" si="8"/>
        <v>#N/A</v>
      </c>
      <c r="W134" s="47" t="e">
        <f t="shared" si="5"/>
        <v>#N/A</v>
      </c>
      <c r="X134" s="49" t="e">
        <f t="shared" si="6"/>
        <v>#N/A</v>
      </c>
      <c r="Y134" s="48" t="e">
        <f t="shared" si="9"/>
        <v>#N/A</v>
      </c>
      <c r="Z134" s="5"/>
      <c r="AA134" s="39"/>
    </row>
    <row r="135" spans="2:27" ht="15.75" customHeight="1">
      <c r="B135" s="34"/>
      <c r="C135" s="41"/>
      <c r="D135" s="34"/>
      <c r="E135" s="41"/>
      <c r="F135" s="34"/>
      <c r="G135" s="41"/>
      <c r="H135" s="34"/>
      <c r="I135" s="41"/>
      <c r="J135" s="34"/>
      <c r="K135" s="41"/>
      <c r="L135" s="37"/>
      <c r="M135" s="38"/>
      <c r="N135" s="39"/>
      <c r="O135" s="11"/>
      <c r="P135" s="11"/>
      <c r="Q135" s="39"/>
      <c r="R135" s="39"/>
      <c r="S135" s="37"/>
      <c r="T135" s="38"/>
      <c r="U135" s="47" t="e">
        <f t="shared" si="7"/>
        <v>#N/A</v>
      </c>
      <c r="V135" s="48" t="e">
        <f t="shared" si="8"/>
        <v>#N/A</v>
      </c>
      <c r="W135" s="47" t="e">
        <f t="shared" si="5"/>
        <v>#N/A</v>
      </c>
      <c r="X135" s="49" t="e">
        <f t="shared" si="6"/>
        <v>#N/A</v>
      </c>
      <c r="Y135" s="48" t="e">
        <f t="shared" si="9"/>
        <v>#N/A</v>
      </c>
      <c r="Z135" s="5"/>
      <c r="AA135" s="39"/>
    </row>
    <row r="136" spans="2:27" ht="15.75" customHeight="1">
      <c r="B136" s="34"/>
      <c r="C136" s="41"/>
      <c r="D136" s="34"/>
      <c r="E136" s="41"/>
      <c r="F136" s="34"/>
      <c r="G136" s="41"/>
      <c r="H136" s="34"/>
      <c r="I136" s="41"/>
      <c r="J136" s="34"/>
      <c r="K136" s="41"/>
      <c r="L136" s="37"/>
      <c r="M136" s="38"/>
      <c r="N136" s="39"/>
      <c r="O136" s="11"/>
      <c r="P136" s="11"/>
      <c r="Q136" s="39"/>
      <c r="R136" s="39"/>
      <c r="S136" s="37"/>
      <c r="T136" s="38"/>
      <c r="U136" s="47" t="e">
        <f t="shared" si="7"/>
        <v>#N/A</v>
      </c>
      <c r="V136" s="48" t="e">
        <f t="shared" si="8"/>
        <v>#N/A</v>
      </c>
      <c r="W136" s="47" t="e">
        <f t="shared" si="5"/>
        <v>#N/A</v>
      </c>
      <c r="X136" s="49" t="e">
        <f t="shared" si="6"/>
        <v>#N/A</v>
      </c>
      <c r="Y136" s="48" t="e">
        <f t="shared" si="9"/>
        <v>#N/A</v>
      </c>
      <c r="Z136" s="5"/>
      <c r="AA136" s="39"/>
    </row>
    <row r="137" spans="2:27" ht="15.75" customHeight="1">
      <c r="B137" s="34"/>
      <c r="C137" s="41"/>
      <c r="D137" s="34"/>
      <c r="E137" s="41"/>
      <c r="F137" s="34"/>
      <c r="G137" s="41"/>
      <c r="H137" s="34"/>
      <c r="I137" s="41"/>
      <c r="J137" s="34"/>
      <c r="K137" s="41"/>
      <c r="L137" s="37"/>
      <c r="M137" s="38"/>
      <c r="N137" s="39"/>
      <c r="O137" s="11"/>
      <c r="P137" s="11"/>
      <c r="Q137" s="39"/>
      <c r="R137" s="39"/>
      <c r="S137" s="37"/>
      <c r="T137" s="38"/>
      <c r="U137" s="47" t="e">
        <f t="shared" si="7"/>
        <v>#N/A</v>
      </c>
      <c r="V137" s="48" t="e">
        <f t="shared" si="8"/>
        <v>#N/A</v>
      </c>
      <c r="W137" s="47" t="e">
        <f t="shared" si="5"/>
        <v>#N/A</v>
      </c>
      <c r="X137" s="49" t="e">
        <f t="shared" si="6"/>
        <v>#N/A</v>
      </c>
      <c r="Y137" s="48" t="e">
        <f t="shared" si="9"/>
        <v>#N/A</v>
      </c>
      <c r="Z137" s="5"/>
      <c r="AA137" s="39"/>
    </row>
    <row r="138" spans="2:27" ht="15.75" customHeight="1">
      <c r="B138" s="34"/>
      <c r="C138" s="41"/>
      <c r="D138" s="34"/>
      <c r="E138" s="41"/>
      <c r="F138" s="34"/>
      <c r="G138" s="41"/>
      <c r="H138" s="34"/>
      <c r="I138" s="41"/>
      <c r="J138" s="34"/>
      <c r="K138" s="41"/>
      <c r="L138" s="37"/>
      <c r="M138" s="38"/>
      <c r="N138" s="39"/>
      <c r="O138" s="11"/>
      <c r="P138" s="11"/>
      <c r="Q138" s="39"/>
      <c r="R138" s="39"/>
      <c r="S138" s="37"/>
      <c r="T138" s="38"/>
      <c r="U138" s="47" t="e">
        <f t="shared" si="7"/>
        <v>#N/A</v>
      </c>
      <c r="V138" s="48" t="e">
        <f t="shared" si="8"/>
        <v>#N/A</v>
      </c>
      <c r="W138" s="47" t="e">
        <f t="shared" si="5"/>
        <v>#N/A</v>
      </c>
      <c r="X138" s="49" t="e">
        <f t="shared" si="6"/>
        <v>#N/A</v>
      </c>
      <c r="Y138" s="48" t="e">
        <f t="shared" si="9"/>
        <v>#N/A</v>
      </c>
      <c r="Z138" s="5"/>
      <c r="AA138" s="39"/>
    </row>
    <row r="139" spans="2:27" ht="15.75" customHeight="1">
      <c r="C139" s="40"/>
      <c r="D139" s="28"/>
      <c r="G139" s="28"/>
      <c r="H139" s="5"/>
      <c r="I139" s="42"/>
      <c r="J139" s="28"/>
      <c r="K139" s="28"/>
      <c r="L139" s="28"/>
      <c r="M139" s="28"/>
      <c r="N139" s="28"/>
      <c r="O139" s="11"/>
      <c r="P139" s="11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2:27" ht="15.75" customHeight="1">
      <c r="C140" s="40"/>
      <c r="D140" s="28"/>
      <c r="G140" s="28"/>
      <c r="H140" s="5"/>
      <c r="I140" s="42"/>
      <c r="J140" s="28"/>
      <c r="K140" s="28"/>
      <c r="L140" s="28"/>
      <c r="M140" s="28"/>
      <c r="N140" s="28"/>
      <c r="O140" s="11"/>
      <c r="P140" s="11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2:27" ht="15.75" customHeight="1">
      <c r="C141" s="40"/>
      <c r="D141" s="28"/>
      <c r="G141" s="28"/>
      <c r="H141" s="5"/>
      <c r="I141" s="42"/>
      <c r="J141" s="28"/>
      <c r="K141" s="28"/>
      <c r="L141" s="28"/>
      <c r="M141" s="28"/>
      <c r="N141" s="28"/>
      <c r="O141" s="11"/>
      <c r="P141" s="11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2:27" ht="15.75" customHeight="1">
      <c r="C142" s="40"/>
      <c r="D142" s="28"/>
      <c r="G142" s="28"/>
      <c r="H142" s="5"/>
      <c r="I142" s="42"/>
      <c r="J142" s="28"/>
      <c r="K142" s="28"/>
      <c r="L142" s="28"/>
      <c r="M142" s="28"/>
      <c r="N142" s="28"/>
      <c r="O142" s="11"/>
      <c r="P142" s="11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2:27" ht="15.75" customHeight="1">
      <c r="C143" s="40"/>
      <c r="D143" s="28"/>
      <c r="G143" s="28"/>
      <c r="H143" s="5"/>
      <c r="I143" s="42"/>
      <c r="J143" s="28"/>
      <c r="K143" s="28"/>
      <c r="L143" s="28"/>
      <c r="M143" s="28"/>
      <c r="N143" s="28"/>
      <c r="O143" s="11"/>
      <c r="P143" s="11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2:27" ht="15.75" customHeight="1">
      <c r="C144" s="40"/>
      <c r="D144" s="28"/>
      <c r="G144" s="28"/>
      <c r="H144" s="5"/>
      <c r="I144" s="42"/>
      <c r="J144" s="28"/>
      <c r="K144" s="28"/>
      <c r="L144" s="28"/>
      <c r="M144" s="28"/>
      <c r="N144" s="28"/>
      <c r="O144" s="11"/>
      <c r="P144" s="11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3:27" ht="15.75" customHeight="1">
      <c r="C145" s="40"/>
      <c r="D145" s="28"/>
      <c r="G145" s="28"/>
      <c r="H145" s="5"/>
      <c r="I145" s="42"/>
      <c r="J145" s="28"/>
      <c r="K145" s="28"/>
      <c r="L145" s="28"/>
      <c r="M145" s="28"/>
      <c r="N145" s="28"/>
      <c r="O145" s="11"/>
      <c r="P145" s="11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3:27" ht="15.75" customHeight="1">
      <c r="C146" s="40"/>
      <c r="D146" s="28"/>
      <c r="G146" s="28"/>
      <c r="H146" s="5"/>
      <c r="I146" s="42"/>
      <c r="J146" s="28"/>
      <c r="K146" s="28"/>
      <c r="L146" s="28"/>
      <c r="M146" s="28"/>
      <c r="N146" s="28"/>
      <c r="O146" s="11"/>
      <c r="P146" s="11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3:27" ht="15.75" customHeight="1">
      <c r="C147" s="40"/>
      <c r="D147" s="28"/>
      <c r="G147" s="28"/>
      <c r="H147" s="5"/>
      <c r="I147" s="42"/>
      <c r="J147" s="28"/>
      <c r="K147" s="28"/>
      <c r="L147" s="28"/>
      <c r="M147" s="28"/>
      <c r="N147" s="28"/>
      <c r="O147" s="11"/>
      <c r="P147" s="11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3:27" ht="15.75" customHeight="1">
      <c r="C148" s="40"/>
      <c r="D148" s="28"/>
      <c r="G148" s="28"/>
      <c r="H148" s="5"/>
      <c r="I148" s="42"/>
      <c r="J148" s="28"/>
      <c r="K148" s="28"/>
      <c r="L148" s="28"/>
      <c r="M148" s="28"/>
      <c r="N148" s="28"/>
      <c r="O148" s="11"/>
      <c r="P148" s="11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3:27" ht="15.75" customHeight="1">
      <c r="C149" s="40"/>
      <c r="D149" s="28"/>
      <c r="G149" s="28"/>
      <c r="H149" s="5"/>
      <c r="I149" s="42"/>
      <c r="J149" s="28"/>
      <c r="K149" s="28"/>
      <c r="L149" s="28"/>
      <c r="M149" s="28"/>
      <c r="N149" s="28"/>
      <c r="O149" s="11"/>
      <c r="P149" s="11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3:27" ht="15.75" customHeight="1">
      <c r="C150" s="40"/>
      <c r="D150" s="28"/>
      <c r="G150" s="28"/>
      <c r="H150" s="5"/>
      <c r="I150" s="42"/>
      <c r="J150" s="11"/>
      <c r="K150" s="28"/>
      <c r="L150" s="28"/>
      <c r="M150" s="28"/>
      <c r="N150" s="28"/>
      <c r="O150" s="11"/>
      <c r="P150" s="11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3:27" ht="15.75" customHeight="1">
      <c r="C151" s="40"/>
      <c r="D151" s="28"/>
      <c r="G151" s="28"/>
      <c r="H151" s="5"/>
      <c r="I151" s="42"/>
      <c r="J151" s="11"/>
      <c r="K151" s="28"/>
      <c r="L151" s="28"/>
      <c r="M151" s="28"/>
      <c r="N151" s="28"/>
      <c r="O151" s="11"/>
      <c r="P151" s="11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3:27" ht="15.75" customHeight="1">
      <c r="C152" s="40"/>
      <c r="D152" s="28"/>
      <c r="G152" s="28"/>
      <c r="H152" s="5"/>
      <c r="I152" s="42"/>
      <c r="J152" s="11"/>
      <c r="K152" s="28"/>
      <c r="L152" s="28"/>
      <c r="M152" s="28"/>
      <c r="N152" s="28"/>
      <c r="O152" s="11"/>
      <c r="P152" s="11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3:27" ht="15.75" customHeight="1">
      <c r="C153" s="40"/>
      <c r="D153" s="28"/>
      <c r="G153" s="28"/>
      <c r="H153" s="5"/>
      <c r="I153" s="42"/>
      <c r="J153" s="11"/>
      <c r="K153" s="28"/>
      <c r="L153" s="28"/>
      <c r="M153" s="28"/>
      <c r="N153" s="28"/>
      <c r="O153" s="11"/>
      <c r="P153" s="11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3:27" ht="15.75" customHeight="1">
      <c r="C154" s="40"/>
      <c r="D154" s="28"/>
      <c r="G154" s="28"/>
      <c r="H154" s="5"/>
      <c r="I154" s="42"/>
      <c r="J154" s="11"/>
      <c r="K154" s="28"/>
      <c r="L154" s="28"/>
      <c r="M154" s="28"/>
      <c r="N154" s="28"/>
      <c r="O154" s="11"/>
      <c r="P154" s="11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3:27" ht="15.75" customHeight="1">
      <c r="C155" s="40"/>
      <c r="D155" s="28"/>
      <c r="G155" s="28"/>
      <c r="H155" s="5"/>
      <c r="I155" s="42"/>
      <c r="J155" s="11"/>
      <c r="K155" s="28"/>
      <c r="L155" s="28"/>
      <c r="M155" s="28"/>
      <c r="N155" s="28"/>
      <c r="O155" s="11"/>
      <c r="P155" s="11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3:27" ht="15.75" customHeight="1">
      <c r="C156" s="40"/>
      <c r="D156" s="28"/>
      <c r="G156" s="28"/>
      <c r="H156" s="5"/>
      <c r="I156" s="42"/>
      <c r="J156" s="11"/>
      <c r="K156" s="28"/>
      <c r="L156" s="28"/>
      <c r="M156" s="28"/>
      <c r="N156" s="28"/>
      <c r="O156" s="11"/>
      <c r="P156" s="11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3:27" ht="15.75" customHeight="1">
      <c r="C157" s="40"/>
      <c r="D157" s="28"/>
      <c r="G157" s="28"/>
      <c r="H157" s="5"/>
      <c r="I157" s="42"/>
      <c r="J157" s="11"/>
      <c r="K157" s="28"/>
      <c r="L157" s="28"/>
      <c r="M157" s="28"/>
      <c r="N157" s="28"/>
      <c r="O157" s="11"/>
      <c r="P157" s="11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3:27" ht="15.75" customHeight="1">
      <c r="C158" s="40"/>
      <c r="D158" s="28"/>
      <c r="G158" s="28"/>
      <c r="H158" s="5"/>
      <c r="I158" s="42"/>
      <c r="J158" s="11"/>
      <c r="K158" s="28"/>
      <c r="L158" s="28"/>
      <c r="M158" s="28"/>
      <c r="N158" s="28"/>
      <c r="O158" s="11"/>
      <c r="P158" s="11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3:27" ht="15.75" customHeight="1">
      <c r="C159" s="40"/>
      <c r="D159" s="28"/>
      <c r="G159" s="28"/>
      <c r="H159" s="5"/>
      <c r="I159" s="42"/>
      <c r="J159" s="11"/>
      <c r="K159" s="28"/>
      <c r="L159" s="28"/>
      <c r="M159" s="28"/>
      <c r="N159" s="28"/>
      <c r="O159" s="11"/>
      <c r="P159" s="11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3:27" ht="15.75" customHeight="1">
      <c r="C160" s="40"/>
      <c r="D160" s="28"/>
      <c r="G160" s="28"/>
      <c r="H160" s="5"/>
      <c r="I160" s="42"/>
      <c r="J160" s="11"/>
      <c r="K160" s="28"/>
      <c r="L160" s="28"/>
      <c r="M160" s="28"/>
      <c r="N160" s="28"/>
      <c r="O160" s="11"/>
      <c r="P160" s="11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3:27" ht="15.75" customHeight="1">
      <c r="C161" s="40"/>
      <c r="D161" s="28"/>
      <c r="G161" s="28"/>
      <c r="H161" s="5"/>
      <c r="I161" s="42"/>
      <c r="J161" s="11"/>
      <c r="K161" s="28"/>
      <c r="L161" s="28"/>
      <c r="M161" s="28"/>
      <c r="N161" s="28"/>
      <c r="O161" s="11"/>
      <c r="P161" s="11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3:27" ht="15.75" customHeight="1">
      <c r="C162" s="40"/>
      <c r="D162" s="28"/>
      <c r="G162" s="28"/>
      <c r="H162" s="5"/>
      <c r="I162" s="42"/>
      <c r="J162" s="11"/>
      <c r="K162" s="28"/>
      <c r="L162" s="28"/>
      <c r="M162" s="28"/>
      <c r="N162" s="28"/>
      <c r="O162" s="11"/>
      <c r="P162" s="11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3:27" ht="15.75" customHeight="1">
      <c r="C163" s="40"/>
      <c r="D163" s="28"/>
      <c r="G163" s="28"/>
      <c r="H163" s="5"/>
      <c r="I163" s="42"/>
      <c r="J163" s="11"/>
      <c r="K163" s="28"/>
      <c r="L163" s="28"/>
      <c r="M163" s="28"/>
      <c r="N163" s="28"/>
      <c r="O163" s="11"/>
      <c r="P163" s="11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3:27" ht="15.75" customHeight="1">
      <c r="C164" s="40"/>
      <c r="D164" s="28"/>
      <c r="G164" s="28"/>
      <c r="H164" s="5"/>
      <c r="I164" s="42"/>
      <c r="J164" s="11"/>
      <c r="K164" s="28"/>
      <c r="L164" s="28"/>
      <c r="M164" s="28"/>
      <c r="N164" s="28"/>
      <c r="O164" s="11"/>
      <c r="P164" s="11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3:27" ht="15.75" customHeight="1">
      <c r="C165" s="40"/>
      <c r="D165" s="28"/>
      <c r="G165" s="28"/>
      <c r="H165" s="5"/>
      <c r="I165" s="42"/>
      <c r="J165" s="11"/>
      <c r="K165" s="28"/>
      <c r="L165" s="28"/>
      <c r="M165" s="28"/>
      <c r="N165" s="28"/>
      <c r="O165" s="11"/>
      <c r="P165" s="11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3:27" ht="15.75" customHeight="1">
      <c r="C166" s="40"/>
      <c r="D166" s="28"/>
      <c r="G166" s="28"/>
      <c r="H166" s="5"/>
      <c r="I166" s="42"/>
      <c r="J166" s="11"/>
      <c r="K166" s="28"/>
      <c r="L166" s="28"/>
      <c r="M166" s="28"/>
      <c r="N166" s="28"/>
      <c r="O166" s="11"/>
      <c r="P166" s="11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3:27" ht="15.75" customHeight="1">
      <c r="C167" s="40"/>
      <c r="D167" s="28"/>
      <c r="G167" s="28"/>
      <c r="H167" s="5"/>
      <c r="I167" s="42"/>
      <c r="J167" s="11"/>
      <c r="K167" s="28"/>
      <c r="L167" s="28"/>
      <c r="M167" s="28"/>
      <c r="N167" s="28"/>
      <c r="O167" s="11"/>
      <c r="P167" s="11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3:27" ht="15.75" customHeight="1">
      <c r="C168" s="40"/>
      <c r="D168" s="28"/>
      <c r="G168" s="28"/>
      <c r="H168" s="5"/>
      <c r="I168" s="42"/>
      <c r="J168" s="11"/>
      <c r="K168" s="28"/>
      <c r="L168" s="28"/>
      <c r="M168" s="28"/>
      <c r="N168" s="28"/>
      <c r="O168" s="11"/>
      <c r="P168" s="11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3:27" ht="15.75" customHeight="1">
      <c r="C169" s="40"/>
      <c r="D169" s="28"/>
      <c r="G169" s="28"/>
      <c r="H169" s="5"/>
      <c r="I169" s="42"/>
      <c r="J169" s="11"/>
      <c r="K169" s="28"/>
      <c r="L169" s="28"/>
      <c r="M169" s="28"/>
      <c r="N169" s="28"/>
      <c r="O169" s="11"/>
      <c r="P169" s="11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3:27" ht="15.75" customHeight="1">
      <c r="C170" s="40"/>
      <c r="D170" s="28"/>
      <c r="G170" s="28"/>
      <c r="H170" s="5"/>
      <c r="I170" s="42"/>
      <c r="J170" s="11"/>
      <c r="K170" s="28"/>
      <c r="L170" s="28"/>
      <c r="M170" s="28"/>
      <c r="N170" s="28"/>
      <c r="O170" s="11"/>
      <c r="P170" s="11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3:27" ht="15.75" customHeight="1">
      <c r="C171" s="40"/>
      <c r="D171" s="28"/>
      <c r="G171" s="28"/>
      <c r="H171" s="5"/>
      <c r="I171" s="42"/>
      <c r="J171" s="11"/>
      <c r="K171" s="28"/>
      <c r="L171" s="28"/>
      <c r="M171" s="28"/>
      <c r="N171" s="28"/>
      <c r="O171" s="11"/>
      <c r="P171" s="11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3:27" ht="15.75" customHeight="1">
      <c r="C172" s="40"/>
      <c r="D172" s="28"/>
      <c r="G172" s="28"/>
      <c r="H172" s="5"/>
      <c r="I172" s="42"/>
      <c r="J172" s="11"/>
      <c r="K172" s="28"/>
      <c r="L172" s="28"/>
      <c r="M172" s="28"/>
      <c r="N172" s="28"/>
      <c r="O172" s="11"/>
      <c r="P172" s="11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3:27" ht="15.75" customHeight="1">
      <c r="C173" s="40"/>
      <c r="D173" s="28"/>
      <c r="G173" s="28"/>
      <c r="H173" s="5"/>
      <c r="I173" s="42"/>
      <c r="J173" s="11"/>
      <c r="K173" s="28"/>
      <c r="L173" s="28"/>
      <c r="M173" s="28"/>
      <c r="N173" s="28"/>
      <c r="O173" s="11"/>
      <c r="P173" s="11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3:27" ht="15.75" customHeight="1">
      <c r="C174" s="40"/>
      <c r="D174" s="28"/>
      <c r="G174" s="28"/>
      <c r="H174" s="5"/>
      <c r="I174" s="42"/>
      <c r="J174" s="11"/>
      <c r="K174" s="28"/>
      <c r="L174" s="28"/>
      <c r="M174" s="28"/>
      <c r="N174" s="28"/>
      <c r="O174" s="11"/>
      <c r="P174" s="11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3:27" ht="15.75" customHeight="1">
      <c r="C175" s="40"/>
      <c r="D175" s="28"/>
      <c r="G175" s="28"/>
      <c r="H175" s="5"/>
      <c r="I175" s="42"/>
      <c r="J175" s="11"/>
      <c r="K175" s="28"/>
      <c r="L175" s="28"/>
      <c r="M175" s="28"/>
      <c r="N175" s="28"/>
      <c r="O175" s="11"/>
      <c r="P175" s="11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3:27" ht="15.75" customHeight="1">
      <c r="C176" s="40"/>
      <c r="D176" s="28"/>
      <c r="G176" s="28"/>
      <c r="H176" s="5"/>
      <c r="I176" s="42"/>
      <c r="J176" s="11"/>
      <c r="K176" s="28"/>
      <c r="L176" s="28"/>
      <c r="M176" s="28"/>
      <c r="N176" s="28"/>
      <c r="O176" s="11"/>
      <c r="P176" s="11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3:27" ht="15.75" customHeight="1">
      <c r="C177" s="40"/>
      <c r="D177" s="28"/>
      <c r="G177" s="28"/>
      <c r="H177" s="5"/>
      <c r="I177" s="42"/>
      <c r="J177" s="11"/>
      <c r="K177" s="28"/>
      <c r="L177" s="28"/>
      <c r="M177" s="28"/>
      <c r="N177" s="28"/>
      <c r="O177" s="11"/>
      <c r="P177" s="11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3:27" ht="15.75" customHeight="1">
      <c r="C178" s="40"/>
      <c r="D178" s="28"/>
      <c r="G178" s="28"/>
      <c r="H178" s="5"/>
      <c r="I178" s="42"/>
      <c r="J178" s="11"/>
      <c r="K178" s="28"/>
      <c r="L178" s="28"/>
      <c r="M178" s="28"/>
      <c r="N178" s="28"/>
      <c r="O178" s="11"/>
      <c r="P178" s="11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3:27" ht="15.75" customHeight="1">
      <c r="C179" s="40"/>
      <c r="D179" s="28"/>
      <c r="G179" s="28"/>
      <c r="H179" s="5"/>
      <c r="I179" s="42"/>
      <c r="J179" s="11"/>
      <c r="K179" s="28"/>
      <c r="L179" s="28"/>
      <c r="M179" s="28"/>
      <c r="N179" s="28"/>
      <c r="O179" s="11"/>
      <c r="P179" s="11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3:27" ht="15.75" customHeight="1">
      <c r="C180" s="40"/>
      <c r="D180" s="28"/>
      <c r="G180" s="28"/>
      <c r="H180" s="5"/>
      <c r="I180" s="42"/>
      <c r="J180" s="11"/>
      <c r="K180" s="28"/>
      <c r="L180" s="28"/>
      <c r="M180" s="28"/>
      <c r="N180" s="28"/>
      <c r="O180" s="11"/>
      <c r="P180" s="11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3:27" ht="15.75" customHeight="1">
      <c r="C181" s="40"/>
      <c r="D181" s="28"/>
      <c r="G181" s="28"/>
      <c r="H181" s="5"/>
      <c r="I181" s="42"/>
      <c r="J181" s="11"/>
      <c r="K181" s="28"/>
      <c r="L181" s="28"/>
      <c r="M181" s="28"/>
      <c r="N181" s="28"/>
      <c r="O181" s="11"/>
      <c r="P181" s="11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3:27" ht="15.75" customHeight="1">
      <c r="C182" s="40"/>
      <c r="D182" s="28"/>
      <c r="G182" s="28"/>
      <c r="H182" s="5"/>
      <c r="I182" s="42"/>
      <c r="J182" s="11"/>
      <c r="K182" s="28"/>
      <c r="L182" s="28"/>
      <c r="M182" s="28"/>
      <c r="N182" s="28"/>
      <c r="O182" s="11"/>
      <c r="P182" s="11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3:27" ht="15.75" customHeight="1">
      <c r="C183" s="40"/>
      <c r="D183" s="28"/>
      <c r="G183" s="28"/>
      <c r="H183" s="5"/>
      <c r="I183" s="42"/>
      <c r="J183" s="11"/>
      <c r="K183" s="28"/>
      <c r="L183" s="28"/>
      <c r="M183" s="28"/>
      <c r="N183" s="28"/>
      <c r="O183" s="11"/>
      <c r="P183" s="11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3:27" ht="15.75" customHeight="1">
      <c r="C184" s="40"/>
      <c r="D184" s="28"/>
      <c r="G184" s="28"/>
      <c r="H184" s="5"/>
      <c r="I184" s="42"/>
      <c r="J184" s="11"/>
      <c r="K184" s="28"/>
      <c r="L184" s="28"/>
      <c r="M184" s="28"/>
      <c r="N184" s="28"/>
      <c r="O184" s="11"/>
      <c r="P184" s="11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3:27" ht="15.75" customHeight="1">
      <c r="C185" s="40"/>
      <c r="D185" s="28"/>
      <c r="G185" s="28"/>
      <c r="H185" s="5"/>
      <c r="I185" s="42"/>
      <c r="J185" s="11"/>
      <c r="K185" s="28"/>
      <c r="L185" s="28"/>
      <c r="M185" s="28"/>
      <c r="N185" s="28"/>
      <c r="O185" s="11"/>
      <c r="P185" s="11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3:27" ht="15.75" customHeight="1">
      <c r="C186" s="40"/>
      <c r="D186" s="28"/>
      <c r="G186" s="28"/>
      <c r="H186" s="5"/>
      <c r="I186" s="42"/>
      <c r="J186" s="11"/>
      <c r="K186" s="28"/>
      <c r="L186" s="28"/>
      <c r="M186" s="28"/>
      <c r="N186" s="28"/>
      <c r="O186" s="11"/>
      <c r="P186" s="11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3:27" ht="15.75" customHeight="1">
      <c r="C187" s="40"/>
      <c r="D187" s="28"/>
      <c r="G187" s="28"/>
      <c r="H187" s="5"/>
      <c r="I187" s="42"/>
      <c r="J187" s="11"/>
      <c r="K187" s="28"/>
      <c r="L187" s="28"/>
      <c r="M187" s="28"/>
      <c r="N187" s="28"/>
      <c r="O187" s="11"/>
      <c r="P187" s="11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3:27" ht="15.75" customHeight="1">
      <c r="C188" s="40"/>
      <c r="D188" s="28"/>
      <c r="G188" s="28"/>
      <c r="H188" s="5"/>
      <c r="I188" s="42"/>
      <c r="J188" s="11"/>
      <c r="K188" s="28"/>
      <c r="L188" s="28"/>
      <c r="M188" s="28"/>
      <c r="N188" s="28"/>
      <c r="O188" s="11"/>
      <c r="P188" s="11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3:27" ht="15.75" customHeight="1">
      <c r="C189" s="40"/>
      <c r="D189" s="28"/>
      <c r="G189" s="28"/>
      <c r="H189" s="5"/>
      <c r="I189" s="42"/>
      <c r="J189" s="11"/>
      <c r="K189" s="28"/>
      <c r="L189" s="28"/>
      <c r="M189" s="28"/>
      <c r="N189" s="28"/>
      <c r="O189" s="11"/>
      <c r="P189" s="11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3:27" ht="15.75" customHeight="1">
      <c r="C190" s="40"/>
      <c r="D190" s="28"/>
      <c r="G190" s="28"/>
      <c r="H190" s="5"/>
      <c r="I190" s="42"/>
      <c r="J190" s="11"/>
      <c r="K190" s="28"/>
      <c r="L190" s="28"/>
      <c r="M190" s="28"/>
      <c r="N190" s="28"/>
      <c r="O190" s="11"/>
      <c r="P190" s="11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3:27" ht="15.75" customHeight="1">
      <c r="C191" s="40"/>
      <c r="D191" s="28"/>
      <c r="G191" s="28"/>
      <c r="H191" s="5"/>
      <c r="I191" s="42"/>
      <c r="J191" s="11"/>
      <c r="K191" s="28"/>
      <c r="L191" s="28"/>
      <c r="M191" s="28"/>
      <c r="N191" s="28"/>
      <c r="O191" s="11"/>
      <c r="P191" s="11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spans="3:27" ht="15.75" customHeight="1">
      <c r="C192" s="40"/>
      <c r="D192" s="28"/>
      <c r="G192" s="28"/>
      <c r="H192" s="5"/>
      <c r="I192" s="42"/>
      <c r="J192" s="11"/>
      <c r="K192" s="28"/>
      <c r="L192" s="28"/>
      <c r="M192" s="28"/>
      <c r="N192" s="28"/>
      <c r="O192" s="11"/>
      <c r="P192" s="11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3:27" ht="15.75" customHeight="1">
      <c r="C193" s="40"/>
      <c r="D193" s="28"/>
      <c r="G193" s="28"/>
      <c r="H193" s="5"/>
      <c r="I193" s="42"/>
      <c r="J193" s="11"/>
      <c r="K193" s="28"/>
      <c r="L193" s="28"/>
      <c r="M193" s="28"/>
      <c r="N193" s="28"/>
      <c r="O193" s="11"/>
      <c r="P193" s="11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3:27" ht="15.75" customHeight="1">
      <c r="C194" s="40"/>
      <c r="D194" s="28"/>
      <c r="G194" s="28"/>
      <c r="H194" s="5"/>
      <c r="I194" s="42"/>
      <c r="J194" s="11"/>
      <c r="K194" s="28"/>
      <c r="L194" s="28"/>
      <c r="M194" s="28"/>
      <c r="N194" s="28"/>
      <c r="O194" s="11"/>
      <c r="P194" s="11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3:27" ht="15.75" customHeight="1">
      <c r="C195" s="40"/>
      <c r="D195" s="28"/>
      <c r="G195" s="28"/>
      <c r="H195" s="5"/>
      <c r="I195" s="42"/>
      <c r="J195" s="11"/>
      <c r="K195" s="28"/>
      <c r="L195" s="28"/>
      <c r="M195" s="28"/>
      <c r="N195" s="28"/>
      <c r="O195" s="11"/>
      <c r="P195" s="11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3:27" ht="15.75" customHeight="1">
      <c r="C196" s="40"/>
      <c r="D196" s="28"/>
      <c r="G196" s="28"/>
      <c r="H196" s="5"/>
      <c r="I196" s="42"/>
      <c r="J196" s="11"/>
      <c r="K196" s="28"/>
      <c r="L196" s="28"/>
      <c r="M196" s="28"/>
      <c r="N196" s="28"/>
      <c r="O196" s="11"/>
      <c r="P196" s="11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3:27" ht="15.75" customHeight="1">
      <c r="C197" s="40"/>
      <c r="D197" s="28"/>
      <c r="G197" s="28"/>
      <c r="H197" s="5"/>
      <c r="I197" s="42"/>
      <c r="J197" s="11"/>
      <c r="K197" s="28"/>
      <c r="L197" s="28"/>
      <c r="M197" s="28"/>
      <c r="N197" s="28"/>
      <c r="O197" s="11"/>
      <c r="P197" s="11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3:27" ht="15.75" customHeight="1">
      <c r="C198" s="40"/>
      <c r="D198" s="28"/>
      <c r="G198" s="28"/>
      <c r="H198" s="5"/>
      <c r="I198" s="42"/>
      <c r="J198" s="11"/>
      <c r="K198" s="28"/>
      <c r="L198" s="28"/>
      <c r="M198" s="28"/>
      <c r="N198" s="28"/>
      <c r="O198" s="11"/>
      <c r="P198" s="11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3:27" ht="15.75" customHeight="1">
      <c r="C199" s="40"/>
      <c r="D199" s="28"/>
      <c r="G199" s="28"/>
      <c r="H199" s="5"/>
      <c r="I199" s="42"/>
      <c r="J199" s="28"/>
      <c r="K199" s="28"/>
      <c r="L199" s="28"/>
      <c r="M199" s="28"/>
      <c r="N199" s="28"/>
      <c r="O199" s="11"/>
      <c r="P199" s="11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3:27" ht="15.75" customHeight="1">
      <c r="C200" s="40"/>
      <c r="D200" s="28"/>
      <c r="G200" s="28"/>
      <c r="H200" s="5"/>
      <c r="I200" s="42"/>
      <c r="J200" s="28"/>
      <c r="K200" s="28"/>
      <c r="L200" s="28"/>
      <c r="M200" s="28"/>
      <c r="N200" s="28"/>
      <c r="O200" s="11"/>
      <c r="P200" s="11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3:27" ht="15.75" customHeight="1">
      <c r="C201" s="40"/>
      <c r="D201" s="28"/>
      <c r="G201" s="28"/>
      <c r="H201" s="5"/>
      <c r="I201" s="42"/>
      <c r="J201" s="28"/>
      <c r="K201" s="28"/>
      <c r="L201" s="28"/>
      <c r="M201" s="28"/>
      <c r="N201" s="28"/>
      <c r="O201" s="11"/>
      <c r="P201" s="11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spans="3:27" ht="15.75" customHeight="1">
      <c r="C202" s="40"/>
      <c r="D202" s="28"/>
      <c r="G202" s="28"/>
      <c r="H202" s="5"/>
      <c r="I202" s="42"/>
      <c r="J202" s="28"/>
      <c r="K202" s="28"/>
      <c r="L202" s="28"/>
      <c r="M202" s="28"/>
      <c r="N202" s="28"/>
      <c r="O202" s="11"/>
      <c r="P202" s="11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spans="3:27" ht="15.75" customHeight="1">
      <c r="C203" s="40"/>
      <c r="D203" s="28"/>
      <c r="G203" s="28"/>
      <c r="H203" s="5"/>
      <c r="I203" s="42"/>
      <c r="J203" s="28"/>
      <c r="K203" s="28"/>
      <c r="L203" s="28"/>
      <c r="M203" s="28"/>
      <c r="N203" s="28"/>
      <c r="O203" s="11"/>
      <c r="P203" s="11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spans="3:27" ht="15.75" customHeight="1">
      <c r="C204" s="40"/>
      <c r="D204" s="28"/>
      <c r="G204" s="28"/>
      <c r="H204" s="5"/>
      <c r="I204" s="42"/>
      <c r="J204" s="28"/>
      <c r="K204" s="28"/>
      <c r="L204" s="28"/>
      <c r="M204" s="28"/>
      <c r="N204" s="28"/>
      <c r="O204" s="11"/>
      <c r="P204" s="11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spans="3:27" ht="15.75" customHeight="1">
      <c r="C205" s="40"/>
      <c r="D205" s="28"/>
      <c r="G205" s="28"/>
      <c r="H205" s="5"/>
      <c r="I205" s="42"/>
      <c r="J205" s="28"/>
      <c r="K205" s="28"/>
      <c r="L205" s="28"/>
      <c r="M205" s="28"/>
      <c r="N205" s="28"/>
      <c r="O205" s="11"/>
      <c r="P205" s="11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spans="3:27" ht="15.75" customHeight="1">
      <c r="C206" s="40"/>
      <c r="D206" s="28"/>
      <c r="G206" s="28"/>
      <c r="H206" s="5"/>
      <c r="I206" s="42"/>
      <c r="J206" s="28"/>
      <c r="K206" s="28"/>
      <c r="L206" s="28"/>
      <c r="M206" s="28"/>
      <c r="N206" s="28"/>
      <c r="O206" s="11"/>
      <c r="P206" s="11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3:27" ht="15.75" customHeight="1">
      <c r="C207" s="40"/>
      <c r="D207" s="28"/>
      <c r="G207" s="28"/>
      <c r="H207" s="5"/>
      <c r="I207" s="42"/>
      <c r="J207" s="28"/>
      <c r="K207" s="28"/>
      <c r="L207" s="28"/>
      <c r="M207" s="28"/>
      <c r="N207" s="28"/>
      <c r="O207" s="11"/>
      <c r="P207" s="11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spans="3:27" ht="15.75" customHeight="1">
      <c r="C208" s="40"/>
      <c r="D208" s="28"/>
      <c r="G208" s="28"/>
      <c r="H208" s="5"/>
      <c r="I208" s="42"/>
      <c r="J208" s="28"/>
      <c r="K208" s="28"/>
      <c r="L208" s="28"/>
      <c r="M208" s="28"/>
      <c r="N208" s="28"/>
      <c r="O208" s="11"/>
      <c r="P208" s="11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spans="3:27" ht="15.75" customHeight="1">
      <c r="C209" s="40"/>
      <c r="D209" s="28"/>
      <c r="G209" s="28"/>
      <c r="H209" s="5"/>
      <c r="I209" s="42"/>
      <c r="J209" s="28"/>
      <c r="K209" s="28"/>
      <c r="L209" s="28"/>
      <c r="M209" s="28"/>
      <c r="N209" s="28"/>
      <c r="O209" s="11"/>
      <c r="P209" s="11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spans="3:27" ht="15.75" customHeight="1">
      <c r="C210" s="40"/>
      <c r="D210" s="28"/>
      <c r="G210" s="28"/>
      <c r="H210" s="5"/>
      <c r="I210" s="42"/>
      <c r="J210" s="28"/>
      <c r="K210" s="28"/>
      <c r="L210" s="28"/>
      <c r="M210" s="28"/>
      <c r="N210" s="28"/>
      <c r="O210" s="11"/>
      <c r="P210" s="11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spans="3:27" ht="15.75" customHeight="1">
      <c r="C211" s="40"/>
      <c r="D211" s="28"/>
      <c r="G211" s="28"/>
      <c r="H211" s="5"/>
      <c r="I211" s="42"/>
      <c r="J211" s="28"/>
      <c r="K211" s="28"/>
      <c r="L211" s="28"/>
      <c r="M211" s="28"/>
      <c r="N211" s="28"/>
      <c r="O211" s="11"/>
      <c r="P211" s="11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spans="3:27" ht="15.75" customHeight="1">
      <c r="C212" s="40"/>
      <c r="D212" s="28"/>
      <c r="G212" s="28"/>
      <c r="H212" s="5"/>
      <c r="I212" s="42"/>
      <c r="J212" s="28"/>
      <c r="K212" s="28"/>
      <c r="L212" s="28"/>
      <c r="M212" s="28"/>
      <c r="N212" s="28"/>
      <c r="O212" s="11"/>
      <c r="P212" s="11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spans="3:27" ht="15.75" customHeight="1">
      <c r="C213" s="40"/>
      <c r="D213" s="28"/>
      <c r="G213" s="28"/>
      <c r="H213" s="5"/>
      <c r="I213" s="42"/>
      <c r="J213" s="28"/>
      <c r="K213" s="28"/>
      <c r="L213" s="28"/>
      <c r="M213" s="28"/>
      <c r="N213" s="28"/>
      <c r="O213" s="11"/>
      <c r="P213" s="11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spans="3:27" ht="15.75" customHeight="1">
      <c r="C214" s="40"/>
      <c r="D214" s="28"/>
      <c r="G214" s="28"/>
      <c r="H214" s="5"/>
      <c r="I214" s="42"/>
      <c r="J214" s="28"/>
      <c r="K214" s="28"/>
      <c r="L214" s="28"/>
      <c r="M214" s="28"/>
      <c r="N214" s="28"/>
      <c r="O214" s="11"/>
      <c r="P214" s="11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spans="3:27" ht="15.75" customHeight="1">
      <c r="C215" s="40"/>
      <c r="D215" s="28"/>
      <c r="G215" s="28"/>
      <c r="H215" s="5"/>
      <c r="I215" s="42"/>
      <c r="J215" s="28"/>
      <c r="K215" s="28"/>
      <c r="L215" s="28"/>
      <c r="M215" s="28"/>
      <c r="N215" s="28"/>
      <c r="O215" s="11"/>
      <c r="P215" s="11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spans="3:27" ht="15.75" customHeight="1">
      <c r="C216" s="40"/>
      <c r="D216" s="28"/>
      <c r="G216" s="28"/>
      <c r="H216" s="5"/>
      <c r="I216" s="42"/>
      <c r="J216" s="28"/>
      <c r="K216" s="28"/>
      <c r="L216" s="28"/>
      <c r="M216" s="28"/>
      <c r="N216" s="28"/>
      <c r="O216" s="11"/>
      <c r="P216" s="11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spans="3:27" ht="15.75" customHeight="1">
      <c r="C217" s="40"/>
      <c r="D217" s="28"/>
      <c r="G217" s="28"/>
      <c r="H217" s="5"/>
      <c r="I217" s="42"/>
      <c r="J217" s="28"/>
      <c r="K217" s="28"/>
      <c r="L217" s="28"/>
      <c r="M217" s="28"/>
      <c r="N217" s="28"/>
      <c r="O217" s="11"/>
      <c r="P217" s="11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spans="3:27" ht="15.75" customHeight="1">
      <c r="C218" s="40"/>
      <c r="D218" s="28"/>
      <c r="G218" s="28"/>
      <c r="H218" s="5"/>
      <c r="I218" s="42"/>
      <c r="J218" s="28"/>
      <c r="K218" s="28"/>
      <c r="L218" s="28"/>
      <c r="M218" s="28"/>
      <c r="N218" s="28"/>
      <c r="O218" s="11"/>
      <c r="P218" s="11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spans="3:27" ht="15.75" customHeight="1">
      <c r="C219" s="40"/>
      <c r="D219" s="28"/>
      <c r="G219" s="28"/>
      <c r="H219" s="5"/>
      <c r="I219" s="42"/>
      <c r="J219" s="28"/>
      <c r="K219" s="28"/>
      <c r="L219" s="28"/>
      <c r="M219" s="28"/>
      <c r="N219" s="28"/>
      <c r="O219" s="11"/>
      <c r="P219" s="11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spans="3:27" ht="15.75" customHeight="1">
      <c r="C220" s="40"/>
      <c r="D220" s="28"/>
      <c r="G220" s="28"/>
      <c r="H220" s="5"/>
      <c r="I220" s="42"/>
      <c r="J220" s="28"/>
      <c r="K220" s="28"/>
      <c r="L220" s="28"/>
      <c r="M220" s="28"/>
      <c r="N220" s="28"/>
      <c r="O220" s="11"/>
      <c r="P220" s="11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spans="3:27" ht="15.75" customHeight="1">
      <c r="C221" s="40"/>
      <c r="D221" s="28"/>
      <c r="G221" s="28"/>
      <c r="H221" s="5"/>
      <c r="I221" s="42"/>
      <c r="J221" s="28"/>
      <c r="K221" s="28"/>
      <c r="L221" s="28"/>
      <c r="M221" s="28"/>
      <c r="N221" s="28"/>
      <c r="O221" s="11"/>
      <c r="P221" s="11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spans="3:27" ht="15.75" customHeight="1">
      <c r="C222" s="40"/>
      <c r="D222" s="28"/>
      <c r="G222" s="28"/>
      <c r="H222" s="5"/>
      <c r="I222" s="42"/>
      <c r="J222" s="28"/>
      <c r="K222" s="28"/>
      <c r="L222" s="28"/>
      <c r="M222" s="28"/>
      <c r="N222" s="28"/>
      <c r="O222" s="11"/>
      <c r="P222" s="11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spans="3:27" ht="15.75" customHeight="1">
      <c r="C223" s="40"/>
      <c r="D223" s="28"/>
      <c r="G223" s="28"/>
      <c r="H223" s="5"/>
      <c r="I223" s="42"/>
      <c r="J223" s="28"/>
      <c r="K223" s="28"/>
      <c r="L223" s="28"/>
      <c r="M223" s="28"/>
      <c r="N223" s="28"/>
      <c r="O223" s="11"/>
      <c r="P223" s="11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spans="3:27" ht="15.75" customHeight="1">
      <c r="C224" s="40"/>
      <c r="D224" s="28"/>
      <c r="G224" s="28"/>
      <c r="H224" s="5"/>
      <c r="I224" s="42"/>
      <c r="J224" s="28"/>
      <c r="K224" s="28"/>
      <c r="L224" s="28"/>
      <c r="M224" s="28"/>
      <c r="N224" s="28"/>
      <c r="O224" s="11"/>
      <c r="P224" s="11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spans="3:27" ht="15.75" customHeight="1">
      <c r="C225" s="40"/>
      <c r="D225" s="28"/>
      <c r="G225" s="28"/>
      <c r="H225" s="5"/>
      <c r="I225" s="42"/>
      <c r="J225" s="28"/>
      <c r="K225" s="28"/>
      <c r="L225" s="28"/>
      <c r="M225" s="28"/>
      <c r="N225" s="28"/>
      <c r="O225" s="11"/>
      <c r="P225" s="11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spans="3:27" ht="15.75" customHeight="1">
      <c r="C226" s="40"/>
      <c r="D226" s="28"/>
      <c r="G226" s="28"/>
      <c r="H226" s="5"/>
      <c r="I226" s="42"/>
      <c r="J226" s="28"/>
      <c r="K226" s="28"/>
      <c r="L226" s="28"/>
      <c r="M226" s="28"/>
      <c r="N226" s="28"/>
      <c r="O226" s="11"/>
      <c r="P226" s="11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spans="3:27" ht="15.75" customHeight="1">
      <c r="C227" s="40"/>
      <c r="D227" s="28"/>
      <c r="G227" s="28"/>
      <c r="H227" s="5"/>
      <c r="I227" s="42"/>
      <c r="J227" s="28"/>
      <c r="K227" s="28"/>
      <c r="L227" s="28"/>
      <c r="M227" s="28"/>
      <c r="N227" s="28"/>
      <c r="O227" s="11"/>
      <c r="P227" s="11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spans="3:27" ht="15.75" customHeight="1">
      <c r="C228" s="40"/>
      <c r="D228" s="28"/>
      <c r="G228" s="28"/>
      <c r="H228" s="5"/>
      <c r="I228" s="42"/>
      <c r="J228" s="28"/>
      <c r="K228" s="28"/>
      <c r="L228" s="28"/>
      <c r="M228" s="28"/>
      <c r="N228" s="28"/>
      <c r="O228" s="11"/>
      <c r="P228" s="11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spans="3:27" ht="15.75" customHeight="1">
      <c r="C229" s="40"/>
      <c r="D229" s="28"/>
      <c r="G229" s="28"/>
      <c r="H229" s="5"/>
      <c r="I229" s="42"/>
      <c r="J229" s="28"/>
      <c r="K229" s="28"/>
      <c r="L229" s="28"/>
      <c r="M229" s="28"/>
      <c r="N229" s="28"/>
      <c r="O229" s="11"/>
      <c r="P229" s="11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spans="3:27" ht="15.75" customHeight="1">
      <c r="C230" s="40"/>
      <c r="D230" s="28"/>
      <c r="G230" s="28"/>
      <c r="H230" s="5"/>
      <c r="I230" s="42"/>
      <c r="J230" s="28"/>
      <c r="K230" s="28"/>
      <c r="L230" s="28"/>
      <c r="M230" s="28"/>
      <c r="N230" s="28"/>
      <c r="O230" s="11"/>
      <c r="P230" s="11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spans="3:27" ht="15.75" customHeight="1">
      <c r="C231" s="40"/>
      <c r="D231" s="28"/>
      <c r="G231" s="28"/>
      <c r="H231" s="5"/>
      <c r="I231" s="42"/>
      <c r="J231" s="28"/>
      <c r="K231" s="28"/>
      <c r="L231" s="28"/>
      <c r="M231" s="28"/>
      <c r="N231" s="28"/>
      <c r="O231" s="11"/>
      <c r="P231" s="11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spans="3:27" ht="15.75" customHeight="1">
      <c r="C232" s="40"/>
      <c r="D232" s="28"/>
      <c r="G232" s="28"/>
      <c r="H232" s="5"/>
      <c r="I232" s="42"/>
      <c r="J232" s="28"/>
      <c r="K232" s="28"/>
      <c r="L232" s="28"/>
      <c r="M232" s="28"/>
      <c r="N232" s="28"/>
      <c r="O232" s="11"/>
      <c r="P232" s="11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spans="3:27" ht="15.75" customHeight="1">
      <c r="C233" s="40"/>
      <c r="D233" s="28"/>
      <c r="E233" s="5"/>
      <c r="F233" s="42"/>
      <c r="J233" s="28"/>
      <c r="K233" s="28"/>
      <c r="L233" s="28"/>
      <c r="M233" s="28"/>
      <c r="N233" s="28"/>
      <c r="O233" s="11"/>
      <c r="P233" s="11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spans="3:27" ht="15.75" customHeight="1">
      <c r="C234" s="40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11"/>
      <c r="P234" s="11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spans="3:27" ht="15.75" customHeight="1">
      <c r="C235" s="40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11"/>
      <c r="P235" s="11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spans="3:27" ht="15.75" customHeight="1">
      <c r="C236" s="40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11"/>
      <c r="P236" s="11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spans="3:27" ht="15.75" customHeight="1">
      <c r="C237" s="40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11"/>
      <c r="P237" s="11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3:27" ht="15.75" customHeight="1">
      <c r="C238" s="40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11"/>
      <c r="P238" s="11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spans="3:27" ht="15.75" customHeight="1">
      <c r="C239" s="40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11"/>
      <c r="P239" s="11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spans="3:27" ht="15.75" customHeight="1">
      <c r="C240" s="40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11"/>
      <c r="P240" s="11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spans="3:27" ht="15.75" customHeight="1">
      <c r="C241" s="40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11"/>
      <c r="P241" s="11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spans="3:27" ht="15.75" customHeight="1">
      <c r="C242" s="40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11"/>
      <c r="P242" s="11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spans="3:27" ht="15.75" customHeight="1">
      <c r="C243" s="40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11"/>
      <c r="P243" s="11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spans="3:27" ht="15.75" customHeight="1">
      <c r="C244" s="40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11"/>
      <c r="P244" s="11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spans="3:27" ht="15.75" customHeight="1">
      <c r="C245" s="40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11"/>
      <c r="P245" s="11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spans="3:27" ht="15.75" customHeight="1">
      <c r="C246" s="40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11"/>
      <c r="P246" s="11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spans="3:27" ht="15.75" customHeight="1">
      <c r="C247" s="40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11"/>
      <c r="P247" s="11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spans="3:27" ht="15.75" customHeight="1">
      <c r="C248" s="40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11"/>
      <c r="P248" s="11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spans="3:27" ht="15.75" customHeight="1">
      <c r="C249" s="40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11"/>
      <c r="P249" s="11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spans="3:27" ht="15.75" customHeight="1">
      <c r="C250" s="40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11"/>
      <c r="P250" s="11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spans="3:27" ht="15.75" customHeight="1">
      <c r="C251" s="40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11"/>
      <c r="P251" s="11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spans="3:27" ht="15.75" customHeight="1">
      <c r="C252" s="40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11"/>
      <c r="P252" s="11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spans="3:27" ht="15.75" customHeight="1">
      <c r="C253" s="40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11"/>
      <c r="P253" s="11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spans="3:27" ht="15.75" customHeight="1">
      <c r="C254" s="40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11"/>
      <c r="P254" s="11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spans="3:27" ht="15.75" customHeight="1">
      <c r="C255" s="40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11"/>
      <c r="P255" s="11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spans="3:27" ht="15.75" customHeight="1">
      <c r="C256" s="40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11"/>
      <c r="P256" s="11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spans="3:27" ht="15.75" customHeight="1">
      <c r="C257" s="40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11"/>
      <c r="P257" s="11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spans="3:27" ht="15.75" customHeight="1">
      <c r="C258" s="40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11"/>
      <c r="P258" s="11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spans="3:27" ht="15.75" customHeight="1">
      <c r="C259" s="40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11"/>
      <c r="P259" s="11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spans="3:27" ht="15.75" customHeight="1">
      <c r="C260" s="40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11"/>
      <c r="P260" s="11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spans="3:27" ht="15.75" customHeight="1">
      <c r="C261" s="40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11"/>
      <c r="P261" s="11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spans="3:27" ht="15.75" customHeight="1">
      <c r="C262" s="40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11"/>
      <c r="P262" s="11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spans="3:27" ht="15.75" customHeight="1">
      <c r="C263" s="40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11"/>
      <c r="P263" s="11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spans="3:27" ht="15.75" customHeight="1">
      <c r="C264" s="40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11"/>
      <c r="P264" s="11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spans="3:27" ht="15.75" customHeight="1">
      <c r="C265" s="40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11"/>
      <c r="P265" s="11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spans="3:27" ht="15.75" customHeight="1">
      <c r="C266" s="40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11"/>
      <c r="P266" s="11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spans="3:27" ht="15.75" customHeight="1">
      <c r="C267" s="40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11"/>
      <c r="P267" s="11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spans="3:27" ht="15.75" customHeight="1">
      <c r="C268" s="40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11"/>
      <c r="P268" s="11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spans="3:27" ht="15.75" customHeight="1">
      <c r="C269" s="40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11"/>
      <c r="P269" s="11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spans="3:27" ht="15.75" customHeight="1">
      <c r="C270" s="40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11"/>
      <c r="P270" s="11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spans="3:27" ht="15.75" customHeight="1">
      <c r="C271" s="40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11"/>
      <c r="P271" s="11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spans="3:27" ht="15.75" customHeight="1">
      <c r="C272" s="40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11"/>
      <c r="P272" s="11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spans="3:27" ht="15.75" customHeight="1">
      <c r="C273" s="40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11"/>
      <c r="P273" s="11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spans="3:27" ht="15.75" customHeight="1">
      <c r="C274" s="40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11"/>
      <c r="P274" s="11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spans="3:27" ht="15.75" customHeight="1">
      <c r="C275" s="40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11"/>
      <c r="P275" s="11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spans="3:27" ht="15.75" customHeight="1">
      <c r="C276" s="40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11"/>
      <c r="P276" s="11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spans="3:27" ht="15.75" customHeight="1">
      <c r="C277" s="40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11"/>
      <c r="P277" s="11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3:27" ht="15.75" customHeight="1">
      <c r="C278" s="40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11"/>
      <c r="P278" s="11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3:27" ht="15.75" customHeight="1">
      <c r="C279" s="40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11"/>
      <c r="P279" s="11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3:27" ht="15.75" customHeight="1">
      <c r="C280" s="40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11"/>
      <c r="P280" s="11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3:27" ht="15.75" customHeight="1">
      <c r="C281" s="40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11"/>
      <c r="P281" s="11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3:27" ht="15.75" customHeight="1">
      <c r="C282" s="40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11"/>
      <c r="P282" s="11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3:27" ht="15.75" customHeight="1">
      <c r="C283" s="40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11"/>
      <c r="P283" s="11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3:27" ht="15.75" customHeight="1">
      <c r="C284" s="40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11"/>
      <c r="P284" s="11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3:27" ht="15.75" customHeight="1">
      <c r="C285" s="40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11"/>
      <c r="P285" s="11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3:27" ht="15.75" customHeight="1">
      <c r="C286" s="40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11"/>
      <c r="P286" s="11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3:27" ht="15.75" customHeight="1">
      <c r="C287" s="40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11"/>
      <c r="P287" s="11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3:27" ht="15.75" customHeight="1">
      <c r="C288" s="40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11"/>
      <c r="P288" s="11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3:27" ht="15.75" customHeight="1">
      <c r="C289" s="40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11"/>
      <c r="P289" s="11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3:27" ht="15.75" customHeight="1">
      <c r="C290" s="40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11"/>
      <c r="P290" s="11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3:27" ht="15.75" customHeight="1">
      <c r="C291" s="40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11"/>
      <c r="P291" s="11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3:27" ht="15.75" customHeight="1">
      <c r="C292" s="40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11"/>
      <c r="P292" s="11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spans="3:27" ht="15.75" customHeight="1">
      <c r="C293" s="40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11"/>
      <c r="P293" s="11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3:27" ht="15.75" customHeight="1">
      <c r="C294" s="40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11"/>
      <c r="P294" s="11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3:27" ht="15.75" customHeight="1">
      <c r="C295" s="40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11"/>
      <c r="P295" s="11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spans="3:27" ht="15.75" customHeight="1">
      <c r="C296" s="40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11"/>
      <c r="P296" s="11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3:27" ht="15.75" customHeight="1">
      <c r="C297" s="40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11"/>
      <c r="P297" s="11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3:27" ht="15.75" customHeight="1">
      <c r="C298" s="40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11"/>
      <c r="P298" s="11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3:27" ht="15.75" customHeight="1">
      <c r="C299" s="40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11"/>
      <c r="P299" s="11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3:27" ht="15.75" customHeight="1">
      <c r="C300" s="40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11"/>
      <c r="P300" s="11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3:27" ht="15.75" customHeight="1">
      <c r="C301" s="40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11"/>
      <c r="P301" s="11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 spans="3:27" ht="15.75" customHeight="1">
      <c r="C302" s="40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11"/>
      <c r="P302" s="11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 spans="3:27" ht="15.75" customHeight="1">
      <c r="C303" s="40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11"/>
      <c r="P303" s="11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 spans="3:27" ht="15.75" customHeight="1">
      <c r="C304" s="40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11"/>
      <c r="P304" s="11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spans="3:27" ht="15.75" customHeight="1">
      <c r="C305" s="40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11"/>
      <c r="P305" s="11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 spans="3:27" ht="15.75" customHeight="1">
      <c r="C306" s="40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11"/>
      <c r="P306" s="11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 spans="3:27" ht="15.75" customHeight="1">
      <c r="C307" s="40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11"/>
      <c r="P307" s="11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3:27" ht="15.75" customHeight="1">
      <c r="C308" s="40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11"/>
      <c r="P308" s="11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 spans="3:27" ht="15.75" customHeight="1">
      <c r="C309" s="40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11"/>
      <c r="P309" s="11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 spans="3:27" ht="15.75" customHeight="1">
      <c r="C310" s="40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11"/>
      <c r="P310" s="11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 spans="3:27" ht="15.75" customHeight="1">
      <c r="C311" s="40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11"/>
      <c r="P311" s="11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 spans="3:27" ht="15.75" customHeight="1">
      <c r="C312" s="40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11"/>
      <c r="P312" s="11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3:27" ht="15.75" customHeight="1">
      <c r="C313" s="40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11"/>
      <c r="P313" s="11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3:27" ht="15.75" customHeight="1">
      <c r="C314" s="40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11"/>
      <c r="P314" s="11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3:27" ht="15.75" customHeight="1">
      <c r="C315" s="40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11"/>
      <c r="P315" s="11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3:27" ht="15.75" customHeight="1">
      <c r="C316" s="40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11"/>
      <c r="P316" s="11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3:27" ht="15.75" customHeight="1">
      <c r="C317" s="40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11"/>
      <c r="P317" s="11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3:27" ht="15.75" customHeight="1">
      <c r="C318" s="40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11"/>
      <c r="P318" s="11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3:27" ht="15.75" customHeight="1">
      <c r="C319" s="40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11"/>
      <c r="P319" s="11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3:27" ht="15.75" customHeight="1">
      <c r="C320" s="40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11"/>
      <c r="P320" s="11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3:27" ht="15.75" customHeight="1">
      <c r="C321" s="40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11"/>
      <c r="P321" s="11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3:27" ht="15.75" customHeight="1">
      <c r="C322" s="40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11"/>
      <c r="P322" s="11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3:27" ht="15.75" customHeight="1">
      <c r="C323" s="40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11"/>
      <c r="P323" s="11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3:27" ht="15.75" customHeight="1">
      <c r="C324" s="40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11"/>
      <c r="P324" s="11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3:27" ht="15.75" customHeight="1">
      <c r="C325" s="40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11"/>
      <c r="P325" s="11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3:27" ht="15.75" customHeight="1">
      <c r="C326" s="40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11"/>
      <c r="P326" s="11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3:27" ht="15.75" customHeight="1">
      <c r="C327" s="40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11"/>
      <c r="P327" s="11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 spans="3:27" ht="15.75" customHeight="1">
      <c r="C328" s="40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11"/>
      <c r="P328" s="11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 spans="3:27" ht="15.75" customHeight="1">
      <c r="C329" s="40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11"/>
      <c r="P329" s="11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 spans="3:27" ht="15.75" customHeight="1">
      <c r="C330" s="40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11"/>
      <c r="P330" s="11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3:27" ht="15.75" customHeight="1">
      <c r="C331" s="40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11"/>
      <c r="P331" s="11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3:27" ht="15.75" customHeight="1">
      <c r="C332" s="40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11"/>
      <c r="P332" s="11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3:27">
      <c r="C333" s="40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11"/>
      <c r="P333" s="11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3:27">
      <c r="C334" s="40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11"/>
      <c r="P334" s="11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3:27">
      <c r="C335" s="40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11"/>
      <c r="P335" s="11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3:27">
      <c r="C336" s="40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11"/>
      <c r="P336" s="11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3:27">
      <c r="C337" s="40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11"/>
      <c r="P337" s="11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3:27">
      <c r="C338" s="40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11"/>
      <c r="P338" s="11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3:27">
      <c r="C339" s="40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11"/>
      <c r="P339" s="11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3:27">
      <c r="C340" s="40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11"/>
      <c r="P340" s="11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3:27">
      <c r="C341" s="40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11"/>
      <c r="P341" s="11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3:27">
      <c r="C342" s="40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11"/>
      <c r="P342" s="11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3:27">
      <c r="C343" s="40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11"/>
      <c r="P343" s="11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3:27">
      <c r="C344" s="40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11"/>
      <c r="P344" s="11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3:27">
      <c r="C345" s="40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11"/>
      <c r="P345" s="11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3:27">
      <c r="C346" s="40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11"/>
      <c r="P346" s="11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3:27">
      <c r="C347" s="40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11"/>
      <c r="P347" s="11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3:27">
      <c r="C348" s="40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11"/>
      <c r="P348" s="11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3:27">
      <c r="C349" s="40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11"/>
      <c r="P349" s="11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3:27">
      <c r="C350" s="40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11"/>
      <c r="P350" s="11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3:27">
      <c r="C351" s="40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11"/>
      <c r="P351" s="11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 spans="3:27">
      <c r="C352" s="40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11"/>
      <c r="P352" s="11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3:27">
      <c r="C353" s="40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11"/>
      <c r="P353" s="11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3:27">
      <c r="C354" s="40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11"/>
      <c r="P354" s="11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3:27">
      <c r="C355" s="40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11"/>
      <c r="P355" s="11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3:27">
      <c r="C356" s="40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11"/>
      <c r="P356" s="11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3:27">
      <c r="C357" s="40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11"/>
      <c r="P357" s="11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3:27">
      <c r="C358" s="40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11"/>
      <c r="P358" s="11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3:27">
      <c r="C359" s="40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11"/>
      <c r="P359" s="11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3:27">
      <c r="C360" s="40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11"/>
      <c r="P360" s="11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3:27">
      <c r="C361" s="40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11"/>
      <c r="P361" s="11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3:27">
      <c r="C362" s="40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11"/>
      <c r="P362" s="11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3:27">
      <c r="C363" s="40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11"/>
      <c r="P363" s="11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3:27">
      <c r="C364" s="40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11"/>
      <c r="P364" s="11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3:27">
      <c r="C365" s="40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11"/>
      <c r="P365" s="11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3:27">
      <c r="C366" s="40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11"/>
      <c r="P366" s="11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3:27">
      <c r="C367" s="40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11"/>
      <c r="P367" s="11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3:27">
      <c r="C368" s="40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11"/>
      <c r="P368" s="11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3:27">
      <c r="C369" s="40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11"/>
      <c r="P369" s="11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3:27">
      <c r="C370" s="40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11"/>
      <c r="P370" s="11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3:27">
      <c r="C371" s="40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11"/>
      <c r="P371" s="11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3:27">
      <c r="C372" s="40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11"/>
      <c r="P372" s="11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 spans="3:27">
      <c r="C373" s="40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11"/>
      <c r="P373" s="11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3:27">
      <c r="C374" s="40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11"/>
      <c r="P374" s="11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3:27">
      <c r="C375" s="40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11"/>
      <c r="P375" s="11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3:27">
      <c r="C376" s="40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11"/>
      <c r="P376" s="11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3:27">
      <c r="C377" s="40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11"/>
      <c r="P377" s="11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3:27">
      <c r="C378" s="40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11"/>
      <c r="P378" s="11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3:27">
      <c r="C379" s="40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11"/>
      <c r="P379" s="11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3:27">
      <c r="C380" s="40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11"/>
      <c r="P380" s="11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3:27">
      <c r="C381" s="40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11"/>
      <c r="P381" s="11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3:27">
      <c r="C382" s="40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11"/>
      <c r="P382" s="11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3:27">
      <c r="C383" s="40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11"/>
      <c r="P383" s="11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3:27">
      <c r="C384" s="40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11"/>
      <c r="P384" s="11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3:27">
      <c r="C385" s="40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11"/>
      <c r="P385" s="11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3:27">
      <c r="C386" s="40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11"/>
      <c r="P386" s="11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3:27">
      <c r="C387" s="40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11"/>
      <c r="P387" s="11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3:27">
      <c r="C388" s="40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11"/>
      <c r="P388" s="11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3:27">
      <c r="C389" s="40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11"/>
      <c r="P389" s="11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3:27">
      <c r="C390" s="40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11"/>
      <c r="P390" s="11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3:27">
      <c r="C391" s="40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11"/>
      <c r="P391" s="11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3:27">
      <c r="C392" s="40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11"/>
      <c r="P392" s="11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3:27">
      <c r="C393" s="40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11"/>
      <c r="P393" s="11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3:27">
      <c r="C394" s="40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11"/>
      <c r="P394" s="11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3:27">
      <c r="C395" s="40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11"/>
      <c r="P395" s="11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3:27">
      <c r="C396" s="40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11"/>
      <c r="P396" s="11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3:27">
      <c r="C397" s="40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11"/>
      <c r="P397" s="11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3:27">
      <c r="C398" s="40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11"/>
      <c r="P398" s="11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3:27">
      <c r="C399" s="40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11"/>
      <c r="P399" s="11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3:27">
      <c r="C400" s="40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11"/>
      <c r="P400" s="11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3:27">
      <c r="C401" s="40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11"/>
      <c r="P401" s="11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3:27">
      <c r="C402" s="40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11"/>
      <c r="P402" s="11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3:27">
      <c r="C403" s="40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11"/>
      <c r="P403" s="11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3:27">
      <c r="C404" s="40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11"/>
      <c r="P404" s="11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3:27">
      <c r="C405" s="40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11"/>
      <c r="P405" s="11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3:27">
      <c r="C406" s="40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11"/>
      <c r="P406" s="11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3:27">
      <c r="C407" s="40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11"/>
      <c r="P407" s="11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3:27">
      <c r="C408" s="40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11"/>
      <c r="P408" s="11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3:27">
      <c r="C409" s="40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11"/>
      <c r="P409" s="11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3:27">
      <c r="C410" s="40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11"/>
      <c r="P410" s="11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3:27">
      <c r="C411" s="40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11"/>
      <c r="P411" s="11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3:27">
      <c r="C412" s="40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11"/>
      <c r="P412" s="11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3:27">
      <c r="C413" s="40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11"/>
      <c r="P413" s="11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3:27">
      <c r="C414" s="40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11"/>
      <c r="P414" s="11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3:27">
      <c r="C415" s="40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11"/>
      <c r="P415" s="11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3:27">
      <c r="C416" s="40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11"/>
      <c r="P416" s="11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3:27">
      <c r="C417" s="40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11"/>
      <c r="P417" s="11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3:27">
      <c r="C418" s="40"/>
      <c r="D418" s="28"/>
      <c r="E418" s="28"/>
      <c r="F418" s="28"/>
      <c r="G418" s="28"/>
      <c r="H418" s="28"/>
      <c r="I418" s="28"/>
      <c r="J418" s="2"/>
      <c r="K418" s="2"/>
      <c r="L418" s="28"/>
      <c r="M418" s="28"/>
      <c r="N418" s="28"/>
      <c r="O418" s="11"/>
      <c r="P418" s="11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3:27">
      <c r="C419" s="40"/>
      <c r="D419" s="28"/>
      <c r="E419" s="28"/>
      <c r="F419" s="28"/>
      <c r="G419" s="28"/>
      <c r="H419" s="28"/>
      <c r="I419" s="28"/>
      <c r="J419" s="2"/>
      <c r="K419" s="2"/>
      <c r="L419" s="28"/>
      <c r="M419" s="28"/>
      <c r="N419" s="28"/>
      <c r="O419" s="11"/>
      <c r="P419" s="11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3:27">
      <c r="C420" s="40"/>
      <c r="D420" s="28"/>
      <c r="E420" s="28"/>
      <c r="F420" s="28"/>
      <c r="G420" s="28"/>
      <c r="H420" s="28"/>
      <c r="I420" s="28"/>
      <c r="J420" s="2"/>
      <c r="K420" s="2"/>
      <c r="L420" s="28"/>
      <c r="M420" s="28"/>
      <c r="N420" s="28"/>
      <c r="O420" s="11"/>
      <c r="P420" s="11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3:27">
      <c r="C421" s="40"/>
      <c r="D421" s="28"/>
      <c r="E421" s="28"/>
      <c r="F421" s="28"/>
      <c r="G421" s="28"/>
      <c r="H421" s="28"/>
      <c r="I421" s="28"/>
      <c r="J421" s="2"/>
      <c r="K421" s="2"/>
      <c r="L421" s="28"/>
      <c r="M421" s="28"/>
      <c r="N421" s="28"/>
      <c r="O421" s="11"/>
      <c r="P421" s="11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3:27">
      <c r="C422" s="40"/>
      <c r="D422" s="28"/>
      <c r="E422" s="28"/>
      <c r="F422" s="28"/>
      <c r="G422" s="28"/>
      <c r="H422" s="28"/>
      <c r="I422" s="28"/>
      <c r="J422" s="2"/>
      <c r="K422" s="2"/>
      <c r="L422" s="28"/>
      <c r="M422" s="28"/>
      <c r="N422" s="28"/>
      <c r="O422" s="11"/>
      <c r="P422" s="11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3:27">
      <c r="C423" s="40"/>
      <c r="D423" s="28"/>
      <c r="E423" s="28"/>
      <c r="F423" s="28"/>
      <c r="G423" s="28"/>
      <c r="H423" s="28"/>
      <c r="I423" s="28"/>
      <c r="J423" s="2"/>
      <c r="K423" s="2"/>
      <c r="L423" s="28"/>
      <c r="M423" s="28"/>
      <c r="N423" s="28"/>
      <c r="O423" s="11"/>
      <c r="P423" s="11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3:27">
      <c r="C424" s="40"/>
      <c r="D424" s="28"/>
      <c r="E424" s="28"/>
      <c r="F424" s="28"/>
      <c r="G424" s="28"/>
      <c r="H424" s="28"/>
      <c r="I424" s="28"/>
      <c r="J424" s="2"/>
      <c r="K424" s="2"/>
      <c r="O424" s="11"/>
      <c r="P424" s="11"/>
    </row>
    <row r="425" spans="3:27">
      <c r="C425" s="40"/>
      <c r="D425" s="28"/>
      <c r="E425" s="28"/>
      <c r="F425" s="28"/>
      <c r="G425" s="28"/>
      <c r="H425" s="28"/>
      <c r="I425" s="28"/>
      <c r="J425" s="2"/>
      <c r="K425" s="2"/>
      <c r="O425" s="11"/>
      <c r="P425" s="11"/>
    </row>
    <row r="426" spans="3:27">
      <c r="C426" s="40"/>
      <c r="D426" s="28"/>
      <c r="E426" s="28"/>
      <c r="F426" s="28"/>
      <c r="G426" s="28"/>
      <c r="H426" s="28"/>
      <c r="I426" s="28"/>
      <c r="J426" s="2"/>
      <c r="K426" s="2"/>
      <c r="O426" s="11"/>
      <c r="P426" s="11"/>
    </row>
    <row r="427" spans="3:27">
      <c r="C427" s="40"/>
      <c r="D427" s="28"/>
      <c r="E427" s="28"/>
      <c r="F427" s="28"/>
      <c r="G427" s="28"/>
      <c r="H427" s="28"/>
      <c r="I427" s="28"/>
      <c r="J427" s="2"/>
      <c r="K427" s="2"/>
      <c r="O427" s="11"/>
      <c r="P427" s="11"/>
    </row>
    <row r="428" spans="3:27">
      <c r="C428" s="40"/>
      <c r="D428" s="28"/>
      <c r="E428" s="28"/>
      <c r="F428" s="28"/>
      <c r="G428" s="28"/>
      <c r="H428" s="28"/>
      <c r="I428" s="28"/>
      <c r="J428" s="2"/>
      <c r="K428" s="2"/>
      <c r="O428" s="11"/>
      <c r="P428" s="11"/>
    </row>
    <row r="429" spans="3:27">
      <c r="C429" s="40"/>
      <c r="D429" s="28"/>
      <c r="E429" s="28"/>
      <c r="F429" s="28"/>
      <c r="G429" s="28"/>
      <c r="H429" s="28"/>
      <c r="I429" s="28"/>
      <c r="J429" s="2"/>
      <c r="K429" s="2"/>
      <c r="O429" s="11"/>
      <c r="P429" s="11"/>
    </row>
    <row r="430" spans="3:27">
      <c r="C430" s="40"/>
      <c r="D430" s="28"/>
      <c r="E430" s="28"/>
      <c r="F430" s="28"/>
      <c r="G430" s="28"/>
      <c r="H430" s="28"/>
      <c r="I430" s="28"/>
      <c r="J430" s="2"/>
      <c r="K430" s="2"/>
      <c r="O430" s="11"/>
      <c r="P430" s="11"/>
    </row>
    <row r="431" spans="3:27">
      <c r="C431" s="40"/>
      <c r="D431" s="28"/>
      <c r="E431" s="28"/>
      <c r="F431" s="28"/>
      <c r="G431" s="28"/>
      <c r="H431" s="28"/>
      <c r="I431" s="28"/>
      <c r="J431" s="2"/>
      <c r="K431" s="2"/>
      <c r="O431" s="11"/>
      <c r="P431" s="11"/>
    </row>
    <row r="432" spans="3:27">
      <c r="C432" s="40"/>
      <c r="D432" s="28"/>
      <c r="E432" s="28"/>
      <c r="F432" s="28"/>
      <c r="G432" s="28"/>
      <c r="H432" s="28"/>
      <c r="I432" s="28"/>
      <c r="J432" s="2"/>
      <c r="K432" s="2"/>
      <c r="O432" s="11"/>
      <c r="P432" s="11"/>
    </row>
    <row r="433" spans="3:27">
      <c r="C433" s="40"/>
      <c r="D433" s="28"/>
      <c r="E433" s="28"/>
      <c r="F433" s="28"/>
      <c r="G433" s="28"/>
      <c r="H433" s="28"/>
      <c r="I433" s="28"/>
      <c r="J433" s="28"/>
      <c r="K433" s="28"/>
      <c r="O433" s="11"/>
      <c r="P433" s="11"/>
    </row>
    <row r="434" spans="3:27">
      <c r="C434" s="40"/>
      <c r="D434" s="28"/>
      <c r="E434" s="28"/>
      <c r="F434" s="28"/>
      <c r="G434" s="28"/>
      <c r="H434" s="28"/>
      <c r="I434" s="28"/>
      <c r="J434" s="28"/>
      <c r="K434" s="28"/>
      <c r="O434" s="11"/>
      <c r="P434" s="11"/>
    </row>
    <row r="435" spans="3:27">
      <c r="C435" s="40"/>
      <c r="D435" s="28"/>
      <c r="E435" s="28"/>
      <c r="F435" s="28"/>
      <c r="G435" s="28"/>
      <c r="H435" s="28"/>
      <c r="I435" s="28"/>
      <c r="J435" s="28"/>
      <c r="K435" s="28"/>
      <c r="O435" s="11"/>
      <c r="P435" s="11"/>
    </row>
    <row r="436" spans="3:27">
      <c r="C436" s="40"/>
      <c r="D436" s="28"/>
      <c r="E436" s="28"/>
      <c r="F436" s="28"/>
      <c r="G436" s="28"/>
      <c r="H436" s="28"/>
      <c r="I436" s="28"/>
      <c r="J436" s="28"/>
      <c r="K436" s="28"/>
      <c r="O436" s="11"/>
      <c r="P436" s="11"/>
    </row>
    <row r="437" spans="3:27">
      <c r="C437" s="40"/>
      <c r="D437" s="28"/>
      <c r="E437" s="28"/>
      <c r="F437" s="28"/>
      <c r="G437" s="28"/>
      <c r="H437" s="28"/>
      <c r="I437" s="28"/>
      <c r="J437" s="28"/>
      <c r="K437" s="28"/>
      <c r="O437" s="11"/>
      <c r="P437" s="11"/>
    </row>
    <row r="438" spans="3:27">
      <c r="C438" s="40"/>
      <c r="D438" s="28"/>
      <c r="E438" s="28"/>
      <c r="F438" s="28"/>
      <c r="G438" s="28"/>
      <c r="H438" s="28"/>
      <c r="I438" s="28"/>
      <c r="J438" s="28"/>
      <c r="K438" s="28"/>
      <c r="O438" s="11"/>
      <c r="P438" s="11"/>
    </row>
    <row r="439" spans="3:27">
      <c r="C439" s="40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11"/>
      <c r="P439" s="11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3:27">
      <c r="C440" s="40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11"/>
      <c r="P440" s="11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3:27">
      <c r="C441" s="40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3:27">
      <c r="C442" s="40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3:27">
      <c r="C443" s="40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3:27">
      <c r="C444" s="40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3:27">
      <c r="C445" s="40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3:27">
      <c r="C446" s="40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3:27">
      <c r="C447" s="40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3:27">
      <c r="C448" s="40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3:27">
      <c r="C449" s="40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3:27">
      <c r="C450" s="40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3:27">
      <c r="C451" s="40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3:27">
      <c r="C452" s="40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3:27">
      <c r="C453" s="40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3:27">
      <c r="C454" s="40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3:27">
      <c r="C455" s="40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3:27">
      <c r="C456" s="40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3:27">
      <c r="C457" s="40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3:27">
      <c r="C458" s="40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3:27">
      <c r="C459" s="40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3:27">
      <c r="C460" s="40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3:27">
      <c r="C461" s="40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3:27">
      <c r="C462" s="40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3:27">
      <c r="C463" s="40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3:27">
      <c r="C464" s="40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3:27">
      <c r="C465" s="40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3:27">
      <c r="C466" s="40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3:27">
      <c r="C467" s="40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3:27">
      <c r="C468" s="40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3:27">
      <c r="C469" s="40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3:27">
      <c r="C470" s="40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3:27">
      <c r="C471" s="40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3:27">
      <c r="C472" s="40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3:27">
      <c r="C473" s="40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3:27">
      <c r="C474" s="40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3:27">
      <c r="C475" s="40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3:27">
      <c r="C476" s="40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3:27">
      <c r="C477" s="40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3:27">
      <c r="C478" s="40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3:27">
      <c r="C479" s="40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3:27">
      <c r="C480" s="40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3:27">
      <c r="C481" s="40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3:27">
      <c r="C482" s="40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3:27">
      <c r="C483" s="40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3:27">
      <c r="C484" s="40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3:27">
      <c r="C485" s="40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3:27">
      <c r="C486" s="40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3:27">
      <c r="C487" s="40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3:27">
      <c r="C488" s="40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3:27">
      <c r="C489" s="40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3:27">
      <c r="C490" s="40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3:27">
      <c r="C491" s="40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3:27">
      <c r="C492" s="40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3:27">
      <c r="C493" s="40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3:27">
      <c r="C494" s="40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3:27">
      <c r="C495" s="40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3:27">
      <c r="C496" s="40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3:27">
      <c r="C497" s="40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3:27">
      <c r="C498" s="40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3:27">
      <c r="C499" s="40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3:27">
      <c r="C500" s="40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3:27">
      <c r="C501" s="40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3:27">
      <c r="C502" s="40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3:27">
      <c r="C503" s="40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3:27">
      <c r="C504" s="40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3:27">
      <c r="C505" s="40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3:27">
      <c r="C506" s="40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3:27">
      <c r="C507" s="40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3:27">
      <c r="C508" s="40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3:27">
      <c r="C509" s="40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3:27">
      <c r="C510" s="40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3:27">
      <c r="C511" s="40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3:27">
      <c r="C512" s="40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3:27">
      <c r="C513" s="40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3:27">
      <c r="C514" s="40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3:27">
      <c r="C515" s="40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3:27">
      <c r="C516" s="40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3:27">
      <c r="C517" s="40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3:27">
      <c r="C518" s="40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3:27">
      <c r="C519" s="40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3:27">
      <c r="C520" s="40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3:27">
      <c r="C521" s="40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3:27">
      <c r="C522" s="40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3:27">
      <c r="C523" s="40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3:27">
      <c r="C524" s="40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3:27">
      <c r="C525" s="40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3:27">
      <c r="C526" s="40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3:27">
      <c r="C527" s="40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3:27">
      <c r="C528" s="40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3:27">
      <c r="C529" s="40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3:27">
      <c r="C530" s="40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3:27">
      <c r="C531" s="40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3:27">
      <c r="C532" s="40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3:27">
      <c r="C533" s="40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3:27">
      <c r="C534" s="40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3:27">
      <c r="C535" s="40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3:27">
      <c r="C536" s="40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3:27">
      <c r="C537" s="40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3:27">
      <c r="C538" s="40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3:27">
      <c r="C539" s="40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3:27">
      <c r="C540" s="40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3:27">
      <c r="C541" s="40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3:27">
      <c r="C542" s="40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3:27">
      <c r="C543" s="40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3:27">
      <c r="C544" s="40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3:27">
      <c r="C545" s="40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3:27">
      <c r="C546" s="40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3:27">
      <c r="C547" s="40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3:27">
      <c r="C548" s="40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3:27">
      <c r="C549" s="40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3:27">
      <c r="C550" s="40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3:27">
      <c r="C551" s="40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3:27">
      <c r="C552" s="40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3:27">
      <c r="C553" s="40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3:27">
      <c r="C554" s="40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 spans="3:27">
      <c r="C555" s="40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3:27">
      <c r="C556" s="40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 spans="3:27">
      <c r="C557" s="40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</row>
    <row r="558" spans="3:27">
      <c r="C558" s="40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3:27">
      <c r="C559" s="40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</row>
    <row r="560" spans="3:27">
      <c r="C560" s="40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</row>
    <row r="561" spans="3:27">
      <c r="C561" s="40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spans="3:27">
      <c r="C562" s="40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3:27">
      <c r="C563" s="40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 spans="3:27">
      <c r="C564" s="40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 spans="3:27">
      <c r="C565" s="40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3:27">
      <c r="C566" s="40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 spans="3:27">
      <c r="C567" s="40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3:27">
      <c r="C568" s="40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3:27">
      <c r="C569" s="40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 spans="3:27">
      <c r="C570" s="40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 spans="3:27">
      <c r="C571" s="40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 spans="3:27">
      <c r="C572" s="40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 spans="3:27">
      <c r="C573" s="40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3:27">
      <c r="C574" s="40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 spans="3:27">
      <c r="C575" s="40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 spans="3:27">
      <c r="C576" s="40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 spans="3:27">
      <c r="C577" s="40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3:27">
      <c r="C578" s="40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 spans="3:27">
      <c r="C579" s="40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 spans="3:27">
      <c r="C580" s="40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</row>
    <row r="581" spans="3:27">
      <c r="C581" s="40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3:27">
      <c r="C582" s="40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 spans="3:27">
      <c r="C583" s="40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3:27">
      <c r="C584" s="40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 spans="3:27">
      <c r="C585" s="40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 spans="3:27">
      <c r="C586" s="40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3:27">
      <c r="C587" s="40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 spans="3:27">
      <c r="C588" s="40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 spans="3:27">
      <c r="C589" s="40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 spans="3:27">
      <c r="C590" s="40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 spans="3:27">
      <c r="C591" s="40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 spans="3:27">
      <c r="C592" s="40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3:27">
      <c r="C593" s="40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 spans="3:27">
      <c r="C594" s="40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 spans="3:27">
      <c r="C595" s="40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 spans="3:27">
      <c r="C596" s="40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 spans="3:27">
      <c r="C597" s="40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 spans="3:27">
      <c r="C598" s="40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 spans="3:27">
      <c r="C599" s="40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 spans="3:27">
      <c r="C600" s="40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 spans="3:27">
      <c r="C601" s="40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 spans="3:27">
      <c r="C602" s="40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 spans="3:27">
      <c r="C603" s="40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 spans="3:27">
      <c r="C604" s="40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 spans="3:27">
      <c r="C605" s="40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 spans="3:27">
      <c r="C606" s="40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 spans="3:27">
      <c r="C607" s="40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 spans="3:27">
      <c r="C608" s="40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 spans="3:27">
      <c r="C609" s="40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 spans="3:27">
      <c r="C610" s="40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 spans="3:27">
      <c r="C611" s="40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 spans="3:27">
      <c r="C612" s="40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 spans="3:27">
      <c r="C613" s="40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</row>
    <row r="614" spans="3:27">
      <c r="C614" s="40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 spans="3:27">
      <c r="C615" s="40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 spans="3:27">
      <c r="C616" s="40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 spans="3:27">
      <c r="C617" s="40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3:27">
      <c r="C618" s="40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 spans="3:27">
      <c r="C619" s="40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 spans="3:27">
      <c r="C620" s="40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 spans="3:27">
      <c r="C621" s="40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 spans="3:27">
      <c r="C622" s="40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 spans="3:27">
      <c r="C623" s="40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 spans="3:27">
      <c r="C624" s="40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</row>
    <row r="625" spans="3:27">
      <c r="C625" s="40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 spans="3:27">
      <c r="C626" s="40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3:27">
      <c r="C627" s="40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 spans="3:27">
      <c r="C628" s="40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 spans="3:27">
      <c r="C629" s="40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 spans="3:27">
      <c r="C630" s="40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 spans="3:27">
      <c r="C631" s="40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 spans="3:27">
      <c r="C632" s="40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 spans="3:27">
      <c r="C633" s="40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 spans="3:27">
      <c r="C634" s="40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 spans="3:27">
      <c r="C635" s="40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 spans="3:27">
      <c r="C636" s="40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 spans="3:27">
      <c r="C637" s="40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 spans="3:27">
      <c r="C638" s="40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 spans="3:27">
      <c r="C639" s="40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 spans="3:27">
      <c r="C640" s="40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 spans="3:27">
      <c r="C641" s="40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 spans="3:27">
      <c r="C642" s="40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 spans="3:27">
      <c r="C643" s="40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3:27">
      <c r="C644" s="40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 spans="3:27">
      <c r="C645" s="40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 spans="3:27">
      <c r="C646" s="40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 spans="3:27">
      <c r="C647" s="40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 spans="3:27">
      <c r="C648" s="40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</row>
    <row r="649" spans="3:27">
      <c r="C649" s="40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</row>
    <row r="650" spans="3:27">
      <c r="C650" s="40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 spans="3:27">
      <c r="C651" s="40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 spans="3:27">
      <c r="C652" s="40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 spans="3:27">
      <c r="C653" s="40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 spans="3:27">
      <c r="C654" s="40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 spans="3:27">
      <c r="C655" s="40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 spans="3:27">
      <c r="C656" s="40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 spans="3:27">
      <c r="C657" s="40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</row>
    <row r="658" spans="3:27">
      <c r="C658" s="40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 spans="3:27">
      <c r="C659" s="40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3:27">
      <c r="C660" s="40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 spans="3:27">
      <c r="C661" s="40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 spans="3:27">
      <c r="C662" s="40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 spans="3:27">
      <c r="C663" s="40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 spans="3:27">
      <c r="C664" s="40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3:27">
      <c r="C665" s="40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 spans="3:27">
      <c r="C666" s="40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 spans="3:27">
      <c r="C667" s="40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3:27">
      <c r="C668" s="40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 spans="3:27">
      <c r="C669" s="40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 spans="3:27">
      <c r="C670" s="40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 spans="3:27">
      <c r="C671" s="40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 spans="3:27">
      <c r="C672" s="40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 spans="3:27">
      <c r="C673" s="40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 spans="3:27">
      <c r="C674" s="40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 spans="3:27">
      <c r="C675" s="40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 spans="3:27">
      <c r="C676" s="40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 spans="3:27">
      <c r="C677" s="40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 spans="3:27">
      <c r="C678" s="40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 spans="3:27">
      <c r="C679" s="40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 spans="3:27">
      <c r="C680" s="40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 spans="3:27">
      <c r="C681" s="40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 spans="3:27">
      <c r="C682" s="40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 spans="3:27">
      <c r="C683" s="40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 spans="3:27">
      <c r="C684" s="40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 spans="3:27">
      <c r="C685" s="40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 spans="3:27">
      <c r="C686" s="40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 spans="3:27">
      <c r="C687" s="40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 spans="3:27">
      <c r="C688" s="40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 spans="3:27">
      <c r="C689" s="40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 spans="3:27">
      <c r="C690" s="40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 spans="3:27">
      <c r="C691" s="40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 spans="3:27">
      <c r="C692" s="40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 spans="3:27">
      <c r="C693" s="40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 spans="3:27">
      <c r="C694" s="40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 spans="3:27">
      <c r="C695" s="40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 spans="3:27">
      <c r="C696" s="40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 spans="3:27">
      <c r="C697" s="40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</row>
    <row r="698" spans="3:27">
      <c r="C698" s="40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 spans="3:27">
      <c r="C699" s="40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 spans="3:27">
      <c r="C700" s="40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 spans="3:27">
      <c r="C701" s="40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 spans="3:27">
      <c r="C702" s="40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 spans="3:27">
      <c r="C703" s="40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 spans="3:27">
      <c r="C704" s="40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 spans="3:27">
      <c r="C705" s="40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 spans="3:27">
      <c r="C706" s="40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 spans="3:27">
      <c r="C707" s="40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 spans="3:27">
      <c r="C708" s="40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 spans="3:27">
      <c r="C709" s="40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 spans="3:27">
      <c r="C710" s="40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 spans="3:27">
      <c r="C711" s="40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 spans="3:27">
      <c r="C712" s="40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 spans="3:27">
      <c r="C713" s="40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 spans="3:27">
      <c r="C714" s="40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 spans="3:27">
      <c r="C715" s="40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 spans="3:27">
      <c r="C716" s="40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 spans="3:27">
      <c r="C717" s="40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 spans="3:27">
      <c r="C718" s="40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 spans="3:27">
      <c r="C719" s="40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 spans="3:27">
      <c r="C720" s="40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 spans="3:27">
      <c r="C721" s="40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3:27">
      <c r="C722" s="40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</row>
    <row r="723" spans="3:27">
      <c r="C723" s="40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 spans="3:27">
      <c r="C724" s="40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 spans="3:27">
      <c r="C725" s="40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 spans="3:27">
      <c r="C726" s="40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 spans="3:27">
      <c r="C727" s="40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 spans="3:27">
      <c r="C728" s="40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 spans="3:27">
      <c r="C729" s="40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 spans="3:27">
      <c r="C730" s="40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 spans="3:27">
      <c r="C731" s="40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 spans="3:27">
      <c r="C732" s="40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 spans="3:27">
      <c r="C733" s="40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 spans="3:27">
      <c r="C734" s="40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 spans="3:27">
      <c r="C735" s="40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 spans="3:27">
      <c r="C736" s="40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</row>
    <row r="737" spans="3:27">
      <c r="C737" s="40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</row>
    <row r="738" spans="3:27">
      <c r="C738" s="40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 spans="3:27">
      <c r="C739" s="40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 spans="3:27">
      <c r="C740" s="40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 spans="3:27">
      <c r="C741" s="40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3:27">
      <c r="C742" s="40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3:27">
      <c r="C743" s="40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 spans="3:27">
      <c r="C744" s="40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 spans="3:27">
      <c r="C745" s="40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 spans="3:27">
      <c r="C746" s="40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 spans="3:27">
      <c r="C747" s="40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 spans="3:27">
      <c r="C748" s="40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 spans="3:27">
      <c r="C749" s="40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</row>
    <row r="750" spans="3:27">
      <c r="C750" s="40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 spans="3:27">
      <c r="C751" s="40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 spans="3:27">
      <c r="C752" s="40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 spans="3:27">
      <c r="C753" s="40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 spans="3:27">
      <c r="C754" s="40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 spans="3:27">
      <c r="C755" s="40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 spans="3:27">
      <c r="C756" s="40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</row>
    <row r="757" spans="3:27">
      <c r="C757" s="40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 spans="3:27">
      <c r="C758" s="40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 spans="3:27">
      <c r="C759" s="40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 spans="3:27">
      <c r="C760" s="40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</row>
    <row r="761" spans="3:27">
      <c r="C761" s="40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 spans="3:27">
      <c r="C762" s="40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 spans="3:27">
      <c r="C763" s="40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 spans="3:27">
      <c r="C764" s="40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</row>
    <row r="765" spans="3:27">
      <c r="C765" s="40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 spans="3:27">
      <c r="C766" s="40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 spans="3:27">
      <c r="C767" s="40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 spans="3:27">
      <c r="C768" s="40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</row>
    <row r="769" spans="3:27">
      <c r="C769" s="40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 spans="3:27">
      <c r="C770" s="40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</row>
    <row r="771" spans="3:27">
      <c r="C771" s="40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</row>
    <row r="772" spans="3:27">
      <c r="C772" s="40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</row>
    <row r="773" spans="3:27">
      <c r="C773" s="40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</row>
    <row r="774" spans="3:27">
      <c r="C774" s="40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3:27">
      <c r="C775" s="40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 spans="3:27">
      <c r="C776" s="40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 spans="3:27">
      <c r="C777" s="40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 spans="3:27">
      <c r="C778" s="40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 spans="3:27">
      <c r="C779" s="40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 spans="3:27">
      <c r="C780" s="40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 spans="3:27">
      <c r="C781" s="40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 spans="3:27">
      <c r="C782" s="40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 spans="3:27">
      <c r="C783" s="40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 spans="3:27">
      <c r="C784" s="40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 spans="3:27">
      <c r="C785" s="40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 spans="3:27">
      <c r="C786" s="40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 spans="3:27">
      <c r="C787" s="40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 spans="3:27">
      <c r="C788" s="40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3:27">
      <c r="C789" s="40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</row>
    <row r="790" spans="3:27">
      <c r="C790" s="40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 spans="3:27">
      <c r="C791" s="40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 spans="3:27">
      <c r="C792" s="40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3:27">
      <c r="C793" s="40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</row>
    <row r="794" spans="3:27">
      <c r="C794" s="40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</row>
    <row r="795" spans="3:27">
      <c r="C795" s="40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</row>
    <row r="796" spans="3:27">
      <c r="C796" s="40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 spans="3:27">
      <c r="C797" s="40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</row>
    <row r="798" spans="3:27">
      <c r="C798" s="40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</row>
    <row r="799" spans="3:27">
      <c r="C799" s="40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</row>
    <row r="800" spans="3:27">
      <c r="C800" s="40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 spans="3:27">
      <c r="C801" s="40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 spans="3:27">
      <c r="C802" s="40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</row>
    <row r="803" spans="3:27">
      <c r="C803" s="40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 spans="3:27">
      <c r="C804" s="40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 spans="3:27">
      <c r="C805" s="40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</row>
    <row r="806" spans="3:27">
      <c r="C806" s="40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</row>
    <row r="807" spans="3:27">
      <c r="C807" s="40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 spans="3:27">
      <c r="C808" s="40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</row>
    <row r="809" spans="3:27">
      <c r="C809" s="40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</row>
    <row r="810" spans="3:27">
      <c r="C810" s="40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</row>
    <row r="811" spans="3:27">
      <c r="C811" s="40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 spans="3:27">
      <c r="C812" s="40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 spans="3:27">
      <c r="C813" s="40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</row>
    <row r="814" spans="3:27">
      <c r="C814" s="40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 spans="3:27">
      <c r="C815" s="40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 spans="3:27">
      <c r="C816" s="40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 spans="3:27">
      <c r="C817" s="40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 spans="3:27">
      <c r="C818" s="40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 spans="3:27">
      <c r="C819" s="40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 spans="3:27">
      <c r="C820" s="40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</row>
    <row r="821" spans="3:27">
      <c r="C821" s="40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 spans="3:27">
      <c r="C822" s="40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3:27">
      <c r="C823" s="40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</row>
    <row r="824" spans="3:27">
      <c r="C824" s="40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</row>
    <row r="825" spans="3:27">
      <c r="C825" s="40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 spans="3:27">
      <c r="C826" s="40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</row>
    <row r="827" spans="3:27">
      <c r="C827" s="40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 spans="3:27">
      <c r="C828" s="40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 spans="3:27">
      <c r="C829" s="40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 spans="3:27">
      <c r="C830" s="40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 spans="3:27">
      <c r="C831" s="40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 spans="3:27">
      <c r="C832" s="40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 spans="3:27">
      <c r="C833" s="40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 spans="3:27">
      <c r="C834" s="40"/>
      <c r="D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 spans="3:27">
      <c r="C835" s="40"/>
      <c r="D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3:27">
      <c r="C836" s="40"/>
      <c r="D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 spans="3:27">
      <c r="C837" s="40"/>
      <c r="D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</row>
    <row r="838" spans="3:27">
      <c r="C838" s="40"/>
      <c r="D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 spans="3:27">
      <c r="C839" s="40"/>
      <c r="D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1001" spans="2:18">
      <c r="B1001" s="2">
        <v>15.678623809407409</v>
      </c>
      <c r="C1001" s="2">
        <v>66.996578995048722</v>
      </c>
      <c r="D1001" s="2">
        <v>16.561596380814812</v>
      </c>
      <c r="E1001" s="2">
        <v>60.48770459</v>
      </c>
      <c r="F1001" s="2">
        <v>15.446944666333334</v>
      </c>
      <c r="G1001" s="2">
        <v>60.124401437929286</v>
      </c>
      <c r="H1001" s="2">
        <v>16.781830635666665</v>
      </c>
      <c r="I1001" s="2">
        <v>60.394932141653953</v>
      </c>
      <c r="J1001" s="5">
        <v>17.524202751444442</v>
      </c>
      <c r="K1001" s="5">
        <v>59.809302416261175</v>
      </c>
      <c r="L1001" s="2">
        <v>16.56172306148148</v>
      </c>
      <c r="M1001" s="2">
        <v>60.368793485240197</v>
      </c>
      <c r="N1001" s="2">
        <v>153.50479886096298</v>
      </c>
      <c r="O1001" s="2">
        <v>148.29992465454646</v>
      </c>
      <c r="P1001" s="2">
        <v>274.26798931748755</v>
      </c>
      <c r="Q1001" s="2">
        <v>309.27908670580814</v>
      </c>
      <c r="R1001" s="2">
        <v>211.30281098527007</v>
      </c>
    </row>
    <row r="1002" spans="2:18">
      <c r="B1002" s="2">
        <v>15.694931351855857</v>
      </c>
      <c r="C1002" s="2">
        <v>66.996806390000003</v>
      </c>
      <c r="D1002" s="2">
        <v>16.578815732954954</v>
      </c>
      <c r="E1002" s="2">
        <v>60.489557241389292</v>
      </c>
      <c r="F1002" s="2">
        <v>15.462998757783785</v>
      </c>
      <c r="G1002" s="2">
        <v>60.127998050589916</v>
      </c>
      <c r="H1002" s="2">
        <v>16.799278016594592</v>
      </c>
      <c r="I1002" s="2">
        <v>60.400692660929728</v>
      </c>
      <c r="J1002" s="5">
        <v>17.542429257351348</v>
      </c>
      <c r="K1002" s="5">
        <v>59.810187512123086</v>
      </c>
      <c r="L1002" s="2">
        <v>16.578938989819822</v>
      </c>
      <c r="M1002" s="2">
        <v>60.368995339999998</v>
      </c>
      <c r="N1002" s="2">
        <v>148.81564448388752</v>
      </c>
      <c r="O1002" s="2">
        <v>196.58054215587003</v>
      </c>
      <c r="P1002" s="2">
        <v>290.0781799880549</v>
      </c>
      <c r="Q1002" s="2">
        <v>278.2522529832936</v>
      </c>
      <c r="R1002" s="2">
        <v>213.15036236741781</v>
      </c>
    </row>
    <row r="1003" spans="2:18">
      <c r="B1003" s="2">
        <v>15.711238894304307</v>
      </c>
      <c r="C1003" s="2">
        <v>66.999426458354563</v>
      </c>
      <c r="D1003" s="2">
        <v>16.596035085095092</v>
      </c>
      <c r="E1003" s="2">
        <v>60.491653478833015</v>
      </c>
      <c r="F1003" s="2">
        <v>15.479052849234234</v>
      </c>
      <c r="G1003" s="2">
        <v>60.135491900683832</v>
      </c>
      <c r="H1003" s="2">
        <v>16.816725397522521</v>
      </c>
      <c r="I1003" s="2">
        <v>60.403149259999999</v>
      </c>
      <c r="J1003" s="5">
        <v>17.560655763258257</v>
      </c>
      <c r="K1003" s="5">
        <v>59.810955255436703</v>
      </c>
      <c r="L1003" s="2">
        <v>16.59615491815816</v>
      </c>
      <c r="M1003" s="2">
        <v>60.366555808927508</v>
      </c>
      <c r="N1003" s="2">
        <v>189.38030331712727</v>
      </c>
      <c r="O1003" s="2">
        <v>231.82406900275231</v>
      </c>
      <c r="P1003" s="2">
        <v>249.83126776951946</v>
      </c>
      <c r="Q1003" s="2">
        <v>139.68067498365201</v>
      </c>
      <c r="R1003" s="2">
        <v>230.47317608574565</v>
      </c>
    </row>
    <row r="1004" spans="2:18">
      <c r="B1004" s="2">
        <v>15.727546436752755</v>
      </c>
      <c r="C1004" s="2">
        <v>67.003094433381449</v>
      </c>
      <c r="D1004" s="2">
        <v>16.613254437235234</v>
      </c>
      <c r="E1004" s="2">
        <v>60.491064822395764</v>
      </c>
      <c r="F1004" s="2">
        <v>15.495106940684686</v>
      </c>
      <c r="G1004" s="2">
        <v>60.139293794792309</v>
      </c>
      <c r="H1004" s="2">
        <v>16.834172778450448</v>
      </c>
      <c r="I1004" s="2">
        <v>60.404280053728868</v>
      </c>
      <c r="J1004" s="5">
        <v>17.578882269165163</v>
      </c>
      <c r="K1004" s="5">
        <v>59.809846970000002</v>
      </c>
      <c r="L1004" s="2">
        <v>16.613370846496498</v>
      </c>
      <c r="M1004" s="2">
        <v>60.371797918069227</v>
      </c>
      <c r="N1004" s="2">
        <v>328.65663078020941</v>
      </c>
      <c r="O1004" s="2">
        <v>271.2842902500297</v>
      </c>
      <c r="P1004" s="2">
        <v>117.77469030355863</v>
      </c>
      <c r="Q1004" s="2">
        <v>127.60920987697462</v>
      </c>
      <c r="R1004" s="2">
        <v>243.05487006593523</v>
      </c>
    </row>
    <row r="1005" spans="2:18">
      <c r="B1005" s="2">
        <v>15.743853979201203</v>
      </c>
      <c r="C1005" s="2">
        <v>67.002067888979042</v>
      </c>
      <c r="D1005" s="2">
        <v>16.630473789375372</v>
      </c>
      <c r="E1005" s="2">
        <v>60.495608779999998</v>
      </c>
      <c r="F1005" s="2">
        <v>15.511161032135135</v>
      </c>
      <c r="G1005" s="2">
        <v>60.144067419999999</v>
      </c>
      <c r="H1005" s="2">
        <v>16.851620159378378</v>
      </c>
      <c r="I1005" s="2">
        <v>60.407530630263153</v>
      </c>
      <c r="J1005" s="5">
        <v>17.597108775072069</v>
      </c>
      <c r="K1005" s="5">
        <v>59.81467022465484</v>
      </c>
      <c r="L1005" s="2">
        <v>16.630586774834835</v>
      </c>
      <c r="M1005" s="2">
        <v>60.372898650000003</v>
      </c>
      <c r="N1005" s="2">
        <v>169.08593193014633</v>
      </c>
      <c r="O1005" s="2">
        <v>269.58005236687137</v>
      </c>
      <c r="P1005" s="2">
        <v>128.76149538984453</v>
      </c>
      <c r="Q1005" s="2">
        <v>149.69962772695942</v>
      </c>
      <c r="R1005" s="2">
        <v>266.36965147019163</v>
      </c>
    </row>
    <row r="1006" spans="2:18">
      <c r="B1006" s="2">
        <v>15.760161521649652</v>
      </c>
      <c r="C1006" s="2">
        <v>67.007540469999995</v>
      </c>
      <c r="D1006" s="2">
        <v>16.647693141515514</v>
      </c>
      <c r="E1006" s="2">
        <v>60.498150641275153</v>
      </c>
      <c r="F1006" s="2">
        <v>15.527215123585586</v>
      </c>
      <c r="G1006" s="2">
        <v>60.144083258216426</v>
      </c>
      <c r="H1006" s="2">
        <v>16.869067540306304</v>
      </c>
      <c r="I1006" s="2">
        <v>60.407277637493202</v>
      </c>
      <c r="J1006" s="5">
        <v>17.615335280978975</v>
      </c>
      <c r="K1006" s="5">
        <v>59.816677759999997</v>
      </c>
      <c r="L1006" s="2">
        <v>16.647802703173173</v>
      </c>
      <c r="M1006" s="2">
        <v>60.377877469168887</v>
      </c>
      <c r="N1006" s="2">
        <v>114.76745602851595</v>
      </c>
      <c r="O1006" s="2">
        <v>266.05494542715473</v>
      </c>
      <c r="P1006" s="2">
        <v>135.44482525329573</v>
      </c>
      <c r="Q1006" s="2">
        <v>223.34575896222427</v>
      </c>
      <c r="R1006" s="2">
        <v>286.49812511175691</v>
      </c>
    </row>
    <row r="1007" spans="2:18">
      <c r="B1007" s="2">
        <v>15.7764690640981</v>
      </c>
      <c r="C1007" s="2">
        <v>67.007540469999995</v>
      </c>
      <c r="D1007" s="2">
        <v>16.664912493655653</v>
      </c>
      <c r="E1007" s="2">
        <v>60.499560879999997</v>
      </c>
      <c r="F1007" s="2">
        <v>15.543269215036036</v>
      </c>
      <c r="G1007" s="2">
        <v>60.146019070000001</v>
      </c>
      <c r="H1007" s="2">
        <v>16.88651492123423</v>
      </c>
      <c r="I1007" s="2">
        <v>60.406020085895058</v>
      </c>
      <c r="J1007" s="5">
        <v>17.633561786885885</v>
      </c>
      <c r="K1007" s="5">
        <v>59.820615443408286</v>
      </c>
      <c r="L1007" s="2">
        <v>16.665018631511511</v>
      </c>
      <c r="M1007" s="2">
        <v>60.380896603811408</v>
      </c>
      <c r="N1007" s="2">
        <v>213.09597860439317</v>
      </c>
      <c r="O1007" s="2">
        <v>211.58991108956386</v>
      </c>
      <c r="P1007" s="2">
        <v>159.58715652038177</v>
      </c>
      <c r="Q1007" s="2">
        <v>438.9588414061854</v>
      </c>
      <c r="R1007" s="2">
        <v>292.85569334368381</v>
      </c>
    </row>
    <row r="1008" spans="2:18">
      <c r="B1008" s="2">
        <v>15.792776606546548</v>
      </c>
      <c r="C1008" s="2">
        <v>67.013812528236883</v>
      </c>
      <c r="D1008" s="2">
        <v>16.682131845795794</v>
      </c>
      <c r="E1008" s="2">
        <v>60.495836146932575</v>
      </c>
      <c r="F1008" s="2">
        <v>15.559323306486487</v>
      </c>
      <c r="G1008" s="2">
        <v>60.147085802077392</v>
      </c>
      <c r="H1008" s="2">
        <v>16.90396230216216</v>
      </c>
      <c r="I1008" s="2">
        <v>60.403943989914033</v>
      </c>
      <c r="J1008" s="5">
        <v>17.651788292792791</v>
      </c>
      <c r="K1008" s="5">
        <v>59.823020630000002</v>
      </c>
      <c r="L1008" s="2">
        <v>16.682234559849849</v>
      </c>
      <c r="M1008" s="2">
        <v>60.38168108</v>
      </c>
      <c r="N1008" s="2">
        <v>153.78450479495166</v>
      </c>
      <c r="O1008" s="2">
        <v>174.64248692292671</v>
      </c>
      <c r="P1008" s="2">
        <v>156.62003529398095</v>
      </c>
      <c r="Q1008" s="2">
        <v>305.81277375706645</v>
      </c>
      <c r="R1008" s="2">
        <v>251.61900380885319</v>
      </c>
    </row>
    <row r="1009" spans="2:18">
      <c r="B1009" s="2">
        <v>15.809084148994996</v>
      </c>
      <c r="C1009" s="2">
        <v>67.010525961006081</v>
      </c>
      <c r="D1009" s="2">
        <v>16.699351197935933</v>
      </c>
      <c r="E1009" s="2">
        <v>60.499560879999997</v>
      </c>
      <c r="F1009" s="2">
        <v>15.575377397936938</v>
      </c>
      <c r="G1009" s="2">
        <v>60.14648440622156</v>
      </c>
      <c r="H1009" s="2">
        <v>16.921409683090086</v>
      </c>
      <c r="I1009" s="2">
        <v>60.407520546013707</v>
      </c>
      <c r="J1009" s="5">
        <v>17.670014798699697</v>
      </c>
      <c r="K1009" s="5">
        <v>59.821140701288186</v>
      </c>
      <c r="L1009" s="2">
        <v>16.699450488188187</v>
      </c>
      <c r="M1009" s="2">
        <v>60.38168108</v>
      </c>
      <c r="N1009" s="2">
        <v>103.67824191950459</v>
      </c>
      <c r="O1009" s="2">
        <v>201.19032162717409</v>
      </c>
      <c r="P1009" s="2">
        <v>160.17390730479033</v>
      </c>
      <c r="Q1009" s="2">
        <v>170.0195214318376</v>
      </c>
      <c r="R1009" s="2">
        <v>213.55613050891259</v>
      </c>
    </row>
    <row r="1010" spans="2:18">
      <c r="B1010" s="2">
        <v>15.825391691443444</v>
      </c>
      <c r="C1010" s="2">
        <v>67.015695501168224</v>
      </c>
      <c r="D1010" s="2">
        <v>16.716570550076074</v>
      </c>
      <c r="E1010" s="2">
        <v>60.499560879999997</v>
      </c>
      <c r="F1010" s="2">
        <v>15.591431489387388</v>
      </c>
      <c r="G1010" s="2">
        <v>60.15330260712927</v>
      </c>
      <c r="H1010" s="2">
        <v>16.938857064018016</v>
      </c>
      <c r="I1010" s="2">
        <v>60.405100910000002</v>
      </c>
      <c r="J1010" s="5">
        <v>17.688241304606603</v>
      </c>
      <c r="K1010" s="5">
        <v>59.824092700837447</v>
      </c>
      <c r="L1010" s="2">
        <v>16.716666416526525</v>
      </c>
      <c r="M1010" s="2">
        <v>60.382314919032368</v>
      </c>
      <c r="N1010" s="2">
        <v>175.71934667991499</v>
      </c>
      <c r="O1010" s="2">
        <v>205.63039547679526</v>
      </c>
      <c r="P1010" s="2">
        <v>150.38310164818583</v>
      </c>
      <c r="Q1010" s="2">
        <v>186.02039896686469</v>
      </c>
      <c r="R1010" s="2">
        <v>301.24508710956428</v>
      </c>
    </row>
    <row r="1011" spans="2:18">
      <c r="B1011" s="2">
        <v>15.841699233891894</v>
      </c>
      <c r="C1011" s="2">
        <v>67.016147742070416</v>
      </c>
      <c r="D1011" s="2">
        <v>16.733789902216213</v>
      </c>
      <c r="E1011" s="2">
        <v>60.500938207273819</v>
      </c>
      <c r="F1011" s="2">
        <v>15.607485580837839</v>
      </c>
      <c r="G1011" s="2">
        <v>60.157899464835722</v>
      </c>
      <c r="H1011" s="2">
        <v>16.956304444945943</v>
      </c>
      <c r="I1011" s="2">
        <v>60.4066164766583</v>
      </c>
      <c r="J1011" s="5">
        <v>17.706467810513512</v>
      </c>
      <c r="K1011" s="5">
        <v>59.823089048415255</v>
      </c>
      <c r="L1011" s="2">
        <v>16.733882344864863</v>
      </c>
      <c r="M1011" s="2">
        <v>60.201641160000001</v>
      </c>
      <c r="N1011" s="2">
        <v>169.47452332453395</v>
      </c>
      <c r="O1011" s="2">
        <v>297.92144162811201</v>
      </c>
      <c r="P1011" s="2">
        <v>144.00286585412468</v>
      </c>
      <c r="Q1011" s="2">
        <v>177.1301655377591</v>
      </c>
      <c r="R1011" s="2">
        <v>255.14042480012384</v>
      </c>
    </row>
    <row r="1012" spans="2:18">
      <c r="B1012" s="2">
        <v>15.858006776340343</v>
      </c>
      <c r="C1012" s="2">
        <v>67.019886892970618</v>
      </c>
      <c r="D1012" s="2">
        <v>16.751009254356354</v>
      </c>
      <c r="E1012" s="2">
        <v>60.505917918936476</v>
      </c>
      <c r="F1012" s="2">
        <v>15.623539672288288</v>
      </c>
      <c r="G1012" s="2">
        <v>60.162473090124216</v>
      </c>
      <c r="H1012" s="2">
        <v>16.973751825873872</v>
      </c>
      <c r="I1012" s="2">
        <v>60.410666560037214</v>
      </c>
      <c r="J1012" s="5">
        <v>17.724694316420418</v>
      </c>
      <c r="K1012" s="5">
        <v>59.82324593187802</v>
      </c>
      <c r="L1012" s="2">
        <v>16.751098273203205</v>
      </c>
      <c r="M1012" s="2">
        <v>60.201641160000001</v>
      </c>
      <c r="N1012" s="2">
        <v>153.57913692329663</v>
      </c>
      <c r="O1012" s="2">
        <v>274.094337882248</v>
      </c>
      <c r="P1012" s="2">
        <v>122.07708864687486</v>
      </c>
      <c r="Q1012" s="2">
        <v>147.20142005427962</v>
      </c>
      <c r="R1012" s="2">
        <v>179.02384342988725</v>
      </c>
    </row>
    <row r="1013" spans="2:18">
      <c r="B1013" s="2">
        <v>15.874314318788791</v>
      </c>
      <c r="C1013" s="2">
        <v>67.020229288449073</v>
      </c>
      <c r="D1013" s="2">
        <v>16.768228606496493</v>
      </c>
      <c r="E1013" s="2">
        <v>60.508739213464281</v>
      </c>
      <c r="F1013" s="2">
        <v>15.639593763738739</v>
      </c>
      <c r="G1013" s="2">
        <v>60.16703613501155</v>
      </c>
      <c r="H1013" s="2">
        <v>16.991199206801799</v>
      </c>
      <c r="I1013" s="2">
        <v>60.416012533714515</v>
      </c>
      <c r="J1013" s="5">
        <v>17.742920822327324</v>
      </c>
      <c r="K1013" s="5">
        <v>59.82692393</v>
      </c>
      <c r="L1013" s="2">
        <v>16.768314201541543</v>
      </c>
      <c r="M1013" s="2">
        <v>60.201641160000001</v>
      </c>
      <c r="N1013" s="2">
        <v>193.56622341940275</v>
      </c>
      <c r="O1013" s="2">
        <v>200.9025802367824</v>
      </c>
      <c r="P1013" s="2">
        <v>139.67217881487736</v>
      </c>
      <c r="Q1013" s="2">
        <v>176.51291923748292</v>
      </c>
      <c r="R1013" s="2">
        <v>232.99914819547536</v>
      </c>
    </row>
    <row r="1014" spans="2:18">
      <c r="B1014" s="2">
        <v>15.890621861237239</v>
      </c>
      <c r="C1014" s="2">
        <v>67.025557389963652</v>
      </c>
      <c r="D1014" s="2">
        <v>16.785447958636635</v>
      </c>
      <c r="E1014" s="2">
        <v>60.514697061912678</v>
      </c>
      <c r="F1014" s="2">
        <v>15.655647855189189</v>
      </c>
      <c r="G1014" s="2">
        <v>60.165346295047463</v>
      </c>
      <c r="H1014" s="2">
        <v>17.008646587729729</v>
      </c>
      <c r="I1014" s="2">
        <v>60.417786649999996</v>
      </c>
      <c r="J1014" s="5">
        <v>17.761147328234234</v>
      </c>
      <c r="K1014" s="5">
        <v>59.823202228001989</v>
      </c>
      <c r="L1014" s="2">
        <v>16.785530129879881</v>
      </c>
      <c r="M1014" s="2">
        <v>60.201641160000001</v>
      </c>
      <c r="N1014" s="2">
        <v>147.24893009095416</v>
      </c>
      <c r="O1014" s="2">
        <v>219.88999146917175</v>
      </c>
      <c r="P1014" s="2">
        <v>481.25640456779479</v>
      </c>
      <c r="Q1014" s="2">
        <v>279.34495973672352</v>
      </c>
      <c r="R1014" s="2">
        <v>199.36392012883354</v>
      </c>
    </row>
    <row r="1015" spans="2:18">
      <c r="B1015" s="2">
        <v>15.906929403685687</v>
      </c>
      <c r="C1015" s="2">
        <v>67.026569080000002</v>
      </c>
      <c r="D1015" s="2">
        <v>16.802667310776776</v>
      </c>
      <c r="E1015" s="2">
        <v>60.516686630000002</v>
      </c>
      <c r="F1015" s="2">
        <v>15.67170194663964</v>
      </c>
      <c r="G1015" s="2">
        <v>60.163096029999998</v>
      </c>
      <c r="H1015" s="2">
        <v>17.026093968657655</v>
      </c>
      <c r="I1015" s="2">
        <v>60.419475991349358</v>
      </c>
      <c r="J1015" s="5">
        <v>17.77937383414114</v>
      </c>
      <c r="K1015" s="5">
        <v>59.824972279999997</v>
      </c>
      <c r="L1015" s="2">
        <v>16.802746058218219</v>
      </c>
      <c r="M1015" s="2">
        <v>60.201641160000001</v>
      </c>
      <c r="N1015" s="2">
        <v>151.04709441653011</v>
      </c>
      <c r="O1015" s="2">
        <v>233.27231785236563</v>
      </c>
      <c r="P1015" s="2">
        <v>249.85523990179664</v>
      </c>
      <c r="Q1015" s="2">
        <v>221.88439579182472</v>
      </c>
      <c r="R1015" s="2">
        <v>215.64997483076863</v>
      </c>
    </row>
    <row r="1016" spans="2:18">
      <c r="B1016" s="2">
        <v>15.923236946134136</v>
      </c>
      <c r="C1016" s="2">
        <v>67.028254835061034</v>
      </c>
      <c r="D1016" s="2">
        <v>16.819886662916915</v>
      </c>
      <c r="E1016" s="2">
        <v>60.517352112356456</v>
      </c>
      <c r="F1016" s="2">
        <v>15.68775603809009</v>
      </c>
      <c r="G1016" s="2">
        <v>60.165278822886769</v>
      </c>
      <c r="H1016" s="2">
        <v>17.043541349585585</v>
      </c>
      <c r="I1016" s="2">
        <v>60.422177869999999</v>
      </c>
      <c r="J1016" s="5">
        <v>17.797600340048046</v>
      </c>
      <c r="K1016" s="5">
        <v>59.823393204332838</v>
      </c>
      <c r="L1016" s="2">
        <v>16.819961986556557</v>
      </c>
      <c r="M1016" s="2">
        <v>60.201641160000001</v>
      </c>
      <c r="N1016" s="2">
        <v>228.81887931330502</v>
      </c>
      <c r="O1016" s="2">
        <v>390.6987582372509</v>
      </c>
      <c r="P1016" s="2">
        <v>94.470109064037956</v>
      </c>
      <c r="Q1016" s="2">
        <v>156.08815326024927</v>
      </c>
      <c r="R1016" s="2">
        <v>314.66342155790824</v>
      </c>
    </row>
    <row r="1017" spans="2:18">
      <c r="B1017" s="2">
        <v>15.939544488582584</v>
      </c>
      <c r="C1017" s="2">
        <v>67.026820755438365</v>
      </c>
      <c r="D1017" s="2">
        <v>16.837106015057056</v>
      </c>
      <c r="E1017" s="2">
        <v>60.51844311</v>
      </c>
      <c r="F1017" s="2">
        <v>15.703810129540541</v>
      </c>
      <c r="G1017" s="2">
        <v>60.169270809283113</v>
      </c>
      <c r="H1017" s="2">
        <v>17.060988730513511</v>
      </c>
      <c r="I1017" s="2">
        <v>60.417786649999996</v>
      </c>
      <c r="J1017" s="5">
        <v>17.815826845954952</v>
      </c>
      <c r="K1017" s="5">
        <v>59.823020630000002</v>
      </c>
      <c r="L1017" s="2">
        <v>16.837177914894895</v>
      </c>
      <c r="M1017" s="2">
        <v>60.201641160000001</v>
      </c>
      <c r="N1017" s="2">
        <v>219.16005694316905</v>
      </c>
      <c r="O1017" s="2">
        <v>216.77353403462845</v>
      </c>
      <c r="P1017" s="2">
        <v>245.54475174445338</v>
      </c>
      <c r="Q1017" s="2">
        <v>161.54531861058311</v>
      </c>
      <c r="R1017" s="2">
        <v>315.63471947546634</v>
      </c>
    </row>
    <row r="1018" spans="2:18">
      <c r="B1018" s="2">
        <v>15.955852031031032</v>
      </c>
      <c r="C1018" s="2">
        <v>67.026569080000002</v>
      </c>
      <c r="D1018" s="2">
        <v>16.854325367197195</v>
      </c>
      <c r="E1018" s="2">
        <v>60.51670098558408</v>
      </c>
      <c r="F1018" s="2">
        <v>15.719864220990992</v>
      </c>
      <c r="G1018" s="2">
        <v>60.167508805056961</v>
      </c>
      <c r="H1018" s="2">
        <v>17.078436111441437</v>
      </c>
      <c r="I1018" s="2">
        <v>60.417786649999996</v>
      </c>
      <c r="J1018" s="5">
        <v>17.834053351861861</v>
      </c>
      <c r="K1018" s="5">
        <v>59.824972279999997</v>
      </c>
      <c r="L1018" s="2">
        <v>16.854393843233233</v>
      </c>
      <c r="M1018" s="2">
        <v>60.201641160000001</v>
      </c>
      <c r="N1018" s="2">
        <v>101.55435812175186</v>
      </c>
      <c r="O1018" s="2">
        <v>131.87651542596925</v>
      </c>
      <c r="P1018" s="2">
        <v>170.44200953890905</v>
      </c>
      <c r="Q1018" s="2">
        <v>180.23682922150093</v>
      </c>
      <c r="R1018" s="2">
        <v>219.30095008233138</v>
      </c>
    </row>
    <row r="1019" spans="2:18">
      <c r="B1019" s="2">
        <v>15.972159573479482</v>
      </c>
      <c r="C1019" s="2">
        <v>67.028855619831631</v>
      </c>
      <c r="D1019" s="2">
        <v>16.871544719337336</v>
      </c>
      <c r="E1019" s="2">
        <v>60.518159188664818</v>
      </c>
      <c r="F1019" s="2">
        <v>15.735918312441441</v>
      </c>
      <c r="G1019" s="2">
        <v>60.171878470000003</v>
      </c>
      <c r="H1019" s="2">
        <v>17.095883492369367</v>
      </c>
      <c r="I1019" s="2">
        <v>60.417786649999996</v>
      </c>
      <c r="J1019" s="5">
        <v>17.852279857768767</v>
      </c>
      <c r="K1019" s="5">
        <v>59.824972279999997</v>
      </c>
      <c r="L1019" s="2">
        <v>16.87160977157157</v>
      </c>
      <c r="M1019" s="2">
        <v>60.201641160000001</v>
      </c>
      <c r="N1019" s="2">
        <v>88.306757204399688</v>
      </c>
      <c r="O1019" s="2">
        <v>168.03702108343879</v>
      </c>
      <c r="P1019" s="2">
        <v>63.459863775861514</v>
      </c>
      <c r="Q1019" s="2">
        <v>165.0631806538334</v>
      </c>
      <c r="R1019" s="2">
        <v>227.81933387756928</v>
      </c>
    </row>
    <row r="1020" spans="2:18">
      <c r="B1020" s="2">
        <v>15.98846711592793</v>
      </c>
      <c r="C1020" s="2">
        <v>67.030640652354293</v>
      </c>
      <c r="D1020" s="2">
        <v>16.888764071477475</v>
      </c>
      <c r="E1020" s="2">
        <v>60.520638720000001</v>
      </c>
      <c r="F1020" s="2">
        <v>15.751972403891893</v>
      </c>
      <c r="G1020" s="2">
        <v>60.171931190948072</v>
      </c>
      <c r="H1020" s="2">
        <v>17.113330873297294</v>
      </c>
      <c r="I1020" s="2">
        <v>60.417786649999996</v>
      </c>
      <c r="J1020" s="5">
        <v>17.870506363675673</v>
      </c>
      <c r="K1020" s="5">
        <v>59.824973487519685</v>
      </c>
      <c r="L1020" s="2">
        <v>16.888825699909908</v>
      </c>
      <c r="M1020" s="2">
        <v>60.201641160000001</v>
      </c>
      <c r="N1020" s="2">
        <v>101.97925126434299</v>
      </c>
      <c r="O1020" s="2">
        <v>170.6509065950695</v>
      </c>
      <c r="P1020" s="2">
        <v>74.769844635731019</v>
      </c>
      <c r="Q1020" s="2">
        <v>160.2952919831759</v>
      </c>
      <c r="R1020" s="2">
        <v>243.38842527134648</v>
      </c>
    </row>
    <row r="1021" spans="2:18">
      <c r="B1021" s="2">
        <v>16.004774658376377</v>
      </c>
      <c r="C1021" s="2">
        <v>67.03291054537813</v>
      </c>
      <c r="D1021" s="2">
        <v>16.905983423617617</v>
      </c>
      <c r="E1021" s="2">
        <v>60.520819744722992</v>
      </c>
      <c r="F1021" s="2">
        <v>15.768026495342342</v>
      </c>
      <c r="G1021" s="2">
        <v>60.176628298555556</v>
      </c>
      <c r="H1021" s="2">
        <v>17.130778254225223</v>
      </c>
      <c r="I1021" s="2">
        <v>60.418023680191425</v>
      </c>
      <c r="J1021" s="5">
        <v>17.888732869582579</v>
      </c>
      <c r="K1021" s="5">
        <v>59.827925507731479</v>
      </c>
      <c r="L1021" s="2">
        <v>16.90604162824825</v>
      </c>
      <c r="M1021" s="2">
        <v>60.201641160000001</v>
      </c>
      <c r="N1021" s="2">
        <v>126.89964833531971</v>
      </c>
      <c r="O1021" s="2">
        <v>226.78199161640032</v>
      </c>
      <c r="P1021" s="2">
        <v>76.089852471440594</v>
      </c>
      <c r="Q1021" s="2">
        <v>210.75571096544147</v>
      </c>
      <c r="R1021" s="2">
        <v>211.36251510861942</v>
      </c>
    </row>
    <row r="1022" spans="2:18">
      <c r="B1022" s="2">
        <v>16.021082200824825</v>
      </c>
      <c r="C1022" s="2">
        <v>67.030921212814263</v>
      </c>
      <c r="D1022" s="2">
        <v>16.923202775757755</v>
      </c>
      <c r="E1022" s="2">
        <v>60.52342143255909</v>
      </c>
      <c r="F1022" s="2">
        <v>15.784080586792793</v>
      </c>
      <c r="G1022" s="2">
        <v>60.180312421020943</v>
      </c>
      <c r="H1022" s="2">
        <v>17.14822563515315</v>
      </c>
      <c r="I1022" s="2">
        <v>60.424617429999998</v>
      </c>
      <c r="J1022" s="5">
        <v>17.906959375489489</v>
      </c>
      <c r="K1022" s="5">
        <v>59.828280714380661</v>
      </c>
      <c r="L1022" s="2">
        <v>16.923257556586588</v>
      </c>
      <c r="M1022" s="2">
        <v>60.201641160000001</v>
      </c>
      <c r="N1022" s="2">
        <v>135.01902444063637</v>
      </c>
      <c r="O1022" s="2">
        <v>224.8762112865243</v>
      </c>
      <c r="P1022" s="2">
        <v>57.225128706136488</v>
      </c>
      <c r="Q1022" s="2">
        <v>327.38154106459405</v>
      </c>
      <c r="R1022" s="2">
        <v>193.80817802217362</v>
      </c>
    </row>
    <row r="1023" spans="2:18">
      <c r="B1023" s="2">
        <v>16.037389743273277</v>
      </c>
      <c r="C1023" s="2">
        <v>67.029008649999994</v>
      </c>
      <c r="D1023" s="2">
        <v>16.940422127897897</v>
      </c>
      <c r="E1023" s="2">
        <v>60.522395209999999</v>
      </c>
      <c r="F1023" s="2">
        <v>15.800134678243243</v>
      </c>
      <c r="G1023" s="2">
        <v>60.179650859964227</v>
      </c>
      <c r="H1023" s="2">
        <v>17.16567301608108</v>
      </c>
      <c r="I1023" s="2">
        <v>60.420534447073578</v>
      </c>
      <c r="J1023" s="5">
        <v>17.925185881396395</v>
      </c>
      <c r="K1023" s="5">
        <v>59.827601626800984</v>
      </c>
      <c r="L1023" s="2">
        <v>16.940473484924926</v>
      </c>
      <c r="M1023" s="2">
        <v>60.201641160000001</v>
      </c>
      <c r="N1023" s="2">
        <v>140.6245919787186</v>
      </c>
      <c r="O1023" s="2">
        <v>188.88082964626284</v>
      </c>
      <c r="P1023" s="2">
        <v>65.157755446355864</v>
      </c>
      <c r="Q1023" s="2">
        <v>241.1718333424366</v>
      </c>
      <c r="R1023" s="2">
        <v>191.17490139962729</v>
      </c>
    </row>
    <row r="1024" spans="2:18">
      <c r="B1024" s="2">
        <v>16.053697285721725</v>
      </c>
      <c r="C1024" s="2">
        <v>67.030721775836426</v>
      </c>
      <c r="D1024" s="2">
        <v>16.957641480038035</v>
      </c>
      <c r="E1024" s="2">
        <v>60.522567409276853</v>
      </c>
      <c r="F1024" s="2">
        <v>15.816188769693694</v>
      </c>
      <c r="G1024" s="2">
        <v>60.17822134</v>
      </c>
      <c r="H1024" s="2">
        <v>17.183120397009006</v>
      </c>
      <c r="I1024" s="2">
        <v>60.425841702429956</v>
      </c>
      <c r="J1024" s="5">
        <v>17.943412387303301</v>
      </c>
      <c r="K1024" s="5">
        <v>59.82692393</v>
      </c>
      <c r="L1024" s="2">
        <v>16.957689413263264</v>
      </c>
      <c r="M1024" s="2">
        <v>60.201641160000001</v>
      </c>
      <c r="N1024" s="2">
        <v>225.29233525341499</v>
      </c>
      <c r="O1024" s="2">
        <v>195.83048634643635</v>
      </c>
      <c r="P1024" s="2">
        <v>68.485836736080813</v>
      </c>
      <c r="Q1024" s="2">
        <v>307.82570855195235</v>
      </c>
      <c r="R1024" s="2">
        <v>202.52001267670755</v>
      </c>
    </row>
    <row r="1025" spans="2:18">
      <c r="B1025" s="2">
        <v>16.070004828170173</v>
      </c>
      <c r="C1025" s="2">
        <v>67.029073560596117</v>
      </c>
      <c r="D1025" s="2">
        <v>16.974860832178177</v>
      </c>
      <c r="E1025" s="2">
        <v>60.523971557305487</v>
      </c>
      <c r="F1025" s="2">
        <v>15.832242861144145</v>
      </c>
      <c r="G1025" s="2">
        <v>60.17823566986371</v>
      </c>
      <c r="H1025" s="2">
        <v>17.200567777936936</v>
      </c>
      <c r="I1025" s="2">
        <v>60.424716305272973</v>
      </c>
      <c r="J1025" s="5">
        <v>17.961638893210207</v>
      </c>
      <c r="K1025" s="5">
        <v>59.827039108685845</v>
      </c>
      <c r="L1025" s="2">
        <v>16.974905341601602</v>
      </c>
      <c r="M1025" s="2">
        <v>60.201641160000001</v>
      </c>
      <c r="N1025" s="2">
        <v>139.90340351121273</v>
      </c>
      <c r="O1025" s="2">
        <v>196.54749802621066</v>
      </c>
      <c r="P1025" s="2">
        <v>89.950457282284106</v>
      </c>
      <c r="Q1025" s="2">
        <v>325.07065487668478</v>
      </c>
      <c r="R1025" s="2">
        <v>230.96627150941248</v>
      </c>
    </row>
    <row r="1026" spans="2:18">
      <c r="B1026" s="2">
        <v>16.086312370618622</v>
      </c>
      <c r="C1026" s="2">
        <v>67.037116815345172</v>
      </c>
      <c r="D1026" s="2">
        <v>16.992080184318315</v>
      </c>
      <c r="E1026" s="2">
        <v>60.522395209999999</v>
      </c>
      <c r="F1026" s="2">
        <v>15.848296952594595</v>
      </c>
      <c r="G1026" s="2">
        <v>60.178491682809927</v>
      </c>
      <c r="H1026" s="2">
        <v>17.218015158864862</v>
      </c>
      <c r="I1026" s="2">
        <v>60.42443644178033</v>
      </c>
      <c r="J1026" s="5">
        <v>17.979865399117116</v>
      </c>
      <c r="K1026" s="5">
        <v>59.829983539509136</v>
      </c>
      <c r="L1026" s="2">
        <v>16.99212126993994</v>
      </c>
      <c r="M1026" s="2">
        <v>60.201641160000001</v>
      </c>
      <c r="N1026" s="2">
        <v>219.43722242385718</v>
      </c>
      <c r="O1026" s="2">
        <v>194.45804522510903</v>
      </c>
      <c r="P1026" s="2">
        <v>113.00840516503179</v>
      </c>
      <c r="Q1026" s="2">
        <v>151.27653076818811</v>
      </c>
      <c r="R1026" s="2">
        <v>250.58602367530455</v>
      </c>
    </row>
    <row r="1027" spans="2:18">
      <c r="B1027" s="2">
        <v>16.10261991306707</v>
      </c>
      <c r="C1027" s="2">
        <v>67.037509055870487</v>
      </c>
      <c r="D1027" s="2">
        <v>17.009299536458457</v>
      </c>
      <c r="E1027" s="2">
        <v>60.522395209999999</v>
      </c>
      <c r="F1027" s="2">
        <v>15.864351044045046</v>
      </c>
      <c r="G1027" s="2">
        <v>60.184563913618447</v>
      </c>
      <c r="H1027" s="2">
        <v>17.235462539792792</v>
      </c>
      <c r="I1027" s="2">
        <v>60.419693059235442</v>
      </c>
      <c r="J1027" s="5">
        <v>17.998091905024022</v>
      </c>
      <c r="K1027" s="5">
        <v>59.833754710000001</v>
      </c>
      <c r="L1027" s="2">
        <v>17.009337198278278</v>
      </c>
      <c r="M1027" s="2">
        <v>60.201641160000001</v>
      </c>
      <c r="N1027" s="2">
        <v>256.77999131501275</v>
      </c>
      <c r="O1027" s="2">
        <v>217.88482926478588</v>
      </c>
      <c r="P1027" s="2">
        <v>176.776742020044</v>
      </c>
      <c r="Q1027" s="2">
        <v>258.97498409128048</v>
      </c>
      <c r="R1027" s="2">
        <v>223.70971500187503</v>
      </c>
    </row>
    <row r="1028" spans="2:18">
      <c r="B1028" s="2">
        <v>16.118927455515518</v>
      </c>
      <c r="C1028" s="2">
        <v>67.041208182394655</v>
      </c>
      <c r="D1028" s="2">
        <v>17.026518888598595</v>
      </c>
      <c r="E1028" s="2">
        <v>60.522395209999999</v>
      </c>
      <c r="F1028" s="2">
        <v>15.880405135495495</v>
      </c>
      <c r="G1028" s="2">
        <v>60.180772897753755</v>
      </c>
      <c r="H1028" s="2">
        <v>17.252909920720718</v>
      </c>
      <c r="I1028" s="2">
        <v>60.415835000000001</v>
      </c>
      <c r="J1028" s="5">
        <v>18.016318410930928</v>
      </c>
      <c r="K1028" s="5">
        <v>59.831819230050819</v>
      </c>
      <c r="L1028" s="2">
        <v>17.026553126616616</v>
      </c>
      <c r="M1028" s="2">
        <v>60.201641160000001</v>
      </c>
      <c r="N1028" s="2">
        <v>113.19909705877234</v>
      </c>
      <c r="O1028" s="2">
        <v>210.6349638091659</v>
      </c>
      <c r="P1028" s="2">
        <v>154.74572047084882</v>
      </c>
      <c r="Q1028" s="2">
        <v>220.30330133576027</v>
      </c>
      <c r="R1028" s="2">
        <v>212.24562531849313</v>
      </c>
    </row>
    <row r="1029" spans="2:18">
      <c r="B1029" s="2">
        <v>16.135234997963966</v>
      </c>
      <c r="C1029" s="2">
        <v>67.039830037735811</v>
      </c>
      <c r="D1029" s="2">
        <v>17.043738240738737</v>
      </c>
      <c r="E1029" s="2">
        <v>60.523266133540361</v>
      </c>
      <c r="F1029" s="2">
        <v>15.896459226945947</v>
      </c>
      <c r="G1029" s="2">
        <v>60.178928127656981</v>
      </c>
      <c r="H1029" s="2">
        <v>17.270357301648644</v>
      </c>
      <c r="I1029" s="2">
        <v>60.415835000000001</v>
      </c>
      <c r="J1029" s="5">
        <v>18.034544916837834</v>
      </c>
      <c r="K1029" s="5">
        <v>59.829929494856025</v>
      </c>
      <c r="L1029" s="2">
        <v>17.043769054954954</v>
      </c>
      <c r="M1029" s="2">
        <v>60.201641160000001</v>
      </c>
      <c r="N1029" s="2">
        <v>121.4458802430473</v>
      </c>
      <c r="O1029" s="2">
        <v>246.2585219290346</v>
      </c>
      <c r="P1029" s="2">
        <v>80.028045919871744</v>
      </c>
      <c r="Q1029" s="2">
        <v>129.19359647691851</v>
      </c>
      <c r="R1029" s="2">
        <v>200.29264754756304</v>
      </c>
    </row>
    <row r="1030" spans="2:18">
      <c r="B1030" s="2">
        <v>16.151542540412414</v>
      </c>
      <c r="C1030" s="2">
        <v>67.038456385305821</v>
      </c>
      <c r="D1030" s="2">
        <v>17.060957592878879</v>
      </c>
      <c r="E1030" s="2">
        <v>60.524515075409589</v>
      </c>
      <c r="F1030" s="2">
        <v>15.912513318396396</v>
      </c>
      <c r="G1030" s="2">
        <v>60.183823049238299</v>
      </c>
      <c r="H1030" s="2">
        <v>17.287804682576574</v>
      </c>
      <c r="I1030" s="2">
        <v>60.416131584443903</v>
      </c>
      <c r="J1030" s="5">
        <v>18.052771422744744</v>
      </c>
      <c r="K1030" s="5">
        <v>59.825334356296977</v>
      </c>
      <c r="L1030" s="2">
        <v>17.060984983293292</v>
      </c>
      <c r="M1030" s="2">
        <v>60.201641160000001</v>
      </c>
      <c r="N1030" s="2">
        <v>118.82111049012367</v>
      </c>
      <c r="O1030" s="2">
        <v>167.84826777373161</v>
      </c>
      <c r="P1030" s="2">
        <v>244.57177277257952</v>
      </c>
      <c r="Q1030" s="2">
        <v>134.12706627509735</v>
      </c>
      <c r="R1030" s="2">
        <v>217.93650959669569</v>
      </c>
    </row>
    <row r="1031" spans="2:18">
      <c r="B1031" s="2">
        <v>16.167850082860863</v>
      </c>
      <c r="C1031" s="2">
        <v>67.042591890199347</v>
      </c>
      <c r="D1031" s="2">
        <v>17.078176945019017</v>
      </c>
      <c r="E1031" s="2">
        <v>60.522446347353259</v>
      </c>
      <c r="F1031" s="2">
        <v>15.928567409846847</v>
      </c>
      <c r="G1031" s="2">
        <v>60.180385079961063</v>
      </c>
      <c r="H1031" s="2">
        <v>17.305252063504501</v>
      </c>
      <c r="I1031" s="2">
        <v>60.420412044035594</v>
      </c>
      <c r="J1031" s="5">
        <v>18.07099792865165</v>
      </c>
      <c r="K1031" s="5">
        <v>59.823027203904864</v>
      </c>
      <c r="L1031" s="2">
        <v>17.078200911631633</v>
      </c>
      <c r="M1031" s="2">
        <v>60.201641160000001</v>
      </c>
      <c r="N1031" s="2">
        <v>137.74438695157181</v>
      </c>
      <c r="O1031" s="2">
        <v>130.40333109993182</v>
      </c>
      <c r="P1031" s="2">
        <v>117.92464847643738</v>
      </c>
      <c r="Q1031" s="2">
        <v>134.79240536228801</v>
      </c>
      <c r="R1031" s="2">
        <v>377.71608164021018</v>
      </c>
    </row>
    <row r="1032" spans="2:18">
      <c r="B1032" s="2">
        <v>16.184157625309311</v>
      </c>
      <c r="C1032" s="2">
        <v>67.043646039999999</v>
      </c>
      <c r="D1032" s="2">
        <v>17.095396297159159</v>
      </c>
      <c r="E1032" s="2">
        <v>60.526347309999998</v>
      </c>
      <c r="F1032" s="2">
        <v>15.944621501297298</v>
      </c>
      <c r="G1032" s="2">
        <v>60.193518182882073</v>
      </c>
      <c r="H1032" s="2">
        <v>17.32269944443243</v>
      </c>
      <c r="I1032" s="2">
        <v>60.422177869999999</v>
      </c>
      <c r="J1032" s="5">
        <v>18.089224434558556</v>
      </c>
      <c r="K1032" s="5">
        <v>59.823020630000002</v>
      </c>
      <c r="L1032" s="2">
        <v>17.095416839969971</v>
      </c>
      <c r="M1032" s="2">
        <v>60.201641160000001</v>
      </c>
      <c r="N1032" s="2">
        <v>154.49447692244939</v>
      </c>
      <c r="O1032" s="2">
        <v>166.16566957399775</v>
      </c>
      <c r="P1032" s="2">
        <v>62.622532041832102</v>
      </c>
      <c r="Q1032" s="2">
        <v>160.99077725765866</v>
      </c>
      <c r="R1032" s="2">
        <v>246.27709527938794</v>
      </c>
    </row>
    <row r="1033" spans="2:18">
      <c r="B1033" s="2">
        <v>16.200465167757759</v>
      </c>
      <c r="C1033" s="2">
        <v>67.043069217508204</v>
      </c>
      <c r="D1033" s="2">
        <v>17.112615649299297</v>
      </c>
      <c r="E1033" s="2">
        <v>60.526351646227248</v>
      </c>
      <c r="F1033" s="2">
        <v>15.960675592747748</v>
      </c>
      <c r="G1033" s="2">
        <v>60.191418726358563</v>
      </c>
      <c r="H1033" s="2">
        <v>17.340146825360357</v>
      </c>
      <c r="I1033" s="2">
        <v>60.421786241530874</v>
      </c>
      <c r="J1033" s="5">
        <v>18.107450940465462</v>
      </c>
      <c r="K1033" s="5">
        <v>59.823823941960583</v>
      </c>
      <c r="L1033" s="2">
        <v>17.112632768308309</v>
      </c>
      <c r="M1033" s="2">
        <v>60.201641160000001</v>
      </c>
      <c r="N1033" s="2">
        <v>206.27717326051905</v>
      </c>
      <c r="O1033" s="2">
        <v>169.29619883726355</v>
      </c>
      <c r="P1033" s="2">
        <v>91.806467954356165</v>
      </c>
      <c r="Q1033" s="2">
        <v>175.05817068387054</v>
      </c>
      <c r="R1033" s="2">
        <v>132.69259732767952</v>
      </c>
    </row>
    <row r="1034" spans="2:18">
      <c r="B1034" s="2">
        <v>16.216772710206207</v>
      </c>
      <c r="C1034" s="2">
        <v>67.037437384352756</v>
      </c>
      <c r="D1034" s="2">
        <v>17.129835001439439</v>
      </c>
      <c r="E1034" s="2">
        <v>60.52876242743347</v>
      </c>
      <c r="F1034" s="2">
        <v>15.976729684198199</v>
      </c>
      <c r="G1034" s="2">
        <v>60.197737859999997</v>
      </c>
      <c r="H1034" s="2">
        <v>17.357594206288287</v>
      </c>
      <c r="I1034" s="2">
        <v>60.420226210000003</v>
      </c>
      <c r="J1034" s="5">
        <v>18.125677446372372</v>
      </c>
      <c r="K1034" s="5">
        <v>59.830160764864914</v>
      </c>
      <c r="L1034" s="2">
        <v>17.129848696646647</v>
      </c>
      <c r="M1034" s="2">
        <v>60.201641160000001</v>
      </c>
      <c r="N1034" s="2">
        <v>129.7731460763811</v>
      </c>
      <c r="O1034" s="2">
        <v>208.88650217920502</v>
      </c>
      <c r="P1034" s="2">
        <v>99.35521096606908</v>
      </c>
      <c r="Q1034" s="2">
        <v>174.48429085354218</v>
      </c>
      <c r="R1034" s="2">
        <v>168.90425030015152</v>
      </c>
    </row>
    <row r="1035" spans="2:18">
      <c r="B1035" s="2">
        <v>16.233080252654656</v>
      </c>
      <c r="C1035" s="2">
        <v>67.035788778257839</v>
      </c>
      <c r="D1035" s="2">
        <v>17.147054353579577</v>
      </c>
      <c r="E1035" s="2">
        <v>60.533657897912974</v>
      </c>
      <c r="F1035" s="2">
        <v>15.992783775648649</v>
      </c>
      <c r="G1035" s="2">
        <v>60.197944688956802</v>
      </c>
      <c r="H1035" s="2">
        <v>17.375041587216213</v>
      </c>
      <c r="I1035" s="2">
        <v>60.417787165094033</v>
      </c>
      <c r="J1035" s="5">
        <v>18.143903952279278</v>
      </c>
      <c r="K1035" s="5">
        <v>59.831315150000002</v>
      </c>
      <c r="L1035" s="2">
        <v>17.147064624984985</v>
      </c>
      <c r="M1035" s="2">
        <v>60.201641160000001</v>
      </c>
      <c r="N1035" s="2">
        <v>205.78148380894734</v>
      </c>
      <c r="O1035" s="2">
        <v>211.0179503075147</v>
      </c>
      <c r="P1035" s="2">
        <v>80.51393378673383</v>
      </c>
      <c r="Q1035" s="2">
        <v>263.03613212119876</v>
      </c>
      <c r="R1035" s="2">
        <v>223.68767218196547</v>
      </c>
    </row>
    <row r="1036" spans="2:18">
      <c r="B1036" s="2">
        <v>16.249387795103104</v>
      </c>
      <c r="C1036" s="2">
        <v>67.037055970694126</v>
      </c>
      <c r="D1036" s="2">
        <v>17.164273705719719</v>
      </c>
      <c r="E1036" s="2">
        <v>60.532109957476074</v>
      </c>
      <c r="F1036" s="2">
        <v>16.008837867099096</v>
      </c>
      <c r="G1036" s="2">
        <v>60.199125163596484</v>
      </c>
      <c r="H1036" s="2">
        <v>17.392488968144143</v>
      </c>
      <c r="I1036" s="2">
        <v>60.417786649999996</v>
      </c>
      <c r="J1036" s="5">
        <v>18.162130458186184</v>
      </c>
      <c r="K1036" s="5">
        <v>59.833205700057981</v>
      </c>
      <c r="L1036" s="2">
        <v>17.164280553323323</v>
      </c>
      <c r="M1036" s="2">
        <v>60.201641160000001</v>
      </c>
      <c r="N1036" s="2">
        <v>229.31688621778216</v>
      </c>
      <c r="O1036" s="2">
        <v>239.57110741531079</v>
      </c>
      <c r="P1036" s="2">
        <v>88.276171552091853</v>
      </c>
      <c r="Q1036" s="2">
        <v>302.15962296635053</v>
      </c>
      <c r="R1036" s="2">
        <v>219.02102083493892</v>
      </c>
    </row>
    <row r="1037" spans="2:18">
      <c r="B1037" s="2">
        <v>16.265695337551552</v>
      </c>
      <c r="C1037" s="2">
        <v>67.041259157810728</v>
      </c>
      <c r="D1037" s="2">
        <v>17.181493057859857</v>
      </c>
      <c r="E1037" s="2">
        <v>60.534251500000003</v>
      </c>
      <c r="F1037" s="2">
        <v>16.024891958549549</v>
      </c>
      <c r="G1037" s="2">
        <v>60.200329657813903</v>
      </c>
      <c r="H1037" s="2">
        <v>17.409936349072069</v>
      </c>
      <c r="I1037" s="2">
        <v>60.420603927767509</v>
      </c>
      <c r="J1037" s="5">
        <v>18.18035696409309</v>
      </c>
      <c r="K1037" s="5">
        <v>59.833754710000001</v>
      </c>
      <c r="L1037" s="2">
        <v>17.181496481661661</v>
      </c>
      <c r="M1037" s="2">
        <v>60.201641160000001</v>
      </c>
      <c r="N1037" s="2">
        <v>101.18458774976004</v>
      </c>
      <c r="O1037" s="2">
        <v>411.63693637107446</v>
      </c>
      <c r="P1037" s="2">
        <v>136.62218482773213</v>
      </c>
      <c r="Q1037" s="2">
        <v>180.98809349410513</v>
      </c>
      <c r="R1037" s="2">
        <v>212.95641003974904</v>
      </c>
    </row>
    <row r="1038" spans="2:18">
      <c r="B1038" s="2">
        <v>16.28200288</v>
      </c>
      <c r="C1038" s="2">
        <v>67.041694390000004</v>
      </c>
      <c r="D1038" s="2">
        <v>17.198712409999999</v>
      </c>
      <c r="E1038" s="2">
        <v>60.532055890000002</v>
      </c>
      <c r="F1038" s="2">
        <v>16.040946049999999</v>
      </c>
      <c r="G1038" s="2">
        <v>60.201641160000001</v>
      </c>
      <c r="H1038" s="2">
        <v>17.427383729999999</v>
      </c>
      <c r="I1038" s="2">
        <v>60.42656908</v>
      </c>
      <c r="J1038" s="5">
        <v>18.198583469999999</v>
      </c>
      <c r="K1038" s="5">
        <v>59.833754710000001</v>
      </c>
      <c r="L1038" s="2">
        <v>17.198712409999999</v>
      </c>
      <c r="M1038" s="2">
        <v>60.201641160000001</v>
      </c>
      <c r="N1038" s="2">
        <v>112.49671362275177</v>
      </c>
      <c r="O1038" s="2">
        <v>263.97376163999138</v>
      </c>
      <c r="P1038" s="2">
        <v>139.80329430655738</v>
      </c>
      <c r="Q1038" s="2">
        <v>148.40719346063739</v>
      </c>
      <c r="R1038" s="2">
        <v>400.82918405935908</v>
      </c>
    </row>
    <row r="1039" spans="2:18">
      <c r="N1039" s="2">
        <v>116.07037227358114</v>
      </c>
      <c r="O1039" s="2">
        <v>163.92631336058281</v>
      </c>
      <c r="P1039" s="2">
        <v>323.85637002191936</v>
      </c>
      <c r="Q1039" s="2">
        <v>165.7400415802455</v>
      </c>
      <c r="R1039" s="2">
        <v>244.90462013726017</v>
      </c>
    </row>
    <row r="1040" spans="2:18">
      <c r="N1040" s="2">
        <v>123.2144234100967</v>
      </c>
      <c r="O1040" s="2">
        <v>261.66161365879242</v>
      </c>
      <c r="P1040" s="2">
        <v>214.5291251935615</v>
      </c>
      <c r="Q1040" s="2">
        <v>200.78393851639112</v>
      </c>
      <c r="R1040" s="2">
        <v>118.2919713768118</v>
      </c>
    </row>
    <row r="1041" spans="14:18">
      <c r="N1041" s="2">
        <v>308.81731374702105</v>
      </c>
      <c r="O1041" s="2">
        <v>231.54830995938696</v>
      </c>
      <c r="P1041" s="2">
        <v>84.794079117629082</v>
      </c>
      <c r="Q1041" s="2">
        <v>216.64051681241912</v>
      </c>
      <c r="R1041" s="2">
        <v>149.52610743998295</v>
      </c>
    </row>
    <row r="1042" spans="14:18">
      <c r="N1042" s="2">
        <v>206.60018277462461</v>
      </c>
      <c r="O1042" s="2">
        <v>160.27973652131752</v>
      </c>
      <c r="P1042" s="2">
        <v>97.655210109159057</v>
      </c>
      <c r="Q1042" s="2">
        <v>204.09532394864209</v>
      </c>
      <c r="R1042" s="2">
        <v>179.18418846167523</v>
      </c>
    </row>
    <row r="1043" spans="14:18">
      <c r="N1043" s="2">
        <v>70.058758960204884</v>
      </c>
      <c r="O1043" s="2">
        <v>164.92473213682374</v>
      </c>
      <c r="P1043" s="2">
        <v>109.53764800126713</v>
      </c>
      <c r="Q1043" s="2">
        <v>212.22804410554278</v>
      </c>
      <c r="R1043" s="2">
        <v>241.22709653702188</v>
      </c>
    </row>
    <row r="1044" spans="14:18">
      <c r="N1044" s="2">
        <v>83.843048003027732</v>
      </c>
      <c r="O1044" s="2">
        <v>175.57585767725726</v>
      </c>
      <c r="P1044" s="2">
        <v>126.14316303191428</v>
      </c>
      <c r="Q1044" s="2">
        <v>184.60269759060498</v>
      </c>
      <c r="R1044" s="2">
        <v>207.75260802309901</v>
      </c>
    </row>
    <row r="1045" spans="14:18">
      <c r="N1045" s="2">
        <v>107.8147680254625</v>
      </c>
      <c r="O1045" s="2">
        <v>196.74249141670518</v>
      </c>
      <c r="P1045" s="2">
        <v>133.1127079265963</v>
      </c>
      <c r="Q1045" s="2">
        <v>234.87230686570425</v>
      </c>
      <c r="R1045" s="2">
        <v>148.94874618232464</v>
      </c>
    </row>
    <row r="1046" spans="14:18">
      <c r="N1046" s="2">
        <v>125.20469136929356</v>
      </c>
      <c r="O1046" s="2">
        <v>170.12026154261511</v>
      </c>
      <c r="P1046" s="2">
        <v>122.21896826653347</v>
      </c>
      <c r="Q1046" s="2">
        <v>202.79016105008969</v>
      </c>
      <c r="R1046" s="2">
        <v>172.83517476584888</v>
      </c>
    </row>
    <row r="1047" spans="14:18">
      <c r="N1047" s="2">
        <v>98.705628631823757</v>
      </c>
      <c r="O1047" s="2">
        <v>157.0985310793514</v>
      </c>
      <c r="P1047" s="2">
        <v>155.14736063962926</v>
      </c>
      <c r="Q1047" s="2">
        <v>129.75721170969629</v>
      </c>
      <c r="R1047" s="2">
        <v>198.21646025706167</v>
      </c>
    </row>
    <row r="1048" spans="14:18">
      <c r="N1048" s="2">
        <v>94.031923813636965</v>
      </c>
      <c r="O1048" s="2">
        <v>199.59900270059629</v>
      </c>
      <c r="P1048" s="2">
        <v>218.28682678998032</v>
      </c>
      <c r="Q1048" s="2">
        <v>142.68737869538151</v>
      </c>
      <c r="R1048" s="2">
        <v>227.78567372119537</v>
      </c>
    </row>
    <row r="1049" spans="14:18">
      <c r="N1049" s="2">
        <v>167.22589492402119</v>
      </c>
      <c r="O1049" s="2">
        <v>320.4333435524789</v>
      </c>
      <c r="P1049" s="2">
        <v>140.48289817066711</v>
      </c>
      <c r="Q1049" s="2">
        <v>151.76756879157395</v>
      </c>
      <c r="R1049" s="2">
        <v>191.74159148100972</v>
      </c>
    </row>
    <row r="1050" spans="14:18">
      <c r="N1050" s="2">
        <v>276.39567012218885</v>
      </c>
      <c r="O1050" s="2">
        <v>198.61293952578413</v>
      </c>
      <c r="P1050" s="2">
        <v>196.61468198269756</v>
      </c>
      <c r="Q1050" s="2">
        <v>199.90670811810099</v>
      </c>
      <c r="R1050" s="2">
        <v>249.81320277225905</v>
      </c>
    </row>
    <row r="1051" spans="14:18">
      <c r="N1051" s="2">
        <v>168.23706590596046</v>
      </c>
      <c r="O1051" s="2">
        <v>140.14735581815961</v>
      </c>
      <c r="P1051" s="2">
        <v>177.41458759103887</v>
      </c>
      <c r="Q1051" s="2">
        <v>105.37915645423797</v>
      </c>
      <c r="R1051" s="2">
        <v>221.70471104923189</v>
      </c>
    </row>
    <row r="1052" spans="14:18">
      <c r="N1052" s="2">
        <v>263.91181702785002</v>
      </c>
      <c r="O1052" s="2">
        <v>175.74725375256241</v>
      </c>
      <c r="P1052" s="2">
        <v>86.148243343094677</v>
      </c>
      <c r="Q1052" s="2">
        <v>81.097153923975711</v>
      </c>
      <c r="R1052" s="2">
        <v>157.11275758052361</v>
      </c>
    </row>
    <row r="1053" spans="14:18">
      <c r="N1053" s="2">
        <v>276.27470818696457</v>
      </c>
      <c r="O1053" s="2">
        <v>195.18793200684527</v>
      </c>
      <c r="P1053" s="2">
        <v>108.49219644802733</v>
      </c>
      <c r="Q1053" s="2">
        <v>53.615711170519987</v>
      </c>
      <c r="R1053" s="2">
        <v>167.45477974462941</v>
      </c>
    </row>
    <row r="1054" spans="14:18">
      <c r="N1054" s="2">
        <v>76.98662478574235</v>
      </c>
      <c r="O1054" s="2">
        <v>311.86367011803725</v>
      </c>
      <c r="P1054" s="2">
        <v>121.29218780851294</v>
      </c>
      <c r="Q1054" s="2">
        <v>66.397183938012589</v>
      </c>
      <c r="R1054" s="2">
        <v>177.26071510807745</v>
      </c>
    </row>
    <row r="1055" spans="14:18">
      <c r="N1055" s="2">
        <v>81.825960426892095</v>
      </c>
      <c r="O1055" s="2">
        <v>220.90406025102376</v>
      </c>
      <c r="P1055" s="2">
        <v>132.79867917898954</v>
      </c>
      <c r="Q1055" s="2">
        <v>89.742722659818497</v>
      </c>
      <c r="R1055" s="2">
        <v>228.91789236873166</v>
      </c>
    </row>
    <row r="1056" spans="14:18">
      <c r="N1056" s="2">
        <v>108.36328373110481</v>
      </c>
      <c r="O1056" s="2">
        <v>141.29808959860651</v>
      </c>
      <c r="P1056" s="2">
        <v>138.03597048508774</v>
      </c>
      <c r="Q1056" s="2">
        <v>73.256579653369911</v>
      </c>
      <c r="R1056" s="2">
        <v>185.28695057247401</v>
      </c>
    </row>
    <row r="1057" spans="14:18">
      <c r="N1057" s="2">
        <v>113.90247941688405</v>
      </c>
      <c r="O1057" s="2">
        <v>150.29070518952642</v>
      </c>
      <c r="P1057" s="2">
        <v>124.66685468376453</v>
      </c>
      <c r="Q1057" s="2">
        <v>101.9600148318998</v>
      </c>
      <c r="R1057" s="2">
        <v>217.90388448331646</v>
      </c>
    </row>
    <row r="1058" spans="14:18">
      <c r="N1058" s="2">
        <v>113.67058439400786</v>
      </c>
      <c r="O1058" s="2">
        <v>168.79562219086947</v>
      </c>
      <c r="P1058" s="2">
        <v>98.193949220222663</v>
      </c>
      <c r="Q1058" s="2">
        <v>102.79414044211303</v>
      </c>
      <c r="R1058" s="2">
        <v>247.74065904920798</v>
      </c>
    </row>
    <row r="1059" spans="14:18">
      <c r="N1059" s="2">
        <v>167.42019883513038</v>
      </c>
      <c r="O1059" s="2">
        <v>163.09687632977207</v>
      </c>
      <c r="P1059" s="2">
        <v>76.416902418569208</v>
      </c>
      <c r="Q1059" s="2">
        <v>75.107715928440044</v>
      </c>
      <c r="R1059" s="2">
        <v>178.66366080221624</v>
      </c>
    </row>
    <row r="1060" spans="14:18">
      <c r="N1060" s="2">
        <v>139.56535250927635</v>
      </c>
      <c r="O1060" s="2">
        <v>155.74148241126409</v>
      </c>
      <c r="P1060" s="2">
        <v>153.01911474044755</v>
      </c>
      <c r="Q1060" s="2">
        <v>72.585377383775523</v>
      </c>
      <c r="R1060" s="2">
        <v>176.34188157180864</v>
      </c>
    </row>
    <row r="1061" spans="14:18">
      <c r="N1061" s="2">
        <v>186.70595153173107</v>
      </c>
      <c r="O1061" s="2">
        <v>166.1174148115642</v>
      </c>
      <c r="P1061" s="2">
        <v>80.905639873078911</v>
      </c>
      <c r="Q1061" s="2">
        <v>152.23203852835388</v>
      </c>
      <c r="R1061" s="2">
        <v>193.43611742101771</v>
      </c>
    </row>
    <row r="1062" spans="14:18">
      <c r="N1062" s="2">
        <v>179.97781535042344</v>
      </c>
      <c r="O1062" s="2">
        <v>219.11928446682461</v>
      </c>
      <c r="P1062" s="2">
        <v>46.008731272202262</v>
      </c>
      <c r="Q1062" s="2">
        <v>181.51015977867863</v>
      </c>
      <c r="R1062" s="2">
        <v>176.38478138611663</v>
      </c>
    </row>
    <row r="1063" spans="14:18">
      <c r="N1063" s="2">
        <v>84.656180984344545</v>
      </c>
      <c r="O1063" s="2">
        <v>218.10560630621919</v>
      </c>
      <c r="P1063" s="2">
        <v>161.93184569379341</v>
      </c>
      <c r="Q1063" s="2">
        <v>120.12592392046788</v>
      </c>
      <c r="R1063" s="2">
        <v>196.83003304396215</v>
      </c>
    </row>
    <row r="1064" spans="14:18">
      <c r="N1064" s="2">
        <v>95.103504334748109</v>
      </c>
      <c r="O1064" s="2">
        <v>154.82595362465028</v>
      </c>
      <c r="P1064" s="2">
        <v>164.76605372984503</v>
      </c>
      <c r="Q1064" s="2">
        <v>126.62570909112701</v>
      </c>
      <c r="R1064" s="2">
        <v>438.28663482483233</v>
      </c>
    </row>
    <row r="1065" spans="14:18">
      <c r="N1065" s="2">
        <v>99.805891216961044</v>
      </c>
      <c r="O1065" s="2">
        <v>167.5960583219566</v>
      </c>
      <c r="P1065" s="2">
        <v>97.890418523603088</v>
      </c>
      <c r="Q1065" s="2">
        <v>169.89342743729955</v>
      </c>
      <c r="R1065" s="2">
        <v>266.0659654487917</v>
      </c>
    </row>
    <row r="1066" spans="14:18">
      <c r="N1066" s="2">
        <v>103.04380165115201</v>
      </c>
      <c r="O1066" s="2">
        <v>169.68919459718134</v>
      </c>
      <c r="P1066" s="2">
        <v>138.23715853036043</v>
      </c>
      <c r="Q1066" s="2">
        <v>182.71308354848844</v>
      </c>
      <c r="R1066" s="2">
        <v>133.47506873665645</v>
      </c>
    </row>
    <row r="1067" spans="14:18">
      <c r="N1067" s="2">
        <v>105.49306092706058</v>
      </c>
      <c r="O1067" s="2">
        <v>164.08321982050902</v>
      </c>
      <c r="P1067" s="2">
        <v>109.35520855029782</v>
      </c>
      <c r="Q1067" s="2">
        <v>144.40403586709164</v>
      </c>
      <c r="R1067" s="2">
        <v>168.44260226404987</v>
      </c>
    </row>
    <row r="1068" spans="14:18">
      <c r="N1068" s="2">
        <v>135.64733851923961</v>
      </c>
      <c r="O1068" s="2">
        <v>159.04323193644592</v>
      </c>
      <c r="P1068" s="2">
        <v>100.01909286356008</v>
      </c>
      <c r="Q1068" s="2">
        <v>156.26749963841428</v>
      </c>
      <c r="R1068" s="2">
        <v>149.93255905663824</v>
      </c>
    </row>
    <row r="1069" spans="14:18">
      <c r="N1069" s="2">
        <v>207.79921712082731</v>
      </c>
      <c r="O1069" s="2">
        <v>156.57846892848241</v>
      </c>
      <c r="P1069" s="2">
        <v>86.412490666409539</v>
      </c>
      <c r="Q1069" s="2">
        <v>295.97468555553957</v>
      </c>
      <c r="R1069" s="2">
        <v>90.841176384314764</v>
      </c>
    </row>
    <row r="1070" spans="14:18">
      <c r="N1070" s="2">
        <v>138.78083312332669</v>
      </c>
      <c r="O1070" s="2">
        <v>132.18627814486638</v>
      </c>
      <c r="P1070" s="2">
        <v>43.326377830389553</v>
      </c>
      <c r="Q1070" s="2">
        <v>63.209786163724559</v>
      </c>
      <c r="R1070" s="2">
        <v>99.182946716846189</v>
      </c>
    </row>
    <row r="1071" spans="14:18">
      <c r="N1071" s="2">
        <v>202.68798424250437</v>
      </c>
      <c r="O1071" s="2">
        <v>132.18627814485686</v>
      </c>
      <c r="P1071" s="2">
        <v>60.009326933521322</v>
      </c>
      <c r="Q1071" s="2">
        <v>38.988911482715736</v>
      </c>
      <c r="R1071" s="2">
        <v>146.12407132266082</v>
      </c>
    </row>
    <row r="1072" spans="14:18">
      <c r="N1072" s="2">
        <v>148.67265854163111</v>
      </c>
      <c r="O1072" s="2">
        <v>194.58719140397892</v>
      </c>
      <c r="P1072" s="2">
        <v>62.724120395623252</v>
      </c>
      <c r="Q1072" s="2">
        <v>114.20647310335607</v>
      </c>
      <c r="R1072" s="2">
        <v>169.91655437446244</v>
      </c>
    </row>
    <row r="1073" spans="14:18">
      <c r="N1073" s="2">
        <v>79.517245086875107</v>
      </c>
      <c r="O1073" s="2">
        <v>186.18567892063936</v>
      </c>
      <c r="P1073" s="2">
        <v>0</v>
      </c>
      <c r="Q1073" s="2">
        <v>72.872881605605201</v>
      </c>
      <c r="R1073" s="2">
        <v>203.72993193171885</v>
      </c>
    </row>
    <row r="1074" spans="14:18">
      <c r="N1074" s="2">
        <v>97.42334276292128</v>
      </c>
      <c r="O1074" s="2">
        <v>161.49152272104126</v>
      </c>
      <c r="P1074" s="2">
        <v>0</v>
      </c>
      <c r="Q1074" s="2">
        <v>57.525939935669065</v>
      </c>
      <c r="R1074" s="2">
        <v>189.61005226446457</v>
      </c>
    </row>
    <row r="1075" spans="14:18">
      <c r="N1075" s="2">
        <v>90.577569164455483</v>
      </c>
      <c r="O1075" s="2">
        <v>233.4722549775185</v>
      </c>
      <c r="P1075" s="2">
        <v>14.223589647998114</v>
      </c>
      <c r="Q1075" s="2">
        <v>94.508287346061266</v>
      </c>
      <c r="R1075" s="2">
        <v>146.50737461692449</v>
      </c>
    </row>
    <row r="1076" spans="14:18">
      <c r="N1076" s="2">
        <v>105.14896075543736</v>
      </c>
      <c r="O1076" s="2">
        <v>155.32082279340273</v>
      </c>
      <c r="P1076" s="2">
        <v>13.429290234618849</v>
      </c>
      <c r="Q1076" s="2">
        <v>89.564869280161474</v>
      </c>
      <c r="R1076" s="2">
        <v>134.48886660241664</v>
      </c>
    </row>
    <row r="1077" spans="14:18">
      <c r="N1077" s="2">
        <v>114.3774344077045</v>
      </c>
      <c r="O1077" s="2">
        <v>115.98674451646509</v>
      </c>
      <c r="P1077" s="2">
        <v>0</v>
      </c>
      <c r="Q1077" s="2">
        <v>125.71635358298659</v>
      </c>
      <c r="R1077" s="2">
        <v>150.42904421938727</v>
      </c>
    </row>
    <row r="1078" spans="14:18">
      <c r="N1078" s="2">
        <v>106.43445564429248</v>
      </c>
      <c r="O1078" s="2">
        <v>148.26179902164978</v>
      </c>
      <c r="P1078" s="2">
        <v>0</v>
      </c>
      <c r="Q1078" s="2">
        <v>132.87526410055639</v>
      </c>
      <c r="R1078" s="2">
        <v>190.83217067260904</v>
      </c>
    </row>
    <row r="1079" spans="14:18">
      <c r="N1079" s="2">
        <v>93.323672457803895</v>
      </c>
      <c r="O1079" s="2">
        <v>130.61495354781439</v>
      </c>
      <c r="P1079" s="2">
        <v>0</v>
      </c>
      <c r="Q1079" s="2">
        <v>102.4187273966685</v>
      </c>
      <c r="R1079" s="2">
        <v>194.51706984400317</v>
      </c>
    </row>
    <row r="1080" spans="14:18">
      <c r="N1080" s="2">
        <v>233.52511527879614</v>
      </c>
      <c r="O1080" s="2">
        <v>125.25118300147207</v>
      </c>
      <c r="P1080" s="2">
        <v>-62.903914190645473</v>
      </c>
      <c r="Q1080" s="2">
        <v>116.20964431321465</v>
      </c>
      <c r="R1080" s="2">
        <v>216.57287224853002</v>
      </c>
    </row>
    <row r="1081" spans="14:18">
      <c r="N1081" s="2">
        <v>67.134772796078892</v>
      </c>
      <c r="O1081" s="2">
        <v>179.82011847644713</v>
      </c>
      <c r="P1081" s="2">
        <v>-20.979679802159318</v>
      </c>
      <c r="Q1081" s="2">
        <v>222.29564301728706</v>
      </c>
      <c r="R1081" s="2">
        <v>361.46541442895494</v>
      </c>
    </row>
    <row r="1082" spans="14:18">
      <c r="N1082" s="2">
        <v>35.484370994778899</v>
      </c>
      <c r="O1082" s="2">
        <v>224.360444430353</v>
      </c>
      <c r="P1082" s="2">
        <v>0</v>
      </c>
      <c r="Q1082" s="2">
        <v>128.64644796732028</v>
      </c>
      <c r="R1082" s="2">
        <v>245.39466309940661</v>
      </c>
    </row>
    <row r="1083" spans="14:18">
      <c r="N1083" s="2">
        <v>53.514538416477286</v>
      </c>
      <c r="O1083" s="2">
        <v>169.64556999142945</v>
      </c>
      <c r="P1083" s="2">
        <v>25.252721705354659</v>
      </c>
      <c r="Q1083" s="2">
        <v>83.989178264795385</v>
      </c>
      <c r="R1083" s="2">
        <v>153.36462413805469</v>
      </c>
    </row>
    <row r="1084" spans="14:18">
      <c r="N1084" s="2">
        <v>67.157191815660283</v>
      </c>
      <c r="O1084" s="2">
        <v>160.02832048380742</v>
      </c>
      <c r="P1084" s="2">
        <v>25.585486516883098</v>
      </c>
      <c r="Q1084" s="2">
        <v>92.277724186306372</v>
      </c>
      <c r="R1084" s="2">
        <v>177.37711021532152</v>
      </c>
    </row>
    <row r="1085" spans="14:18">
      <c r="N1085" s="2">
        <v>115.55640078745459</v>
      </c>
      <c r="O1085" s="2">
        <v>184.93518551759286</v>
      </c>
      <c r="P1085" s="2">
        <v>30.794651836703142</v>
      </c>
      <c r="Q1085" s="2">
        <v>79.226955592436013</v>
      </c>
      <c r="R1085" s="2">
        <v>217.45452126892138</v>
      </c>
    </row>
    <row r="1086" spans="14:18">
      <c r="N1086" s="2">
        <v>116.63605535883896</v>
      </c>
      <c r="O1086" s="2">
        <v>117.37153965125073</v>
      </c>
      <c r="P1086" s="2">
        <v>0</v>
      </c>
      <c r="Q1086" s="2">
        <v>57.237541262892641</v>
      </c>
      <c r="R1086" s="2">
        <v>402.4346784867052</v>
      </c>
    </row>
    <row r="1087" spans="14:18">
      <c r="N1087" s="2">
        <v>277.16651207750675</v>
      </c>
      <c r="O1087" s="2">
        <v>96.066797151007393</v>
      </c>
      <c r="P1087" s="2">
        <v>-36.614180485630598</v>
      </c>
      <c r="Q1087" s="2">
        <v>89.252720523170453</v>
      </c>
      <c r="R1087" s="2">
        <v>189.98527733683909</v>
      </c>
    </row>
    <row r="1088" spans="14:18">
      <c r="N1088" s="2">
        <v>179.01165906420945</v>
      </c>
      <c r="O1088" s="2">
        <v>127.99594669530609</v>
      </c>
      <c r="P1088" s="2">
        <v>0</v>
      </c>
      <c r="Q1088" s="2">
        <v>189.07299975915052</v>
      </c>
      <c r="R1088" s="2">
        <v>117.65334798600273</v>
      </c>
    </row>
    <row r="1089" spans="14:18">
      <c r="N1089" s="2">
        <v>92.385010367871729</v>
      </c>
      <c r="O1089" s="2">
        <v>127.80726558564672</v>
      </c>
      <c r="P1089" s="2">
        <v>15.848353969940362</v>
      </c>
      <c r="Q1089" s="2">
        <v>127.70252430458378</v>
      </c>
      <c r="R1089" s="2">
        <v>196.94409764565546</v>
      </c>
    </row>
    <row r="1090" spans="14:18">
      <c r="N1090" s="2">
        <v>83.583020666119467</v>
      </c>
      <c r="O1090" s="2">
        <v>150.72216920080351</v>
      </c>
      <c r="P1090" s="2">
        <v>20.617182166761307</v>
      </c>
      <c r="Q1090" s="2">
        <v>107.25000605505744</v>
      </c>
      <c r="R1090" s="2">
        <v>361.39255197250156</v>
      </c>
    </row>
    <row r="1091" spans="14:18">
      <c r="N1091" s="2">
        <v>79.678122099083339</v>
      </c>
      <c r="O1091" s="2">
        <v>157.44681518147274</v>
      </c>
      <c r="P1091" s="2">
        <v>22.892999771787135</v>
      </c>
      <c r="Q1091" s="2">
        <v>115.30997670367415</v>
      </c>
      <c r="R1091" s="2">
        <v>203.17273221031721</v>
      </c>
    </row>
    <row r="1092" spans="14:18">
      <c r="N1092" s="2">
        <v>253.0095288052633</v>
      </c>
      <c r="O1092" s="2">
        <v>188.94368644801892</v>
      </c>
      <c r="P1092" s="2">
        <v>140.0422958382062</v>
      </c>
      <c r="Q1092" s="2">
        <v>85.100957223003505</v>
      </c>
      <c r="R1092" s="2">
        <v>138.48594368885048</v>
      </c>
    </row>
    <row r="1093" spans="14:18">
      <c r="N1093" s="2">
        <v>187.43683722557341</v>
      </c>
      <c r="O1093" s="2">
        <v>143.07812895005162</v>
      </c>
      <c r="P1093" s="2">
        <v>139.93043790971578</v>
      </c>
      <c r="Q1093" s="2">
        <v>77.878083529656521</v>
      </c>
      <c r="R1093" s="2">
        <v>172.78243831462424</v>
      </c>
    </row>
    <row r="1094" spans="14:18">
      <c r="N1094" s="2">
        <v>49.654529919496284</v>
      </c>
      <c r="O1094" s="2">
        <v>110.4125887254061</v>
      </c>
      <c r="P1094" s="2">
        <v>66.671858081196817</v>
      </c>
      <c r="Q1094" s="2">
        <v>103.33884444320435</v>
      </c>
      <c r="R1094" s="2">
        <v>158.25652862878354</v>
      </c>
    </row>
    <row r="1095" spans="14:18">
      <c r="N1095" s="2">
        <v>56.086156942609009</v>
      </c>
      <c r="O1095" s="2">
        <v>124.87551867315439</v>
      </c>
      <c r="P1095" s="2">
        <v>135.96385749779068</v>
      </c>
      <c r="Q1095" s="2">
        <v>160.29374378321782</v>
      </c>
      <c r="R1095" s="2">
        <v>130.34138538278009</v>
      </c>
    </row>
    <row r="1096" spans="14:18">
      <c r="N1096" s="2">
        <v>85.013982050902015</v>
      </c>
      <c r="O1096" s="2">
        <v>130.13421503094247</v>
      </c>
      <c r="P1096" s="2">
        <v>83.739091330788114</v>
      </c>
      <c r="Q1096" s="2">
        <v>197.17197240360963</v>
      </c>
      <c r="R1096" s="2">
        <v>183.35185264826012</v>
      </c>
    </row>
    <row r="1097" spans="14:18">
      <c r="N1097" s="2">
        <v>88.146878911992474</v>
      </c>
      <c r="O1097" s="2">
        <v>176.17844636873872</v>
      </c>
      <c r="P1097" s="2">
        <v>48.387533902176692</v>
      </c>
      <c r="Q1097" s="2">
        <v>129.81328835991616</v>
      </c>
      <c r="R1097" s="2">
        <v>183.59454038347971</v>
      </c>
    </row>
    <row r="1098" spans="14:18">
      <c r="N1098" s="2">
        <v>107.2592374018904</v>
      </c>
      <c r="O1098" s="2">
        <v>175.36332914410417</v>
      </c>
      <c r="P1098" s="2">
        <v>46.947403435601856</v>
      </c>
      <c r="Q1098" s="2">
        <v>177.08115350949703</v>
      </c>
      <c r="R1098" s="2">
        <v>136.00124521021039</v>
      </c>
    </row>
    <row r="1099" spans="14:18">
      <c r="N1099" s="2">
        <v>116.14303528853875</v>
      </c>
      <c r="O1099" s="2">
        <v>183.75300998036101</v>
      </c>
      <c r="P1099" s="2">
        <v>44.17732505637629</v>
      </c>
      <c r="Q1099" s="2">
        <v>151.89954445033084</v>
      </c>
      <c r="R1099" s="2">
        <v>177.00116405432317</v>
      </c>
    </row>
    <row r="1100" spans="14:18">
      <c r="N1100" s="2">
        <v>100.15917101333336</v>
      </c>
      <c r="O1100" s="2">
        <v>137.62262428832562</v>
      </c>
      <c r="P1100" s="2">
        <v>56.03662981625844</v>
      </c>
      <c r="Q1100" s="2">
        <v>85.514233500468933</v>
      </c>
      <c r="R1100" s="2">
        <v>181.16466327028903</v>
      </c>
    </row>
    <row r="1101" spans="14:18">
      <c r="N1101" s="2">
        <v>93.058422360168493</v>
      </c>
      <c r="O1101" s="2">
        <v>120.38878885624977</v>
      </c>
      <c r="P1101" s="2">
        <v>67.736689530257195</v>
      </c>
      <c r="Q1101" s="2">
        <v>120.81076601473444</v>
      </c>
      <c r="R1101" s="2">
        <v>157.16704456499829</v>
      </c>
    </row>
    <row r="1102" spans="14:18">
      <c r="N1102" s="2">
        <v>42.139693936627722</v>
      </c>
      <c r="O1102" s="2">
        <v>119.5360752336845</v>
      </c>
      <c r="P1102" s="2">
        <v>46.142991835677677</v>
      </c>
      <c r="Q1102" s="2">
        <v>83.077023052395376</v>
      </c>
      <c r="R1102" s="2">
        <v>140.97105459965454</v>
      </c>
    </row>
    <row r="1103" spans="14:18">
      <c r="N1103" s="2">
        <v>0</v>
      </c>
      <c r="O1103" s="2">
        <v>99.302975156944413</v>
      </c>
      <c r="P1103" s="2">
        <v>68.882219882907222</v>
      </c>
      <c r="Q1103" s="2">
        <v>25.020619413213431</v>
      </c>
      <c r="R1103" s="2">
        <v>119.83973248505248</v>
      </c>
    </row>
    <row r="1104" spans="14:18">
      <c r="N1104" s="2">
        <v>0</v>
      </c>
      <c r="O1104" s="2">
        <v>86.531007964815259</v>
      </c>
      <c r="P1104" s="2">
        <v>96.788760139675318</v>
      </c>
      <c r="Q1104" s="2">
        <v>0</v>
      </c>
      <c r="R1104" s="2">
        <v>121.29442930223755</v>
      </c>
    </row>
    <row r="1105" spans="14:18">
      <c r="N1105" s="2">
        <v>25.563243944260588</v>
      </c>
      <c r="O1105" s="2">
        <v>72.599792605722484</v>
      </c>
      <c r="P1105" s="2">
        <v>40.489087614051648</v>
      </c>
      <c r="Q1105" s="2">
        <v>0</v>
      </c>
      <c r="R1105" s="2">
        <v>39.037565166973621</v>
      </c>
    </row>
    <row r="1106" spans="14:18">
      <c r="N1106" s="2">
        <v>22.677759335553738</v>
      </c>
      <c r="O1106" s="2">
        <v>69.961734718241544</v>
      </c>
      <c r="P1106" s="2">
        <v>60.120361177013834</v>
      </c>
      <c r="Q1106" s="2">
        <v>0</v>
      </c>
      <c r="R1106" s="2">
        <v>33.269420708357167</v>
      </c>
    </row>
    <row r="1107" spans="14:18">
      <c r="N1107" s="2">
        <v>68.270778227927437</v>
      </c>
      <c r="O1107" s="2">
        <v>91.913367580301681</v>
      </c>
      <c r="P1107" s="2">
        <v>86.263888454375788</v>
      </c>
      <c r="Q1107" s="2">
        <v>-19.286057229781665</v>
      </c>
      <c r="R1107" s="2">
        <v>28.633790623294775</v>
      </c>
    </row>
    <row r="1108" spans="14:18">
      <c r="N1108" s="2">
        <v>86.465171848014961</v>
      </c>
      <c r="O1108" s="2">
        <v>92.107197281449103</v>
      </c>
      <c r="P1108" s="2">
        <v>15.765646316730139</v>
      </c>
      <c r="Q1108" s="2">
        <v>0</v>
      </c>
      <c r="R1108" s="2">
        <v>29.080357445901427</v>
      </c>
    </row>
    <row r="1109" spans="14:18">
      <c r="N1109" s="2">
        <v>89.845411940574451</v>
      </c>
      <c r="O1109" s="2">
        <v>72.587447109965908</v>
      </c>
      <c r="P1109" s="2">
        <v>16.993744285860487</v>
      </c>
      <c r="Q1109" s="2">
        <v>49.249203364682295</v>
      </c>
      <c r="R1109" s="2">
        <v>49.593510073850055</v>
      </c>
    </row>
    <row r="1110" spans="14:18">
      <c r="N1110" s="2">
        <v>78.309195568428308</v>
      </c>
      <c r="O1110" s="2">
        <v>91.634901592604578</v>
      </c>
      <c r="P1110" s="2">
        <v>40.684494881311252</v>
      </c>
      <c r="Q1110" s="2">
        <v>68.682964886455522</v>
      </c>
      <c r="R1110" s="2">
        <v>58.779911500956693</v>
      </c>
    </row>
    <row r="1111" spans="14:18">
      <c r="N1111" s="2">
        <v>124.05986596285132</v>
      </c>
      <c r="O1111" s="2">
        <v>103.64659472791277</v>
      </c>
      <c r="P1111" s="2">
        <v>38.210033551012842</v>
      </c>
      <c r="Q1111" s="2">
        <v>37.783198728599316</v>
      </c>
      <c r="R1111" s="2">
        <v>238.10713947091844</v>
      </c>
    </row>
    <row r="1112" spans="14:18">
      <c r="N1112" s="2">
        <v>193.2332868674533</v>
      </c>
      <c r="O1112" s="2">
        <v>82.454533627804466</v>
      </c>
      <c r="P1112" s="2">
        <v>53.64759054656011</v>
      </c>
      <c r="Q1112" s="2">
        <v>46.596067724004328</v>
      </c>
      <c r="R1112" s="2">
        <v>195.51382138879285</v>
      </c>
    </row>
    <row r="1113" spans="14:18">
      <c r="N1113" s="2">
        <v>92.145603087511248</v>
      </c>
      <c r="O1113" s="2">
        <v>84.932709960333767</v>
      </c>
      <c r="P1113" s="2">
        <v>49.30937893535463</v>
      </c>
      <c r="Q1113" s="2">
        <v>83.532969601793411</v>
      </c>
      <c r="R1113" s="2">
        <v>149.83766794524044</v>
      </c>
    </row>
    <row r="1114" spans="14:18">
      <c r="N1114" s="2">
        <v>119.00842278051343</v>
      </c>
      <c r="O1114" s="2">
        <v>160.21970574843789</v>
      </c>
      <c r="P1114" s="2">
        <v>0</v>
      </c>
      <c r="Q1114" s="2">
        <v>100.18191469777835</v>
      </c>
      <c r="R1114" s="2">
        <v>249.80343455673491</v>
      </c>
    </row>
    <row r="1115" spans="14:18">
      <c r="N1115" s="2">
        <v>135.8637588417017</v>
      </c>
      <c r="O1115" s="2">
        <v>115.44603633034167</v>
      </c>
      <c r="P1115" s="2">
        <v>0</v>
      </c>
      <c r="Q1115" s="2">
        <v>114.98820859725465</v>
      </c>
      <c r="R1115" s="2">
        <v>154.72237002102099</v>
      </c>
    </row>
    <row r="1116" spans="14:18">
      <c r="N1116" s="2">
        <v>20.278012637629363</v>
      </c>
      <c r="O1116" s="2">
        <v>94.975578910325908</v>
      </c>
      <c r="P1116" s="2">
        <v>42.081400188023906</v>
      </c>
      <c r="Q1116" s="2">
        <v>41.243563593528329</v>
      </c>
      <c r="R1116" s="2">
        <v>74.726709694610165</v>
      </c>
    </row>
    <row r="1117" spans="14:18">
      <c r="N1117" s="2">
        <v>31.154677597229263</v>
      </c>
      <c r="O1117" s="2">
        <v>100.55920558212263</v>
      </c>
      <c r="P1117" s="2">
        <v>0</v>
      </c>
      <c r="Q1117" s="2">
        <v>0</v>
      </c>
      <c r="R1117" s="2">
        <v>121.18130753158761</v>
      </c>
    </row>
    <row r="1118" spans="14:18">
      <c r="N1118" s="2">
        <v>0</v>
      </c>
      <c r="O1118" s="2">
        <v>95.850322605438791</v>
      </c>
      <c r="P1118" s="2">
        <v>0</v>
      </c>
      <c r="Q1118" s="2">
        <v>0</v>
      </c>
      <c r="R1118" s="2">
        <v>122.53854483497044</v>
      </c>
    </row>
    <row r="1119" spans="14:18">
      <c r="N1119" s="2">
        <v>0</v>
      </c>
      <c r="O1119" s="2">
        <v>60.64215852939946</v>
      </c>
      <c r="P1119" s="2">
        <v>17.851751223959873</v>
      </c>
      <c r="Q1119" s="2">
        <v>0</v>
      </c>
      <c r="R1119" s="2">
        <v>89.599169702535164</v>
      </c>
    </row>
    <row r="1120" spans="14:18">
      <c r="N1120" s="2">
        <v>0</v>
      </c>
      <c r="O1120" s="2">
        <v>95.385948133621184</v>
      </c>
      <c r="P1120" s="2">
        <v>19.897275092650904</v>
      </c>
      <c r="Q1120" s="2">
        <v>0</v>
      </c>
      <c r="R1120" s="2">
        <v>104.73595094942714</v>
      </c>
    </row>
    <row r="1121" spans="14:18">
      <c r="N1121" s="2">
        <v>0</v>
      </c>
      <c r="O1121" s="2">
        <v>168.09466236011812</v>
      </c>
      <c r="P1121" s="2">
        <v>44.840589023129759</v>
      </c>
      <c r="Q1121" s="2">
        <v>0</v>
      </c>
      <c r="R1121" s="2">
        <v>100.54899207682043</v>
      </c>
    </row>
    <row r="1122" spans="14:18">
      <c r="N1122" s="2">
        <v>81.017438463719373</v>
      </c>
      <c r="O1122" s="2">
        <v>91.737523327281821</v>
      </c>
      <c r="P1122" s="2">
        <v>38.576229755669033</v>
      </c>
      <c r="Q1122" s="2">
        <v>0</v>
      </c>
      <c r="R1122" s="2">
        <v>84.183349616964136</v>
      </c>
    </row>
    <row r="1123" spans="14:18">
      <c r="N1123" s="2">
        <v>93.868548639798803</v>
      </c>
      <c r="O1123" s="2">
        <v>128.58708725788674</v>
      </c>
      <c r="P1123" s="2">
        <v>56.345752060732522</v>
      </c>
      <c r="Q1123" s="2">
        <v>23.924014923614482</v>
      </c>
      <c r="R1123" s="2">
        <v>80.800520970983314</v>
      </c>
    </row>
    <row r="1124" spans="14:18">
      <c r="N1124" s="2">
        <v>39.774210769847656</v>
      </c>
      <c r="O1124" s="2">
        <v>120.2160655371509</v>
      </c>
      <c r="P1124" s="2">
        <v>24.232182410579128</v>
      </c>
      <c r="Q1124" s="2">
        <v>29.39779547366928</v>
      </c>
      <c r="R1124" s="2">
        <v>118.68191299848669</v>
      </c>
    </row>
    <row r="1125" spans="14:18">
      <c r="N1125" s="2">
        <v>47.763673028202753</v>
      </c>
      <c r="O1125" s="2">
        <v>122.5102817989584</v>
      </c>
      <c r="P1125" s="2">
        <v>0</v>
      </c>
      <c r="Q1125" s="2">
        <v>81.700926885796648</v>
      </c>
      <c r="R1125" s="2">
        <v>190.42544586088385</v>
      </c>
    </row>
    <row r="1126" spans="14:18">
      <c r="N1126" s="2">
        <v>62.413902785746181</v>
      </c>
      <c r="O1126" s="2">
        <v>123.61732033953376</v>
      </c>
      <c r="P1126" s="2">
        <v>-70.812580468120117</v>
      </c>
      <c r="Q1126" s="2">
        <v>120.5900857636498</v>
      </c>
      <c r="R1126" s="2">
        <v>141.24215306902164</v>
      </c>
    </row>
    <row r="1127" spans="14:18">
      <c r="N1127" s="2">
        <v>78.31273282714865</v>
      </c>
      <c r="O1127" s="2">
        <v>156.32929442759263</v>
      </c>
      <c r="P1127" s="2">
        <v>-37.129399671832111</v>
      </c>
      <c r="Q1127" s="2">
        <v>16.289535449377766</v>
      </c>
      <c r="R1127" s="2">
        <v>83.260277933094414</v>
      </c>
    </row>
    <row r="1128" spans="14:18">
      <c r="N1128" s="2">
        <v>70.192535694082551</v>
      </c>
      <c r="O1128" s="2">
        <v>148.74805223977074</v>
      </c>
      <c r="P1128" s="2">
        <v>-88.871869428230937</v>
      </c>
      <c r="Q1128" s="2">
        <v>0</v>
      </c>
      <c r="R1128" s="2">
        <v>90.688334169356438</v>
      </c>
    </row>
    <row r="1129" spans="14:18">
      <c r="N1129" s="2">
        <v>60.219303151352477</v>
      </c>
      <c r="O1129" s="2">
        <v>125.38163079269079</v>
      </c>
      <c r="P1129" s="2">
        <v>-45.05998474179848</v>
      </c>
      <c r="Q1129" s="2">
        <v>-295.90890468250791</v>
      </c>
      <c r="R1129" s="2">
        <v>103.78833926289504</v>
      </c>
    </row>
    <row r="1130" spans="14:18">
      <c r="N1130" s="2">
        <v>125.83775606520418</v>
      </c>
      <c r="O1130" s="2">
        <v>155.5798347318256</v>
      </c>
      <c r="P1130" s="2">
        <v>0</v>
      </c>
      <c r="Q1130" s="2">
        <v>-232.78121514444808</v>
      </c>
      <c r="R1130" s="2">
        <v>120.93261990244748</v>
      </c>
    </row>
    <row r="1131" spans="14:18">
      <c r="N1131" s="2">
        <v>115.91390980224725</v>
      </c>
      <c r="O1131" s="2">
        <v>100.62822036625106</v>
      </c>
      <c r="P1131" s="2">
        <v>0</v>
      </c>
      <c r="Q1131" s="2">
        <v>-256.10210396656413</v>
      </c>
      <c r="R1131" s="2">
        <v>154.89174763484391</v>
      </c>
    </row>
    <row r="1132" spans="14:18">
      <c r="N1132" s="2">
        <v>93.342236899860282</v>
      </c>
      <c r="O1132" s="2">
        <v>78.178272373017748</v>
      </c>
      <c r="P1132" s="2">
        <v>19.736301718782716</v>
      </c>
      <c r="Q1132" s="2">
        <v>-290.35578592364419</v>
      </c>
      <c r="R1132" s="2">
        <v>290.88592903148924</v>
      </c>
    </row>
    <row r="1133" spans="14:18">
      <c r="N1133" s="2">
        <v>65.508519548387184</v>
      </c>
      <c r="O1133" s="2">
        <v>96.278004305055319</v>
      </c>
      <c r="P1133" s="2">
        <v>0</v>
      </c>
      <c r="Q1133" s="2">
        <v>0</v>
      </c>
      <c r="R1133" s="2">
        <v>176.91159688694341</v>
      </c>
    </row>
    <row r="1134" spans="14:18">
      <c r="N1134" s="2">
        <v>44.261632421730219</v>
      </c>
      <c r="O1134" s="2">
        <v>106.64697109040289</v>
      </c>
      <c r="P1134" s="2">
        <v>0</v>
      </c>
      <c r="Q1134" s="2">
        <v>33.154624415249003</v>
      </c>
      <c r="R1134" s="2">
        <v>106.95143906163405</v>
      </c>
    </row>
    <row r="1135" spans="14:18">
      <c r="N1135" s="2">
        <v>40.412604175155089</v>
      </c>
      <c r="O1135" s="2">
        <v>96.340165480239421</v>
      </c>
      <c r="P1135" s="2">
        <v>0</v>
      </c>
      <c r="Q1135" s="2">
        <v>37.186228746208812</v>
      </c>
      <c r="R1135" s="2">
        <v>100.40345170184023</v>
      </c>
    </row>
    <row r="1136" spans="14:18">
      <c r="N1136" s="2">
        <v>48.125916227323117</v>
      </c>
      <c r="O1136" s="2">
        <v>125.16606609664063</v>
      </c>
      <c r="P1136" s="2">
        <v>-45.27115632677895</v>
      </c>
      <c r="Q1136" s="2">
        <v>68.575304994568924</v>
      </c>
      <c r="R1136" s="2">
        <v>85.366589607506398</v>
      </c>
    </row>
    <row r="1137" spans="14:18">
      <c r="N1137" s="2">
        <v>177.43145194399153</v>
      </c>
      <c r="O1137" s="2">
        <v>146.9778620004912</v>
      </c>
      <c r="P1137" s="2">
        <v>-108.59388503673144</v>
      </c>
      <c r="Q1137" s="2">
        <v>78.768231903214428</v>
      </c>
      <c r="R1137" s="2">
        <v>84.347397023931066</v>
      </c>
    </row>
    <row r="1138" spans="14:18">
      <c r="N1138" s="2">
        <v>149.41437759722413</v>
      </c>
      <c r="O1138" s="2">
        <v>108.8156649769098</v>
      </c>
      <c r="P1138" s="2">
        <v>-141.20502477494762</v>
      </c>
      <c r="Q1138" s="2">
        <v>76.94411329227448</v>
      </c>
      <c r="R1138" s="2">
        <v>71.004962354273886</v>
      </c>
    </row>
    <row r="1139" spans="14:18">
      <c r="N1139" s="2">
        <v>70.511922070754167</v>
      </c>
      <c r="O1139" s="2">
        <v>114.67420977092868</v>
      </c>
      <c r="P1139" s="2">
        <v>-100.31322000818</v>
      </c>
      <c r="Q1139" s="2">
        <v>46.297831542919035</v>
      </c>
      <c r="R1139" s="2">
        <v>74.557468090999194</v>
      </c>
    </row>
    <row r="1140" spans="14:18">
      <c r="N1140" s="2">
        <v>93.006804580887831</v>
      </c>
      <c r="O1140" s="2">
        <v>126.98641407864952</v>
      </c>
      <c r="P1140" s="2">
        <v>-45.72234518408046</v>
      </c>
      <c r="Q1140" s="2">
        <v>0</v>
      </c>
      <c r="R1140" s="2">
        <v>143.68426701573708</v>
      </c>
    </row>
    <row r="1141" spans="14:18">
      <c r="N1141" s="2">
        <v>80.660704684020615</v>
      </c>
      <c r="O1141" s="2">
        <v>100.73562209328486</v>
      </c>
      <c r="P1141" s="2">
        <v>-28.780414945093717</v>
      </c>
      <c r="Q1141" s="2">
        <v>0</v>
      </c>
      <c r="R1141" s="2">
        <v>143.88483545290703</v>
      </c>
    </row>
    <row r="1142" spans="14:18">
      <c r="N1142" s="2">
        <v>135.44583363067366</v>
      </c>
      <c r="O1142" s="2">
        <v>129.07424786699315</v>
      </c>
      <c r="P1142" s="2">
        <v>0</v>
      </c>
      <c r="Q1142" s="2">
        <v>0</v>
      </c>
      <c r="R1142" s="2">
        <v>92.720692014651604</v>
      </c>
    </row>
    <row r="1143" spans="14:18">
      <c r="N1143" s="2">
        <v>178.9429653891612</v>
      </c>
      <c r="O1143" s="2">
        <v>150.72177177768538</v>
      </c>
      <c r="P1143" s="2">
        <v>21.785494778869008</v>
      </c>
      <c r="Q1143" s="2">
        <v>-24.932984663547035</v>
      </c>
      <c r="R1143" s="2">
        <v>118.06893596792662</v>
      </c>
    </row>
    <row r="1144" spans="14:18">
      <c r="N1144" s="2">
        <v>66.917113028905263</v>
      </c>
      <c r="O1144" s="2">
        <v>115.58861906036333</v>
      </c>
      <c r="P1144" s="2">
        <v>44.079124364799938</v>
      </c>
      <c r="Q1144" s="2">
        <v>0</v>
      </c>
      <c r="R1144" s="2">
        <v>154.15587314111315</v>
      </c>
    </row>
    <row r="1145" spans="14:18">
      <c r="N1145" s="2">
        <v>111.16916192815182</v>
      </c>
      <c r="O1145" s="2">
        <v>162.22289391922408</v>
      </c>
      <c r="P1145" s="2">
        <v>124.01566634179288</v>
      </c>
      <c r="Q1145" s="2">
        <v>54.294859984729094</v>
      </c>
      <c r="R1145" s="2">
        <v>144.80229147353941</v>
      </c>
    </row>
    <row r="1146" spans="14:18">
      <c r="N1146" s="2">
        <v>125.97961479409867</v>
      </c>
      <c r="O1146" s="2">
        <v>117.15105067848374</v>
      </c>
      <c r="P1146" s="2">
        <v>69.996461620175836</v>
      </c>
      <c r="Q1146" s="2">
        <v>81.838791303249366</v>
      </c>
      <c r="R1146" s="2">
        <v>123.91203030084728</v>
      </c>
    </row>
    <row r="1147" spans="14:18">
      <c r="N1147" s="2">
        <v>41.834285653627632</v>
      </c>
      <c r="O1147" s="2">
        <v>73.917420696272529</v>
      </c>
      <c r="P1147" s="2">
        <v>42.744114440615597</v>
      </c>
      <c r="Q1147" s="2">
        <v>86.521166060153945</v>
      </c>
      <c r="R1147" s="2">
        <v>110.09564232112726</v>
      </c>
    </row>
    <row r="1148" spans="14:18">
      <c r="N1148" s="2">
        <v>46.341226304194166</v>
      </c>
      <c r="O1148" s="2">
        <v>74.053042679158949</v>
      </c>
      <c r="P1148" s="2">
        <v>20.517503527685786</v>
      </c>
      <c r="Q1148" s="2">
        <v>59.0789499158859</v>
      </c>
      <c r="R1148" s="2">
        <v>59.887722401137168</v>
      </c>
    </row>
    <row r="1149" spans="14:18">
      <c r="N1149" s="2">
        <v>77.904519441707379</v>
      </c>
      <c r="O1149" s="2">
        <v>78.363259113558541</v>
      </c>
      <c r="P1149" s="2">
        <v>0</v>
      </c>
      <c r="Q1149" s="2">
        <v>63.154300831441454</v>
      </c>
      <c r="R1149" s="2">
        <v>36.894077544851825</v>
      </c>
    </row>
    <row r="1150" spans="14:18">
      <c r="N1150" s="2">
        <v>88.962108301289902</v>
      </c>
      <c r="O1150" s="2">
        <v>84.248537970825396</v>
      </c>
      <c r="P1150" s="2">
        <v>0</v>
      </c>
      <c r="Q1150" s="2">
        <v>121.55911386255185</v>
      </c>
      <c r="R1150" s="2">
        <v>40.116557241057279</v>
      </c>
    </row>
    <row r="1151" spans="14:18">
      <c r="N1151" s="2">
        <v>60.396466556057185</v>
      </c>
      <c r="O1151" s="2">
        <v>96.10358839698327</v>
      </c>
      <c r="P1151" s="2">
        <v>18.27466684916174</v>
      </c>
      <c r="Q1151" s="2">
        <v>145.56020439709775</v>
      </c>
      <c r="R1151" s="2">
        <v>0</v>
      </c>
    </row>
    <row r="1152" spans="14:18">
      <c r="N1152" s="2">
        <v>55.956959889991417</v>
      </c>
      <c r="O1152" s="2">
        <v>102.65312359111999</v>
      </c>
      <c r="P1152" s="2">
        <v>0</v>
      </c>
      <c r="Q1152" s="2">
        <v>108.55148981942247</v>
      </c>
      <c r="R1152" s="2">
        <v>0</v>
      </c>
    </row>
    <row r="1153" spans="14:18">
      <c r="N1153" s="2">
        <v>88.290036678287649</v>
      </c>
      <c r="O1153" s="2">
        <v>80.076999393410034</v>
      </c>
      <c r="P1153" s="2">
        <v>0</v>
      </c>
      <c r="Q1153" s="2">
        <v>91.478462962739229</v>
      </c>
      <c r="R1153" s="2">
        <v>56.104770396797875</v>
      </c>
    </row>
    <row r="1154" spans="14:18">
      <c r="N1154" s="2">
        <v>103.1678669675246</v>
      </c>
      <c r="O1154" s="2">
        <v>65.549524018132558</v>
      </c>
      <c r="P1154" s="2">
        <v>0</v>
      </c>
      <c r="Q1154" s="2">
        <v>91.308390281350484</v>
      </c>
      <c r="R1154" s="2">
        <v>69.392623480925124</v>
      </c>
    </row>
    <row r="1155" spans="14:18">
      <c r="N1155" s="2">
        <v>169.55362146299788</v>
      </c>
      <c r="O1155" s="2">
        <v>0</v>
      </c>
      <c r="P1155" s="2">
        <v>-86.682185156082951</v>
      </c>
      <c r="Q1155" s="2">
        <v>82.363678599276838</v>
      </c>
      <c r="R1155" s="2">
        <v>57.79718794309855</v>
      </c>
    </row>
    <row r="1156" spans="14:18">
      <c r="N1156" s="2">
        <v>143.97303847651497</v>
      </c>
      <c r="O1156" s="2">
        <v>0</v>
      </c>
      <c r="P1156" s="2">
        <v>-95.615294035567274</v>
      </c>
      <c r="Q1156" s="2">
        <v>106.41721975996523</v>
      </c>
      <c r="R1156" s="2">
        <v>72.224085493121606</v>
      </c>
    </row>
    <row r="1157" spans="14:18">
      <c r="N1157" s="2">
        <v>106.30321432485705</v>
      </c>
      <c r="O1157" s="2">
        <v>27.471045722395676</v>
      </c>
      <c r="P1157" s="2">
        <v>-57.929713146230689</v>
      </c>
      <c r="Q1157" s="2">
        <v>130.61456170669535</v>
      </c>
      <c r="R1157" s="2">
        <v>43.848121537041088</v>
      </c>
    </row>
    <row r="1158" spans="14:18">
      <c r="N1158" s="2">
        <v>99.5158810019349</v>
      </c>
      <c r="O1158" s="2">
        <v>23.024844172423812</v>
      </c>
      <c r="P1158" s="2">
        <v>-94.58294964379526</v>
      </c>
      <c r="Q1158" s="2">
        <v>74.699703192343321</v>
      </c>
      <c r="R1158" s="2">
        <v>0</v>
      </c>
    </row>
    <row r="1159" spans="14:18">
      <c r="N1159" s="2">
        <v>96.873675667223964</v>
      </c>
      <c r="O1159" s="2">
        <v>16.946692212503482</v>
      </c>
      <c r="P1159" s="2">
        <v>0</v>
      </c>
      <c r="Q1159" s="2">
        <v>36.829167431801125</v>
      </c>
      <c r="R1159" s="2">
        <v>-81.996075640694201</v>
      </c>
    </row>
    <row r="1160" spans="14:18">
      <c r="N1160" s="2">
        <v>54.832221803953608</v>
      </c>
      <c r="O1160" s="2">
        <v>31.177041239806769</v>
      </c>
      <c r="P1160" s="2">
        <v>14.058581212436419</v>
      </c>
      <c r="Q1160" s="2">
        <v>0</v>
      </c>
      <c r="R1160" s="2">
        <v>-88.637367084643628</v>
      </c>
    </row>
    <row r="1161" spans="14:18">
      <c r="N1161" s="2">
        <v>50.566240028083634</v>
      </c>
      <c r="O1161" s="2">
        <v>43.205506102463225</v>
      </c>
      <c r="P1161" s="2">
        <v>27.828574442176862</v>
      </c>
      <c r="Q1161" s="2">
        <v>0</v>
      </c>
      <c r="R1161" s="2">
        <v>-96.450173443116256</v>
      </c>
    </row>
    <row r="1162" spans="14:18">
      <c r="N1162" s="2">
        <v>85.23594976771713</v>
      </c>
      <c r="O1162" s="2">
        <v>25.377948581477551</v>
      </c>
      <c r="P1162" s="2">
        <v>28.17133641864854</v>
      </c>
      <c r="Q1162" s="2">
        <v>0</v>
      </c>
      <c r="R1162" s="2">
        <v>-37.343598552989029</v>
      </c>
    </row>
    <row r="1163" spans="14:18">
      <c r="N1163" s="2">
        <v>102.31808498352946</v>
      </c>
      <c r="O1163" s="2">
        <v>25.870913397997814</v>
      </c>
      <c r="P1163" s="2">
        <v>34.333572486301286</v>
      </c>
      <c r="Q1163" s="2">
        <v>-36.648509568004457</v>
      </c>
      <c r="R1163" s="2">
        <v>0</v>
      </c>
    </row>
    <row r="1164" spans="14:18">
      <c r="N1164" s="2">
        <v>142.39712419992046</v>
      </c>
      <c r="O1164" s="2">
        <v>38.520462269683634</v>
      </c>
      <c r="P1164" s="2">
        <v>83.543748703667134</v>
      </c>
      <c r="Q1164" s="2">
        <v>-45.857111197248024</v>
      </c>
      <c r="R1164" s="2">
        <v>36.853696262382904</v>
      </c>
    </row>
    <row r="1165" spans="14:18">
      <c r="N1165" s="2">
        <v>89.460643047650663</v>
      </c>
      <c r="O1165" s="2">
        <v>52.482053938512507</v>
      </c>
      <c r="P1165" s="2">
        <v>153.14933991618042</v>
      </c>
      <c r="Q1165" s="2">
        <v>-50.717283293960506</v>
      </c>
      <c r="R1165" s="2">
        <v>38.613283963539402</v>
      </c>
    </row>
    <row r="1166" spans="14:18">
      <c r="N1166" s="2">
        <v>108.28270991311481</v>
      </c>
      <c r="O1166" s="2">
        <v>52.201336412785146</v>
      </c>
      <c r="P1166" s="2">
        <v>65.690707389821853</v>
      </c>
      <c r="Q1166" s="2">
        <v>-93.277246224547156</v>
      </c>
      <c r="R1166" s="2">
        <v>84.919750191473824</v>
      </c>
    </row>
    <row r="1167" spans="14:18">
      <c r="N1167" s="2">
        <v>127.33368655731742</v>
      </c>
      <c r="O1167" s="2">
        <v>43.523980488251659</v>
      </c>
      <c r="P1167" s="2">
        <v>57.696156122293573</v>
      </c>
      <c r="Q1167" s="2">
        <v>-124.24738939185853</v>
      </c>
      <c r="R1167" s="2">
        <v>102.1401351942351</v>
      </c>
    </row>
    <row r="1168" spans="14:18">
      <c r="N1168" s="2">
        <v>42.690802200127891</v>
      </c>
      <c r="O1168" s="2">
        <v>0</v>
      </c>
      <c r="P1168" s="2">
        <v>20.257159226988708</v>
      </c>
      <c r="Q1168" s="2">
        <v>0</v>
      </c>
      <c r="R1168" s="2">
        <v>140.62084127810758</v>
      </c>
    </row>
    <row r="1169" spans="14:18">
      <c r="N1169" s="2">
        <v>37.882916314568583</v>
      </c>
      <c r="O1169" s="2">
        <v>0</v>
      </c>
      <c r="P1169" s="2">
        <v>18.836572723182869</v>
      </c>
      <c r="Q1169" s="2">
        <v>0</v>
      </c>
      <c r="R1169" s="2">
        <v>139.22126619258447</v>
      </c>
    </row>
    <row r="1170" spans="14:18">
      <c r="N1170" s="2">
        <v>63.613747345998192</v>
      </c>
      <c r="O1170" s="2">
        <v>22.198897380149148</v>
      </c>
      <c r="P1170" s="2">
        <v>39.293700391562375</v>
      </c>
      <c r="Q1170" s="2">
        <v>0</v>
      </c>
      <c r="R1170" s="2">
        <v>208.29815607368681</v>
      </c>
    </row>
    <row r="1171" spans="14:18">
      <c r="N1171" s="2">
        <v>80.653701372919173</v>
      </c>
      <c r="O1171" s="2">
        <v>23.001480776965156</v>
      </c>
      <c r="P1171" s="2">
        <v>39.262032845110625</v>
      </c>
      <c r="Q1171" s="2">
        <v>0</v>
      </c>
      <c r="R1171" s="2">
        <v>92.968776283070724</v>
      </c>
    </row>
    <row r="1172" spans="14:18">
      <c r="N1172" s="2">
        <v>74.196379120026904</v>
      </c>
      <c r="O1172" s="2">
        <v>55.28839463613393</v>
      </c>
      <c r="P1172" s="2">
        <v>62.240903232077081</v>
      </c>
      <c r="Q1172" s="2">
        <v>68.706292036719788</v>
      </c>
      <c r="R1172" s="2">
        <v>53.082254003082078</v>
      </c>
    </row>
    <row r="1173" spans="14:18">
      <c r="N1173" s="2">
        <v>107.10946499244307</v>
      </c>
      <c r="O1173" s="2">
        <v>80.553526974505658</v>
      </c>
      <c r="P1173" s="2">
        <v>71.390428299526249</v>
      </c>
      <c r="Q1173" s="2">
        <v>52.244173344881752</v>
      </c>
      <c r="R1173" s="2">
        <v>44.677724991779918</v>
      </c>
    </row>
    <row r="1174" spans="14:18">
      <c r="N1174" s="2">
        <v>89.876812387465279</v>
      </c>
      <c r="O1174" s="2">
        <v>162.72199401696929</v>
      </c>
      <c r="P1174" s="2">
        <v>56.779642688417688</v>
      </c>
      <c r="Q1174" s="2">
        <v>55.091144143725224</v>
      </c>
      <c r="R1174" s="2">
        <v>57.35387400668661</v>
      </c>
    </row>
    <row r="1175" spans="14:18">
      <c r="N1175" s="2">
        <v>53.709985198961043</v>
      </c>
      <c r="O1175" s="2">
        <v>100.88748827790897</v>
      </c>
      <c r="P1175" s="2">
        <v>38.026354712467359</v>
      </c>
      <c r="Q1175" s="2">
        <v>138.01552587011813</v>
      </c>
      <c r="R1175" s="2">
        <v>36.135047576440712</v>
      </c>
    </row>
    <row r="1176" spans="14:18">
      <c r="N1176" s="2">
        <v>28.574472818585487</v>
      </c>
      <c r="O1176" s="2">
        <v>69.156712471878393</v>
      </c>
      <c r="P1176" s="2">
        <v>19.416753801512403</v>
      </c>
      <c r="Q1176" s="2">
        <v>122.17828306477003</v>
      </c>
      <c r="R1176" s="2">
        <v>26.277778857393784</v>
      </c>
    </row>
    <row r="1177" spans="14:18">
      <c r="N1177" s="2">
        <v>0</v>
      </c>
      <c r="O1177" s="2">
        <v>72.791872965991246</v>
      </c>
      <c r="P1177" s="2">
        <v>0</v>
      </c>
      <c r="Q1177" s="2">
        <v>91.564089594798702</v>
      </c>
      <c r="R1177" s="2">
        <v>0</v>
      </c>
    </row>
    <row r="1178" spans="14:18">
      <c r="N1178" s="2">
        <v>0</v>
      </c>
      <c r="O1178" s="2">
        <v>0</v>
      </c>
      <c r="P1178" s="2">
        <v>-30.788400254285968</v>
      </c>
      <c r="Q1178" s="2">
        <v>233.04281520530395</v>
      </c>
      <c r="R1178" s="2">
        <v>0</v>
      </c>
    </row>
    <row r="1179" spans="14:18">
      <c r="N1179" s="2">
        <v>0</v>
      </c>
      <c r="O1179" s="2">
        <v>0</v>
      </c>
      <c r="P1179" s="2">
        <v>0</v>
      </c>
      <c r="Q1179" s="2">
        <v>63.662271016671703</v>
      </c>
      <c r="R1179" s="2">
        <v>-66.596683009490846</v>
      </c>
    </row>
    <row r="1180" spans="14:18">
      <c r="N1180" s="2">
        <v>0</v>
      </c>
      <c r="O1180" s="2">
        <v>25.154224031761625</v>
      </c>
      <c r="P1180" s="2">
        <v>22.212715423418057</v>
      </c>
      <c r="Q1180" s="2">
        <v>0</v>
      </c>
      <c r="R1180" s="2">
        <v>-45.756585478438964</v>
      </c>
    </row>
    <row r="1181" spans="14:18">
      <c r="N1181" s="2">
        <v>101.73863190889796</v>
      </c>
      <c r="O1181" s="2">
        <v>18.405320345588759</v>
      </c>
      <c r="P1181" s="2">
        <v>25.812939318665212</v>
      </c>
      <c r="Q1181" s="2">
        <v>0</v>
      </c>
      <c r="R1181" s="2">
        <v>0</v>
      </c>
    </row>
    <row r="1182" spans="14:18">
      <c r="N1182" s="2">
        <v>75.509831399285844</v>
      </c>
      <c r="O1182" s="2">
        <v>21.366271947457694</v>
      </c>
      <c r="P1182" s="2">
        <v>28.69787700068132</v>
      </c>
      <c r="Q1182" s="2">
        <v>367.72604055224986</v>
      </c>
      <c r="R1182" s="2">
        <v>0</v>
      </c>
    </row>
    <row r="1183" spans="14:18">
      <c r="N1183" s="2">
        <v>47.902682256903702</v>
      </c>
      <c r="O1183" s="2">
        <v>54.547786139784947</v>
      </c>
      <c r="P1183" s="2">
        <v>24.331218156078489</v>
      </c>
      <c r="R1183" s="2">
        <v>0</v>
      </c>
    </row>
    <row r="1184" spans="14:18">
      <c r="N1184" s="2">
        <v>53.220132202740324</v>
      </c>
      <c r="O1184" s="2">
        <v>64.11310966007153</v>
      </c>
      <c r="P1184" s="2">
        <v>26.533742431358132</v>
      </c>
      <c r="R1184" s="2">
        <v>102.86385323261098</v>
      </c>
    </row>
    <row r="1185" spans="14:18">
      <c r="N1185" s="2">
        <v>173.57291507475767</v>
      </c>
      <c r="O1185" s="2">
        <v>51.246191840951219</v>
      </c>
      <c r="P1185" s="2">
        <v>34.123457984203434</v>
      </c>
      <c r="R1185" s="2">
        <v>83.481128318319975</v>
      </c>
    </row>
    <row r="1186" spans="14:18">
      <c r="N1186" s="2">
        <v>88.718205054097282</v>
      </c>
      <c r="O1186" s="2">
        <v>64.446873343067082</v>
      </c>
      <c r="P1186" s="2">
        <v>96.330173627571639</v>
      </c>
      <c r="R1186" s="2">
        <v>30.596639427969883</v>
      </c>
    </row>
    <row r="1187" spans="14:18">
      <c r="N1187" s="2">
        <v>43.350424015037973</v>
      </c>
      <c r="O1187" s="2">
        <v>69.846033876742624</v>
      </c>
      <c r="P1187" s="2">
        <v>108.11002623619193</v>
      </c>
      <c r="R1187" s="2">
        <v>0</v>
      </c>
    </row>
    <row r="1188" spans="14:18">
      <c r="N1188" s="2">
        <v>62.956725422049843</v>
      </c>
      <c r="O1188" s="2">
        <v>89.700699925301379</v>
      </c>
      <c r="P1188" s="2">
        <v>33.500619903740905</v>
      </c>
      <c r="R1188" s="2">
        <v>-53.229104406529572</v>
      </c>
    </row>
    <row r="1189" spans="14:18">
      <c r="N1189" s="2">
        <v>67.810598944958471</v>
      </c>
      <c r="O1189" s="2">
        <v>80.222411496638301</v>
      </c>
      <c r="P1189" s="2">
        <v>20.77130570662694</v>
      </c>
      <c r="R1189" s="2">
        <v>-160.66731217324079</v>
      </c>
    </row>
    <row r="1190" spans="14:18">
      <c r="N1190" s="2">
        <v>58.44856999093652</v>
      </c>
      <c r="O1190" s="2">
        <v>72.609416932601533</v>
      </c>
      <c r="P1190" s="2">
        <v>23.447630606286975</v>
      </c>
      <c r="R1190" s="2">
        <v>-307.38828480018276</v>
      </c>
    </row>
    <row r="1191" spans="14:18">
      <c r="N1191" s="2">
        <v>65.25005111808639</v>
      </c>
      <c r="O1191" s="2">
        <v>85.829044769928871</v>
      </c>
      <c r="P1191" s="2">
        <v>46.235015184741968</v>
      </c>
      <c r="R1191" s="2">
        <v>-160.07014982499334</v>
      </c>
    </row>
    <row r="1192" spans="14:18">
      <c r="N1192" s="2">
        <v>65.626651968970648</v>
      </c>
      <c r="O1192" s="2">
        <v>131.21194732646288</v>
      </c>
      <c r="P1192" s="2">
        <v>16.745407262846577</v>
      </c>
      <c r="R1192" s="2">
        <v>-80.185879572789077</v>
      </c>
    </row>
    <row r="1193" spans="14:18">
      <c r="N1193" s="2">
        <v>94.933216680167163</v>
      </c>
      <c r="O1193" s="2">
        <v>23.358556235482137</v>
      </c>
      <c r="P1193" s="2">
        <v>12.286109439126276</v>
      </c>
      <c r="R1193" s="2">
        <v>0</v>
      </c>
    </row>
    <row r="1194" spans="14:18">
      <c r="N1194" s="2">
        <v>73.959392224766646</v>
      </c>
      <c r="O1194" s="2">
        <v>0</v>
      </c>
      <c r="P1194" s="2">
        <v>0</v>
      </c>
      <c r="R1194" s="2">
        <v>31.927532609494602</v>
      </c>
    </row>
    <row r="1195" spans="14:18">
      <c r="N1195" s="2">
        <v>61.197070288666211</v>
      </c>
      <c r="O1195" s="2">
        <v>-13.202655448553152</v>
      </c>
      <c r="P1195" s="2">
        <v>-29.504183883336101</v>
      </c>
      <c r="R1195" s="2">
        <v>57.011878668239127</v>
      </c>
    </row>
    <row r="1196" spans="14:18">
      <c r="N1196" s="2">
        <v>64.714853401389746</v>
      </c>
      <c r="O1196" s="2">
        <v>-28.399064689783977</v>
      </c>
      <c r="P1196" s="2">
        <v>0</v>
      </c>
      <c r="R1196" s="2">
        <v>69.39103693095015</v>
      </c>
    </row>
    <row r="1197" spans="14:18">
      <c r="N1197" s="2">
        <v>69.402309879296126</v>
      </c>
      <c r="O1197" s="2">
        <v>0</v>
      </c>
      <c r="P1197" s="2">
        <v>19.973154930424585</v>
      </c>
      <c r="R1197" s="2">
        <v>120.89249414095052</v>
      </c>
    </row>
    <row r="1198" spans="14:18">
      <c r="N1198" s="2">
        <v>70.638145891827335</v>
      </c>
      <c r="O1198" s="2">
        <v>0</v>
      </c>
      <c r="P1198" s="2">
        <v>72.598689711222363</v>
      </c>
      <c r="R1198" s="2">
        <v>112.99785781362917</v>
      </c>
    </row>
    <row r="1199" spans="14:18">
      <c r="N1199" s="2">
        <v>91.401868837438045</v>
      </c>
      <c r="O1199" s="2">
        <v>0</v>
      </c>
      <c r="P1199" s="2">
        <v>66.856633142060204</v>
      </c>
      <c r="R1199" s="2">
        <v>52.728345765264997</v>
      </c>
    </row>
    <row r="1200" spans="14:18">
      <c r="N1200" s="2">
        <v>0</v>
      </c>
      <c r="O1200" s="2">
        <v>52.586102622284358</v>
      </c>
      <c r="P1200" s="2">
        <v>0</v>
      </c>
      <c r="R1200" s="2">
        <v>28.25902977659095</v>
      </c>
    </row>
    <row r="1201" spans="14:18">
      <c r="N1201" s="2">
        <v>-39.867850987205578</v>
      </c>
      <c r="O1201" s="2">
        <v>41.051758537409832</v>
      </c>
      <c r="P1201" s="2">
        <v>0</v>
      </c>
      <c r="R1201" s="2">
        <v>25.821020939880849</v>
      </c>
    </row>
    <row r="1202" spans="14:18">
      <c r="N1202" s="2">
        <v>-91.019989357936936</v>
      </c>
      <c r="O1202" s="2">
        <v>0</v>
      </c>
      <c r="P1202" s="2">
        <v>14.784693598843521</v>
      </c>
      <c r="R1202" s="2">
        <v>0</v>
      </c>
    </row>
    <row r="1203" spans="14:18">
      <c r="N1203" s="2">
        <v>-121.18232443655288</v>
      </c>
      <c r="O1203" s="2">
        <v>0</v>
      </c>
      <c r="P1203" s="2">
        <v>24.323621822106016</v>
      </c>
      <c r="R1203" s="2">
        <v>-19.699897889756976</v>
      </c>
    </row>
    <row r="1204" spans="14:18">
      <c r="N1204" s="2">
        <v>-68.881676358516501</v>
      </c>
      <c r="O1204" s="2">
        <v>44.749739542581224</v>
      </c>
      <c r="P1204" s="2">
        <v>31.788834613076311</v>
      </c>
      <c r="R1204" s="2">
        <v>0</v>
      </c>
    </row>
    <row r="1205" spans="14:18">
      <c r="N1205" s="2">
        <v>-77.787164888877314</v>
      </c>
      <c r="O1205" s="2">
        <v>37.294078396566327</v>
      </c>
      <c r="P1205" s="2">
        <v>63.586434448573584</v>
      </c>
      <c r="R1205" s="2">
        <v>30.424848744896448</v>
      </c>
    </row>
    <row r="1206" spans="14:18">
      <c r="N1206" s="2">
        <v>0</v>
      </c>
      <c r="O1206" s="2">
        <v>64.842627925705301</v>
      </c>
      <c r="P1206" s="2">
        <v>50.845332433839019</v>
      </c>
      <c r="R1206" s="2">
        <v>63.012153960800802</v>
      </c>
    </row>
    <row r="1207" spans="14:18">
      <c r="N1207" s="2">
        <v>24.451666474002014</v>
      </c>
      <c r="O1207" s="2">
        <v>77.487170157542167</v>
      </c>
      <c r="P1207" s="2">
        <v>23.700228684827817</v>
      </c>
      <c r="R1207" s="2">
        <v>85.68233491672099</v>
      </c>
    </row>
    <row r="1208" spans="14:18">
      <c r="N1208" s="2">
        <v>37.319051554203547</v>
      </c>
      <c r="O1208" s="2">
        <v>53.208753804784806</v>
      </c>
      <c r="R1208" s="2">
        <v>91.29741005253311</v>
      </c>
    </row>
    <row r="1209" spans="14:18">
      <c r="N1209" s="2">
        <v>37.869712165298232</v>
      </c>
      <c r="O1209" s="2">
        <v>55.800062887645097</v>
      </c>
      <c r="R1209" s="2">
        <v>104.65578604142732</v>
      </c>
    </row>
    <row r="1210" spans="14:18">
      <c r="N1210" s="2">
        <v>0</v>
      </c>
      <c r="O1210" s="2">
        <v>84.719519284785719</v>
      </c>
      <c r="R1210" s="2">
        <v>106.67958084920592</v>
      </c>
    </row>
    <row r="1211" spans="14:18">
      <c r="N1211" s="2">
        <v>0</v>
      </c>
      <c r="O1211" s="2">
        <v>92.642299593004665</v>
      </c>
      <c r="R1211" s="2">
        <v>50.663858804477655</v>
      </c>
    </row>
    <row r="1212" spans="14:18">
      <c r="N1212" s="2">
        <v>39.7540470331069</v>
      </c>
      <c r="O1212" s="2">
        <v>87.841016889628861</v>
      </c>
      <c r="R1212" s="2">
        <v>37.15064556716387</v>
      </c>
    </row>
    <row r="1213" spans="14:18">
      <c r="N1213" s="2">
        <v>22.769844511322237</v>
      </c>
      <c r="O1213" s="2">
        <v>81.803720253444936</v>
      </c>
      <c r="R1213" s="2">
        <v>52.949125210712587</v>
      </c>
    </row>
    <row r="1214" spans="14:18">
      <c r="N1214" s="2">
        <v>33.740830676838094</v>
      </c>
      <c r="O1214" s="2">
        <v>139.12639330603511</v>
      </c>
      <c r="R1214" s="2">
        <v>44.572477896190264</v>
      </c>
    </row>
    <row r="1215" spans="14:18">
      <c r="N1215" s="2">
        <v>107.67143936535335</v>
      </c>
      <c r="O1215" s="2">
        <v>142.42949551246377</v>
      </c>
      <c r="R1215" s="2">
        <v>0</v>
      </c>
    </row>
    <row r="1216" spans="14:18">
      <c r="N1216" s="2">
        <v>0</v>
      </c>
      <c r="O1216" s="2">
        <v>65.986867918408947</v>
      </c>
      <c r="R1216" s="2">
        <v>0</v>
      </c>
    </row>
    <row r="1217" spans="14:18">
      <c r="N1217" s="2">
        <v>-75.219001615431154</v>
      </c>
      <c r="O1217" s="2">
        <v>71.677407670545847</v>
      </c>
      <c r="R1217" s="2">
        <v>88.820604557370942</v>
      </c>
    </row>
    <row r="1218" spans="14:18">
      <c r="N1218" s="2">
        <v>-51.623926609989866</v>
      </c>
      <c r="O1218" s="2">
        <v>102.91578866426154</v>
      </c>
      <c r="R1218" s="2">
        <v>41.862151213240857</v>
      </c>
    </row>
    <row r="1219" spans="14:18">
      <c r="N1219" s="2">
        <v>-52.37416536434246</v>
      </c>
      <c r="O1219" s="2">
        <v>85.842462354079046</v>
      </c>
      <c r="R1219" s="2">
        <v>49.776869374228042</v>
      </c>
    </row>
    <row r="1220" spans="14:18">
      <c r="N1220" s="2">
        <v>-74.262945731713614</v>
      </c>
      <c r="O1220" s="2">
        <v>64.369793762495917</v>
      </c>
      <c r="R1220" s="2">
        <v>94.602930534596965</v>
      </c>
    </row>
    <row r="1221" spans="14:18">
      <c r="N1221" s="2">
        <v>-23.411956555617468</v>
      </c>
      <c r="O1221" s="2">
        <v>64.486349570690791</v>
      </c>
      <c r="R1221" s="2">
        <v>98.76796108780907</v>
      </c>
    </row>
    <row r="1222" spans="14:18">
      <c r="N1222" s="2">
        <v>0</v>
      </c>
      <c r="O1222" s="2">
        <v>86.988874943590716</v>
      </c>
      <c r="R1222" s="2">
        <v>85.558067222458206</v>
      </c>
    </row>
    <row r="1223" spans="14:18">
      <c r="N1223" s="2">
        <v>39.490051428294656</v>
      </c>
      <c r="O1223" s="2">
        <v>0</v>
      </c>
      <c r="R1223" s="2">
        <v>85.591312064476369</v>
      </c>
    </row>
    <row r="1224" spans="14:18">
      <c r="N1224" s="2">
        <v>26.983909560214052</v>
      </c>
      <c r="O1224" s="2">
        <v>-68.342876812059501</v>
      </c>
      <c r="R1224" s="2">
        <v>102.53640426953916</v>
      </c>
    </row>
    <row r="1225" spans="14:18">
      <c r="N1225" s="2">
        <v>30.81582854224007</v>
      </c>
      <c r="O1225" s="2">
        <v>-71.75590906742525</v>
      </c>
      <c r="R1225" s="2">
        <v>105.84777593961587</v>
      </c>
    </row>
    <row r="1226" spans="14:18">
      <c r="N1226" s="2">
        <v>54.556913841769457</v>
      </c>
      <c r="O1226" s="2">
        <v>-78.900934411480478</v>
      </c>
      <c r="R1226" s="2">
        <v>91.07581967325396</v>
      </c>
    </row>
    <row r="1227" spans="14:18">
      <c r="N1227" s="2">
        <v>50.98235413266282</v>
      </c>
      <c r="O1227" s="2">
        <v>-50.175735033559057</v>
      </c>
      <c r="R1227" s="2">
        <v>94.143178462107045</v>
      </c>
    </row>
    <row r="1228" spans="14:18">
      <c r="N1228" s="2">
        <v>25.446686546522461</v>
      </c>
      <c r="O1228" s="2">
        <v>0</v>
      </c>
      <c r="R1228" s="2">
        <v>105.83723345870109</v>
      </c>
    </row>
    <row r="1229" spans="14:18">
      <c r="N1229" s="2">
        <v>29.566622594461752</v>
      </c>
      <c r="O1229" s="2">
        <v>18.088084387904225</v>
      </c>
      <c r="R1229" s="2">
        <v>94.888243504370678</v>
      </c>
    </row>
    <row r="1230" spans="14:18">
      <c r="N1230" s="2">
        <v>90.409198052794821</v>
      </c>
      <c r="O1230" s="2">
        <v>0</v>
      </c>
      <c r="R1230" s="2">
        <v>91.969602813095605</v>
      </c>
    </row>
    <row r="1231" spans="14:18">
      <c r="N1231" s="2">
        <v>59.673068868236825</v>
      </c>
      <c r="O1231" s="2">
        <v>0</v>
      </c>
      <c r="R1231" s="2">
        <v>96.318321169790948</v>
      </c>
    </row>
    <row r="1232" spans="14:18">
      <c r="N1232" s="2">
        <v>80.591141721422616</v>
      </c>
      <c r="O1232" s="2">
        <v>0</v>
      </c>
      <c r="R1232" s="2">
        <v>94.059915122882146</v>
      </c>
    </row>
    <row r="1233" spans="14:18">
      <c r="N1233" s="2">
        <v>70.890592299921252</v>
      </c>
      <c r="O1233" s="2">
        <v>-40.285047378516396</v>
      </c>
      <c r="R1233" s="2">
        <v>96.92966468654032</v>
      </c>
    </row>
    <row r="1234" spans="14:18">
      <c r="N1234" s="2">
        <v>0</v>
      </c>
      <c r="O1234" s="2">
        <v>-52.172852976713592</v>
      </c>
    </row>
    <row r="1235" spans="14:18">
      <c r="N1235" s="2">
        <v>0</v>
      </c>
      <c r="O1235" s="2">
        <v>0</v>
      </c>
    </row>
    <row r="1236" spans="14:18">
      <c r="N1236" s="2">
        <v>26.665043967418491</v>
      </c>
      <c r="O1236" s="2">
        <v>9.5842696929949529</v>
      </c>
    </row>
    <row r="1237" spans="14:18">
      <c r="N1237" s="2">
        <v>21.219447184106357</v>
      </c>
      <c r="O1237" s="2">
        <v>14.212019316865412</v>
      </c>
    </row>
    <row r="1238" spans="14:18">
      <c r="N1238" s="2">
        <v>78.272024157518999</v>
      </c>
      <c r="O1238" s="2">
        <v>28.495359373304254</v>
      </c>
    </row>
    <row r="1239" spans="14:18">
      <c r="O1239" s="2">
        <v>38.816420915431735</v>
      </c>
    </row>
    <row r="1240" spans="14:18">
      <c r="O1240" s="2">
        <v>16.194565434592199</v>
      </c>
    </row>
    <row r="1241" spans="14:18">
      <c r="O1241" s="2">
        <v>9.4095774194874657</v>
      </c>
    </row>
    <row r="1242" spans="14:18">
      <c r="O1242" s="2">
        <v>0</v>
      </c>
    </row>
    <row r="1243" spans="14:18">
      <c r="O1243" s="2">
        <v>0</v>
      </c>
    </row>
    <row r="1244" spans="14:18">
      <c r="O1244" s="2">
        <v>0</v>
      </c>
    </row>
    <row r="1245" spans="14:18">
      <c r="O1245" s="2">
        <v>0</v>
      </c>
    </row>
    <row r="1246" spans="14:18">
      <c r="O1246" s="2">
        <v>0</v>
      </c>
    </row>
    <row r="1247" spans="14:18">
      <c r="O1247" s="2">
        <v>-11.231616171450959</v>
      </c>
    </row>
    <row r="1248" spans="14:18">
      <c r="O1248" s="2">
        <v>0</v>
      </c>
    </row>
    <row r="1249" spans="15:15">
      <c r="O1249" s="2">
        <v>24.570392281820901</v>
      </c>
    </row>
    <row r="1250" spans="15:15">
      <c r="O1250" s="2">
        <v>30.126107889290417</v>
      </c>
    </row>
    <row r="1251" spans="15:15">
      <c r="O1251" s="2">
        <v>47.064554049302721</v>
      </c>
    </row>
    <row r="1252" spans="15:15">
      <c r="O1252" s="2">
        <v>0</v>
      </c>
    </row>
    <row r="1253" spans="15:15">
      <c r="O1253" s="2">
        <v>0</v>
      </c>
    </row>
    <row r="1254" spans="15:15">
      <c r="O1254" s="2">
        <v>65.042090007493272</v>
      </c>
    </row>
    <row r="1255" spans="15:15">
      <c r="O1255" s="2">
        <v>92.763610681469515</v>
      </c>
    </row>
    <row r="1256" spans="15:15">
      <c r="O1256" s="2">
        <v>0</v>
      </c>
    </row>
    <row r="1257" spans="15:15">
      <c r="O1257" s="2">
        <v>0</v>
      </c>
    </row>
    <row r="1258" spans="15:15">
      <c r="O1258" s="2">
        <v>0</v>
      </c>
    </row>
    <row r="1259" spans="15:15">
      <c r="O1259" s="2">
        <v>-16.609322689612455</v>
      </c>
    </row>
    <row r="1260" spans="15:15">
      <c r="O1260" s="2">
        <v>-85.239557260564965</v>
      </c>
    </row>
    <row r="1261" spans="15:15">
      <c r="O1261" s="2">
        <v>-57.446049246947908</v>
      </c>
    </row>
    <row r="1262" spans="15:15">
      <c r="O1262" s="2">
        <v>-30.063516234961352</v>
      </c>
    </row>
    <row r="1263" spans="15:15">
      <c r="O1263" s="2">
        <v>0</v>
      </c>
    </row>
    <row r="1264" spans="15:15">
      <c r="O1264" s="2">
        <v>0</v>
      </c>
    </row>
    <row r="1265" spans="15:15">
      <c r="O1265" s="2">
        <v>0</v>
      </c>
    </row>
    <row r="1266" spans="15:15">
      <c r="O1266" s="2">
        <v>56.317079401313272</v>
      </c>
    </row>
    <row r="1267" spans="15:15">
      <c r="O1267" s="2">
        <v>28.967622688037824</v>
      </c>
    </row>
    <row r="1268" spans="15:15">
      <c r="O1268" s="2">
        <v>7.0445273282912693</v>
      </c>
    </row>
  </sheetData>
  <mergeCells count="22">
    <mergeCell ref="D2:L2"/>
    <mergeCell ref="D3:L3"/>
    <mergeCell ref="D4:L4"/>
    <mergeCell ref="N6:P6"/>
    <mergeCell ref="N13:P13"/>
    <mergeCell ref="W34:W35"/>
    <mergeCell ref="X34:X35"/>
    <mergeCell ref="Y34:Y35"/>
    <mergeCell ref="L36:M36"/>
    <mergeCell ref="S36:T36"/>
    <mergeCell ref="U36:V36"/>
    <mergeCell ref="B35:C35"/>
    <mergeCell ref="D35:E35"/>
    <mergeCell ref="F35:G35"/>
    <mergeCell ref="H35:I35"/>
    <mergeCell ref="J35:K35"/>
    <mergeCell ref="L35:M35"/>
    <mergeCell ref="B36:C36"/>
    <mergeCell ref="D36:E36"/>
    <mergeCell ref="F36:G36"/>
    <mergeCell ref="H36:I36"/>
    <mergeCell ref="J36:K36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Paiva</cp:lastModifiedBy>
  <dcterms:created xsi:type="dcterms:W3CDTF">2022-08-17T22:14:43Z</dcterms:created>
  <dcterms:modified xsi:type="dcterms:W3CDTF">2023-03-21T20:41:43Z</dcterms:modified>
</cp:coreProperties>
</file>