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6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acertaram!$A$1:$F$33</definedName>
    <definedName name="_xlnm._FilterDatabase" localSheetId="5" hidden="1">APAGADOS!$A$1:$I$1</definedName>
    <definedName name="_xlnm._FilterDatabase" localSheetId="9" hidden="1">caderneta!$A$1:$D$16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PAGAMENTOS!$A$2:$V$34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5" i="10"/>
  <c r="C16"/>
  <c r="C14"/>
  <c r="I29" i="2"/>
  <c r="I28"/>
  <c r="C2" i="10"/>
  <c r="C13"/>
  <c r="C7"/>
  <c r="C8"/>
  <c r="I27" i="2"/>
  <c r="C4" i="10"/>
  <c r="C3"/>
  <c r="I26" i="2"/>
  <c r="I25"/>
  <c r="I24"/>
  <c r="I35"/>
  <c r="I23"/>
  <c r="I53"/>
  <c r="I52"/>
  <c r="I51"/>
  <c r="I50"/>
  <c r="I49"/>
  <c r="I48"/>
  <c r="I47"/>
  <c r="I15"/>
  <c r="I34"/>
  <c r="I22"/>
  <c r="I21"/>
  <c r="I20"/>
  <c r="I19"/>
  <c r="I18"/>
  <c r="I17"/>
  <c r="I16"/>
  <c r="I4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<sst xmlns="http://schemas.openxmlformats.org/spreadsheetml/2006/main" count="2856" uniqueCount="1221">
  <si>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</si>
  <si>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</si>
  <si>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</si>
  <si>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</si>
  <si>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</si>
  <si>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</si>
  <si>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</si>
  <si>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</si>
  <si>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</si>
  <si>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</si>
  <si>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</si>
  <si>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</si>
  <si>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</si>
  <si>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</si>
  <si>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</si>
  <si>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</si>
  <si>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</si>
  <si>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</si>
  <si>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</si>
  <si>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</si>
  <si>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</si>
  <si>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</si>
  <si>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</si>
  <si>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</si>
  <si>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</si>
  <si>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</si>
  <si>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</si>
  <si>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</si>
  <si>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</si>
  <si>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</si>
  <si>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</si>
  <si>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</si>
  <si>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</si>
  <si>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</si>
  <si>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</si>
  <si>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</si>
  <si>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</si>
  <si>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</si>
  <si>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</si>
  <si>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</si>
  <si>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</si>
  <si>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</si>
  <si>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</si>
  <si>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</si>
  <si>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</si>
  <si>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</si>
  <si>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</si>
  <si>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</si>
  <si>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</si>
  <si>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</si>
  <si>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</si>
  <si>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</si>
  <si>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</si>
  <si>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</si>
  <si>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</si>
  <si>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</si>
  <si>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</si>
  <si>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</si>
  <si>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</si>
  <si>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</si>
  <si>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</si>
  <si>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</si>
  <si>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</si>
  <si>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</si>
  <si>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</si>
  <si>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</si>
  <si>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</si>
  <si>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</si>
  <si>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</si>
  <si>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</si>
  <si>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</si>
  <si>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</si>
  <si>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</si>
  <si>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</si>
  <si>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</si>
  <si>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</si>
  <si>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</si>
  <si>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</si>
  <si>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</si>
  <si>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</si>
  <si>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</si>
  <si>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</si>
  <si>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</si>
  <si>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</si>
  <si>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</si>
  <si>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</si>
  <si>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</si>
  <si>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</si>
  <si>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</si>
  <si>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</si>
  <si>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</si>
  <si>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</si>
  <si>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</si>
  <si>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</si>
  <si>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</si>
  <si>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</si>
  <si>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</si>
  <si>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</si>
  <si>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</si>
  <si>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</si>
  <si>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</si>
  <si>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</si>
  <si>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</si>
  <si>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</si>
  <si>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</si>
  <si>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</si>
  <si>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</si>
  <si>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</si>
  <si>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</si>
  <si>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</si>
  <si>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</si>
  <si>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</si>
  <si>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</si>
  <si>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</si>
  <si>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</si>
  <si>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</si>
  <si>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</si>
  <si>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</si>
  <si>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</si>
  <si>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</si>
  <si>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</si>
  <si>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</si>
  <si>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</si>
  <si>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</si>
  <si>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</si>
  <si>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</si>
  <si>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</si>
  <si>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</si>
  <si>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</si>
  <si>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</si>
  <si>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</si>
  <si>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</si>
  <si>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</si>
  <si>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</si>
  <si>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</si>
  <si>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</si>
  <si>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</si>
  <si>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</si>
  <si>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</si>
  <si>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</si>
  <si>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</si>
  <si>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</si>
  <si>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</si>
  <si>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</si>
  <si>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</si>
  <si>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</si>
  <si>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</si>
  <si>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</si>
  <si>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</si>
  <si>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</si>
  <si>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</si>
  <si>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</si>
  <si>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</si>
  <si>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</si>
  <si>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</si>
  <si>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</si>
  <si>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</si>
  <si>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</si>
  <si>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</si>
  <si>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</si>
  <si>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</si>
  <si>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</si>
  <si>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</si>
  <si>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</si>
  <si>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</si>
  <si>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</si>
  <si>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</si>
  <si>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</si>
  <si>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</si>
  <si>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</si>
  <si>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</si>
  <si>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</si>
  <si>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</si>
  <si>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</si>
  <si>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</si>
  <si>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</si>
  <si>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</si>
  <si>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</si>
  <si>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</si>
  <si>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</si>
  <si>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</si>
  <si>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</si>
  <si>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</si>
  <si>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</si>
  <si>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</si>
  <si>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</si>
  <si>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</si>
  <si>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</si>
  <si>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</si>
  <si>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</si>
  <si>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</si>
  <si>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</si>
  <si>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</si>
  <si>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</si>
  <si>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</si>
  <si>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</si>
  <si>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</si>
  <si>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</si>
  <si>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</si>
  <si>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</si>
  <si>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</si>
  <si>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</si>
  <si>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</si>
  <si>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</si>
  <si>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</si>
  <si>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</si>
  <si>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</si>
  <si>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</si>
  <si>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</si>
  <si>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</si>
  <si>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</si>
  <si>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</si>
  <si>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</si>
  <si>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</si>
  <si>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</si>
  <si>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</si>
  <si>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</si>
  <si>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</si>
  <si>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</si>
  <si>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</si>
  <si>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</si>
  <si>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</si>
  <si>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</si>
  <si>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</si>
  <si>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</si>
  <si>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</si>
  <si>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</si>
  <si>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</si>
  <si>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</si>
  <si>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</si>
  <si>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</si>
  <si>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</si>
  <si>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</si>
  <si>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</si>
  <si>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</si>
  <si>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</si>
  <si>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</si>
  <si>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</si>
  <si>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</si>
  <si>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</si>
  <si>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</si>
  <si>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</si>
  <si>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</si>
  <si>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</si>
  <si>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</si>
  <si>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</si>
  <si>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</si>
  <si>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</si>
  <si>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</si>
  <si>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</si>
  <si>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</si>
  <si>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</si>
  <si>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</si>
  <si>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</si>
  <si>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</si>
  <si>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</si>
  <si>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</si>
  <si>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</si>
  <si>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</si>
  <si>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</si>
  <si>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</si>
  <si>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</si>
  <si>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</si>
  <si>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</si>
  <si>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</si>
  <si>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</si>
  <si>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</si>
  <si>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</si>
  <si>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</si>
  <si>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</si>
  <si>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</si>
  <si>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</si>
  <si>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</si>
  <si>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</si>
  <si>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</si>
  <si>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</si>
  <si>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</si>
  <si>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</si>
  <si>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</si>
  <si>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</si>
  <si>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</si>
  <si>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</si>
  <si>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</si>
  <si>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</si>
  <si>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</si>
  <si>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</si>
  <si>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</si>
  <si>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</si>
  <si>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</si>
  <si>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</si>
  <si>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</si>
  <si>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</si>
  <si>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</si>
  <si>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</si>
  <si>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</si>
  <si>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</si>
  <si>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</si>
  <si>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</si>
  <si>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</si>
  <si>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</si>
  <si>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</si>
  <si>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</si>
  <si>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</si>
  <si>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</si>
  <si>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</si>
  <si>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</si>
  <si>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</si>
  <si>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</si>
  <si>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</si>
  <si>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</si>
  <si>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</si>
  <si>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</si>
  <si>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</si>
  <si>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</si>
  <si>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</si>
  <si>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</si>
  <si>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</si>
  <si>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</si>
  <si>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</si>
  <si>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</si>
  <si>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</si>
  <si>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</si>
  <si>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</si>
  <si>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</si>
  <si>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</si>
  <si>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</si>
  <si>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</si>
  <si>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</si>
  <si>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</si>
  <si>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</si>
  <si>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</si>
  <si>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</si>
  <si>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</si>
  <si>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</si>
  <si>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</si>
  <si>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</si>
  <si>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</si>
  <si>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</si>
  <si>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</si>
  <si>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</si>
  <si>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</si>
  <si>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</si>
  <si>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</si>
  <si>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</si>
  <si>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</si>
  <si>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</si>
  <si>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</si>
  <si>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</si>
  <si>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</si>
  <si>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</si>
  <si>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</si>
  <si>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</si>
  <si>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</si>
  <si>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</si>
  <si>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</si>
  <si>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</si>
  <si>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</si>
  <si>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</si>
  <si>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</si>
  <si>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</si>
  <si>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</si>
  <si>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</si>
  <si>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</si>
  <si>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</si>
  <si>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</si>
  <si>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</si>
  <si>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</si>
  <si>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</si>
  <si>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</si>
  <si>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</si>
  <si>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</si>
  <si>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</si>
  <si>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</si>
  <si>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</si>
  <si>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</si>
  <si>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</si>
  <si>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</si>
  <si>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</si>
  <si>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</si>
  <si>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</si>
  <si>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</si>
  <si>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</si>
  <si>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</si>
  <si>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</si>
  <si>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</si>
  <si>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</si>
  <si>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</si>
  <si>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</si>
  <si>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</si>
  <si>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</si>
  <si>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</si>
  <si>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</si>
  <si>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</si>
  <si>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</si>
  <si>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</si>
  <si>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</si>
  <si>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</si>
  <si>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</si>
  <si>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</si>
  <si>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</si>
  <si>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</si>
  <si>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</si>
  <si>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</si>
  <si>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</si>
  <si>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</si>
  <si>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</si>
  <si>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</si>
  <si>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</si>
  <si>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</si>
  <si>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</si>
  <si>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</si>
  <si>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</si>
  <si>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</si>
  <si>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</si>
  <si>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</si>
  <si>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</si>
  <si>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</si>
  <si>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</si>
  <si>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</si>
  <si>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</si>
  <si>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</si>
  <si>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</si>
  <si>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</si>
  <si>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</si>
  <si>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</si>
  <si>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</si>
  <si>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</si>
  <si>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</si>
  <si>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</si>
  <si>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</si>
  <si>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</si>
  <si>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</si>
  <si>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</si>
  <si>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</si>
  <si>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</si>
  <si>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</si>
  <si>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</si>
  <si>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</si>
  <si>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</si>
  <si>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</si>
  <si>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</si>
  <si>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</si>
  <si>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</si>
  <si>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</si>
  <si>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</si>
  <si>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</si>
  <si>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</si>
  <si>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</si>
  <si>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</si>
  <si>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</si>
  <si>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</si>
  <si>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</si>
  <si>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</si>
  <si>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</si>
  <si>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</si>
  <si>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</si>
  <si>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</si>
  <si>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</si>
  <si>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</si>
  <si>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</si>
  <si>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</si>
  <si>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</si>
  <si>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</si>
  <si>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</si>
  <si>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</si>
  <si>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</si>
  <si>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</si>
  <si>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</si>
  <si>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</si>
  <si>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</si>
  <si>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</si>
  <si>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</si>
  <si>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</si>
  <si>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</si>
  <si>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</si>
  <si>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</si>
  <si>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</si>
  <si>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</si>
  <si>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</si>
  <si>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</si>
  <si>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</si>
  <si>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</si>
  <si>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</si>
  <si>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</si>
  <si>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</si>
  <si>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</si>
  <si>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</si>
  <si>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</si>
  <si>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</si>
  <si>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</si>
  <si>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</si>
  <si>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</si>
  <si>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</si>
  <si>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</si>
  <si>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</si>
  <si>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</si>
  <si>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</si>
  <si>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</si>
  <si>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</si>
  <si>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</si>
  <si>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</si>
  <si>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</si>
  <si>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</si>
  <si>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</si>
  <si>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</si>
  <si>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</si>
  <si>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</si>
  <si>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</si>
  <si>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</si>
  <si>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</si>
  <si>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</si>
  <si>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</si>
  <si>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</si>
  <si>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</si>
  <si>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</si>
  <si>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</si>
  <si>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</si>
  <si>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</si>
  <si>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</si>
  <si>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</si>
  <si>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</si>
  <si>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</si>
  <si>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</si>
  <si>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</si>
  <si>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</si>
  <si>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</si>
  <si>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</si>
  <si>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</si>
  <si>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</si>
  <si>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</si>
  <si>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</si>
  <si>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</si>
  <si>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</si>
  <si>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</si>
  <si>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</si>
  <si>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</si>
  <si>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</si>
  <si>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</si>
  <si>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</si>
  <si>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</si>
  <si>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</si>
  <si>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</si>
  <si>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</si>
  <si>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</si>
  <si>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</si>
  <si>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</si>
  <si>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</si>
  <si>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</si>
  <si>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</si>
  <si>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</si>
  <si>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</si>
  <si>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</si>
  <si>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</si>
  <si>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</si>
  <si>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</si>
  <si>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</si>
  <si>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</si>
  <si>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</si>
  <si>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</si>
  <si>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</si>
  <si>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</si>
  <si>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</si>
  <si>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</si>
  <si>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</si>
  <si>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</si>
  <si>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</si>
  <si>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</si>
  <si>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</si>
  <si>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</si>
  <si>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</si>
  <si>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</si>
  <si>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</si>
  <si>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</si>
  <si>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</si>
  <si>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</si>
  <si>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</si>
  <si>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</si>
  <si>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</si>
  <si>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</si>
  <si>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</si>
  <si>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</si>
  <si>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</si>
  <si>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</si>
  <si>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</si>
  <si>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</si>
  <si>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</si>
  <si>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</si>
  <si>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</si>
  <si>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</si>
  <si>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</si>
  <si>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</si>
  <si>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</si>
  <si>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</si>
  <si>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</si>
  <si>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</si>
  <si>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</si>
  <si>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</si>
  <si>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</si>
  <si>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</si>
  <si>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</si>
  <si>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</si>
  <si>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</si>
  <si>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</si>
  <si>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</si>
  <si>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</si>
  <si>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</si>
  <si>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</si>
  <si>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</si>
  <si>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</si>
  <si>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</si>
  <si>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</si>
  <si>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</si>
  <si>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</si>
  <si>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</si>
  <si>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</si>
  <si>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</si>
  <si>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</si>
  <si>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</si>
  <si>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</si>
  <si>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</si>
  <si>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</si>
  <si>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</si>
  <si>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</si>
  <si>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</si>
  <si>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</si>
  <si>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</si>
  <si>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</si>
  <si>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</si>
  <si>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</si>
  <si>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</si>
  <si>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</si>
  <si>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</si>
  <si>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</si>
  <si>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</si>
  <si>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</si>
  <si>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</si>
  <si>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</si>
  <si>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</si>
  <si>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</si>
  <si>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</si>
  <si>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</si>
  <si>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</si>
  <si>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</si>
  <si>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</si>
  <si>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</si>
  <si>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</si>
  <si>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</si>
  <si>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</si>
  <si>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</si>
  <si>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</si>
  <si>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</si>
  <si>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</si>
  <si>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</si>
  <si>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</si>
  <si>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</si>
  <si>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</si>
  <si>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</si>
  <si>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</si>
  <si>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</si>
  <si>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</si>
  <si>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</si>
  <si>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</si>
  <si>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</si>
  <si>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</si>
  <si>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</si>
  <si>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</si>
  <si>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</si>
  <si>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</si>
  <si>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</si>
  <si>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</si>
  <si>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</si>
  <si>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</si>
  <si>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</si>
  <si>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</si>
  <si>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</si>
  <si>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</si>
  <si>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</si>
  <si>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</si>
  <si>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</si>
  <si>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</si>
  <si>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</si>
  <si>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</si>
  <si>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</si>
  <si>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</si>
  <si>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</si>
  <si>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</si>
  <si>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</si>
  <si>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</si>
  <si>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</si>
  <si>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</si>
  <si>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</si>
  <si>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</si>
  <si>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</si>
  <si>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</si>
  <si>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</si>
  <si>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</si>
  <si>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</si>
  <si>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</si>
  <si>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</si>
  <si>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</si>
  <si>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</si>
  <si>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</si>
  <si>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</si>
  <si>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</si>
  <si>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</si>
  <si>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</si>
  <si>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</si>
  <si>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</si>
  <si>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</si>
  <si>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</si>
  <si>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</si>
  <si>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</si>
  <si>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</si>
  <si>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</si>
  <si>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</si>
  <si>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</si>
  <si>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</si>
  <si>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</si>
  <si>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</si>
  <si>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</si>
  <si>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</si>
  <si>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</si>
  <si>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</si>
  <si>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</si>
  <si>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</si>
  <si>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</si>
  <si>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</si>
  <si>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</si>
  <si>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</si>
  <si>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</si>
  <si>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</si>
  <si>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</si>
  <si>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</si>
  <si>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</si>
  <si>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</si>
  <si>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</si>
  <si>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</si>
  <si>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</si>
  <si>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</si>
  <si>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</si>
  <si>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</si>
  <si>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</si>
  <si>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</si>
  <si>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</si>
  <si>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</si>
  <si>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</si>
  <si>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</si>
  <si>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</si>
  <si>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</si>
  <si>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</si>
  <si>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</si>
  <si>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</si>
  <si>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</si>
  <si>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</si>
  <si>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</si>
  <si>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</si>
  <si>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</si>
  <si>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</si>
  <si>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</si>
  <si>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</si>
  <si>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</si>
  <si>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</si>
  <si>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</si>
  <si>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</si>
  <si>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</si>
  <si>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</si>
  <si>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</si>
  <si>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</si>
  <si>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</si>
  <si>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</si>
  <si>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</si>
  <si>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</si>
  <si>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</si>
  <si>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</si>
  <si>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</si>
  <si>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</si>
  <si>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</si>
  <si>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</si>
  <si>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</si>
  <si>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</si>
  <si>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</si>
  <si>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</si>
  <si>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</si>
  <si>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</si>
  <si>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</si>
  <si>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</si>
  <si>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</si>
  <si>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</si>
  <si>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</si>
  <si>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</si>
  <si>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</si>
  <si>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</si>
  <si>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</si>
  <si>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</si>
  <si>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</si>
  <si>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</si>
  <si>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</si>
  <si>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</si>
  <si>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</si>
  <si>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</si>
  <si>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</si>
  <si>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</si>
  <si>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</si>
  <si>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</si>
  <si>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</si>
  <si>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</si>
  <si>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</si>
  <si>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</si>
  <si>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</si>
  <si>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</si>
  <si>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</si>
  <si>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</si>
  <si>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</si>
  <si>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</si>
  <si>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</si>
  <si>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</si>
  <si>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</si>
  <si>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</si>
  <si>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</si>
  <si>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</si>
  <si>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</si>
  <si>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</si>
  <si>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</si>
  <si>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</si>
  <si>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</si>
  <si>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</si>
  <si>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</si>
  <si>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</si>
  <si>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</si>
  <si>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</si>
  <si>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</si>
  <si>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</si>
  <si>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</si>
  <si>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</si>
  <si>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</si>
  <si>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</si>
  <si>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</si>
  <si>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</si>
  <si>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</si>
  <si>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</si>
  <si>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</si>
  <si>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</si>
  <si>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</si>
  <si>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</si>
  <si>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</si>
  <si>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</si>
  <si>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</si>
  <si>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</si>
  <si>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</si>
  <si>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</si>
  <si>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</si>
  <si>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</si>
  <si>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</si>
  <si>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</si>
  <si>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</si>
  <si>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</si>
  <si>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</si>
  <si>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</si>
  <si>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</si>
  <si>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</si>
  <si>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</si>
  <si>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</si>
  <si>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</si>
  <si>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</si>
  <si>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</si>
  <si>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</si>
  <si>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</si>
  <si>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</si>
  <si>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</si>
  <si>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</si>
  <si>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</si>
  <si>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</si>
  <si>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</si>
  <si>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</si>
  <si>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</si>
  <si>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</si>
  <si>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</si>
  <si>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</si>
  <si>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</si>
  <si>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</si>
  <si>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</si>
  <si>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</si>
  <si>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</si>
  <si>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</si>
  <si>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</si>
  <si>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</si>
  <si>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</si>
  <si>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</si>
  <si>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</si>
  <si>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</si>
  <si>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</si>
  <si>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</si>
  <si>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</si>
  <si>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</si>
  <si>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</si>
  <si>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</si>
  <si>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</si>
  <si>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</si>
  <si>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</si>
  <si>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</si>
  <si>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</si>
  <si>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</si>
  <si>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</si>
  <si>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</si>
  <si>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</si>
  <si>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</si>
  <si>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</si>
  <si>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</si>
  <si>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</si>
  <si>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</si>
  <si>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</si>
  <si>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</si>
  <si>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</si>
  <si>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</si>
  <si>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</si>
  <si>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</si>
  <si>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</si>
  <si>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</si>
  <si>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</si>
  <si>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</si>
  <si>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</si>
  <si>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</si>
  <si>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</si>
  <si>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</si>
  <si>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</si>
  <si>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</si>
  <si>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</si>
  <si>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</si>
  <si>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</si>
  <si>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</si>
  <si>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</si>
  <si>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</si>
  <si>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</si>
  <si>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</si>
  <si>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</si>
  <si>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</si>
  <si>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</si>
  <si>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</si>
  <si>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</si>
  <si>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</si>
  <si>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</si>
  <si>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</si>
  <si>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</si>
  <si>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</si>
  <si>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</si>
  <si>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</si>
  <si>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</si>
  <si>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</si>
  <si>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</si>
  <si>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</si>
  <si>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</si>
  <si>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</si>
  <si>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</si>
  <si>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</si>
  <si>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</si>
  <si>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</si>
  <si>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</si>
  <si>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</si>
  <si>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</si>
  <si>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</si>
  <si>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</si>
  <si>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</si>
  <si>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</si>
  <si>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</si>
  <si>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</si>
  <si>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</si>
  <si>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</si>
  <si>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</si>
  <si>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</si>
  <si>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</si>
  <si>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</si>
  <si>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</si>
  <si>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</si>
  <si>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</si>
  <si>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</si>
  <si>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</si>
  <si>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</si>
  <si>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</si>
  <si>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</si>
  <si>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</si>
  <si>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</si>
  <si>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</si>
  <si>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</si>
  <si>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</si>
  <si>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</si>
  <si>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</si>
  <si>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</si>
  <si>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</si>
  <si>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</si>
  <si>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</si>
  <si>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</si>
  <si>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</si>
  <si>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</si>
  <si>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</si>
  <si>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</si>
  <si>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</si>
  <si>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</si>
  <si>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</si>
  <si>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</si>
  <si>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</si>
  <si>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</si>
  <si>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</si>
  <si>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</si>
  <si>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</si>
  <si>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</si>
  <si>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</si>
  <si>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</si>
  <si>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</si>
  <si>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</si>
  <si>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</si>
  <si>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</si>
  <si>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</si>
  <si>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</si>
  <si>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</si>
  <si>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</si>
  <si>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</si>
  <si>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</si>
  <si>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</si>
  <si>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</si>
  <si>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</si>
  <si>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</si>
  <si>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</si>
  <si>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</si>
  <si>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</si>
  <si>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</si>
  <si>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</si>
  <si>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</si>
  <si>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</si>
  <si>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</si>
  <si>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</si>
  <si>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</si>
  <si>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</si>
  <si>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</si>
  <si>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</si>
  <si>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</si>
  <si>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</si>
  <si>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</si>
  <si>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</si>
  <si>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</si>
  <si>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</si>
  <si>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</si>
  <si>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</si>
  <si>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</si>
  <si>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</si>
  <si>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</si>
  <si>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</si>
  <si>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</si>
  <si>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</si>
  <si>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</si>
  <si>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</si>
  <si>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</si>
  <si>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</si>
  <si>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</si>
  <si>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</si>
  <si>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</si>
  <si>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</si>
  <si>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</si>
  <si>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</si>
  <si>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</si>
  <si>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</si>
  <si>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</si>
  <si>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</si>
  <si>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</si>
  <si>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</si>
  <si>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</si>
  <si>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</si>
  <si>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</si>
  <si>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</si>
  <si>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</si>
  <si>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</si>
  <si>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</si>
  <si>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</si>
  <si>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</si>
  <si>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</si>
  <si>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</si>
  <si>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</si>
  <si>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</si>
  <si>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</si>
  <si>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</si>
  <si>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</si>
  <si>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</si>
  <si>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</si>
  <si>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</si>
  <si>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</si>
  <si>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</si>
  <si>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</si>
  <si>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</si>
  <si>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</si>
  <si>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</si>
  <si>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</si>
  <si>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</si>
  <si>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</si>
  <si>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</si>
  <si>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</si>
  <si>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</si>
  <si>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</si>
  <si>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</si>
  <si>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</si>
  <si>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</si>
  <si>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</si>
  <si>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</si>
  <si>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</si>
  <si>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</si>
  <si>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</si>
  <si>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</si>
  <si>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</si>
  <si>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</si>
  <si>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</si>
  <si>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</si>
  <si>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</si>
  <si>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</si>
  <si>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</si>
  <si>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</si>
  <si>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</si>
  <si>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</si>
  <si>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</si>
  <si>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</si>
  <si>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</si>
  <si>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</si>
  <si>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</si>
  <si>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</si>
  <si>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</si>
  <si>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</si>
  <si>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</si>
  <si>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</si>
  <si>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</si>
  <si>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</si>
  <si>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</si>
  <si>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</si>
  <si>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</si>
  <si>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</si>
  <si>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</si>
  <si>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</si>
  <si>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</si>
  <si>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</si>
  <si>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</si>
  <si>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</si>
  <si>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</si>
  <si>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</si>
  <si>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</si>
  <si>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</si>
  <si>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</si>
  <si>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</si>
  <si>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</si>
  <si>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</si>
  <si>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</si>
  <si>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</si>
  <si>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</si>
  <si>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</si>
  <si>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</si>
  <si>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</si>
  <si>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</si>
  <si>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</si>
  <si>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</si>
  <si>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</si>
  <si>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</si>
  <si>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</si>
  <si>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</si>
  <si>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15 98802-3756 (ygor)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</si>
  <si>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</si>
  <si>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</si>
  <si>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</si>
  <si>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</si>
  <si>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</si>
  <si>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</si>
  <si>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</si>
  <si>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</si>
  <si>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</si>
  <si>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</si>
  <si>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</si>
  <si>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</si>
  <si>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</si>
  <si>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</si>
  <si>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eduardo (jerry)</t>
  </si>
  <si>
    <t>amigo do junior</t>
  </si>
  <si>
    <t>Pietro Fernando Silva, 15/02/2014</t>
  </si>
  <si>
    <t>12,50 bebidas</t>
  </si>
  <si>
    <t>vitor (hélio)</t>
  </si>
  <si>
    <t>conrado (jorge)</t>
  </si>
  <si>
    <t>descrição</t>
  </si>
  <si>
    <t>2 baden baden + 1 gatorade</t>
  </si>
  <si>
    <t>1 gatorade</t>
  </si>
  <si>
    <t>4 heineken + 1 gatorade + 1 guaraná antarctica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</si>
  <si>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</si>
  <si>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</si>
  <si>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</si>
  <si>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</si>
  <si>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</si>
  <si>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</si>
  <si>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</si>
  <si>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</si>
  <si>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</si>
  <si>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</si>
  <si>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</si>
  <si>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</si>
  <si>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</si>
  <si>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</si>
  <si>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</si>
  <si>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</si>
  <si>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</si>
  <si>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</si>
  <si>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</si>
  <si>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</si>
  <si>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</si>
  <si>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99752-1409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</si>
  <si>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</si>
  <si>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</si>
  <si>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</si>
  <si>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</si>
  <si>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</si>
  <si>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</si>
  <si>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</si>
  <si>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</si>
  <si>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3 heineken + 2 gatorade</t>
  </si>
  <si>
    <t>2 heineken + 1 petra + 1 guaraná antarctica + 1 gatorade + 2 heineken</t>
  </si>
  <si>
    <t>1 heineken + 1 gatorade</t>
  </si>
  <si>
    <t>2,50 bebidas</t>
  </si>
  <si>
    <t>1 água</t>
  </si>
  <si>
    <t>josé nilton (nicolas)</t>
  </si>
  <si>
    <t>11 97054-5745</t>
  </si>
  <si>
    <t>15 99621-6911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</si>
</sst>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0" fillId="14" borderId="1" xfId="0" applyFill="1" applyBorder="1" applyAlignment="1"/>
    <xf numFmtId="0" fontId="3" fillId="14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14" sqref="A14:XFD18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7"/>
    <col min="4" max="4" width="9.140625" style="33"/>
  </cols>
  <sheetData>
    <row r="1" spans="1:4">
      <c r="A1" s="55" t="s">
        <v>166</v>
      </c>
      <c r="B1" s="55" t="s">
        <v>158</v>
      </c>
      <c r="C1" s="56" t="s">
        <v>167</v>
      </c>
      <c r="D1" s="55" t="s">
        <v>1179</v>
      </c>
    </row>
    <row r="2" spans="1:4">
      <c r="A2" s="43">
        <v>44617</v>
      </c>
      <c r="B2" s="33" t="s">
        <v>1160</v>
      </c>
      <c r="C2" s="57">
        <f xml:space="preserve"> 7 + 7 + 6.5</f>
        <v>20.5</v>
      </c>
      <c r="D2" s="58" t="s">
        <v>1180</v>
      </c>
    </row>
    <row r="3" spans="1:4">
      <c r="A3" s="43">
        <v>44618</v>
      </c>
      <c r="B3" s="33" t="s">
        <v>1178</v>
      </c>
      <c r="C3" s="57">
        <f xml:space="preserve"> 7 + 2.5</f>
        <v>9.5</v>
      </c>
    </row>
    <row r="4" spans="1:4">
      <c r="A4" s="43">
        <v>44618</v>
      </c>
      <c r="B4" s="33" t="s">
        <v>1177</v>
      </c>
      <c r="C4" s="57">
        <f>2.5 + 6.5</f>
        <v>9</v>
      </c>
    </row>
    <row r="5" spans="1:4">
      <c r="A5" s="43">
        <v>44618</v>
      </c>
      <c r="B5" s="33" t="s">
        <v>1157</v>
      </c>
      <c r="C5" s="57">
        <v>2.5</v>
      </c>
    </row>
    <row r="6" spans="1:4">
      <c r="A6" s="43">
        <v>44624</v>
      </c>
      <c r="B6" s="33" t="s">
        <v>1160</v>
      </c>
      <c r="C6" s="57">
        <v>6.5</v>
      </c>
      <c r="D6" s="58" t="s">
        <v>1181</v>
      </c>
    </row>
    <row r="7" spans="1:4">
      <c r="A7" s="43">
        <v>44625</v>
      </c>
      <c r="B7" s="33" t="s">
        <v>1160</v>
      </c>
      <c r="C7" s="57">
        <f xml:space="preserve"> 7 + 7 + 7 + 7 + 6.5 + 5</f>
        <v>39.5</v>
      </c>
      <c r="D7" s="58" t="s">
        <v>1182</v>
      </c>
    </row>
    <row r="8" spans="1:4">
      <c r="A8" s="43">
        <v>44625</v>
      </c>
      <c r="B8" s="33" t="s">
        <v>1157</v>
      </c>
      <c r="C8" s="57">
        <f xml:space="preserve"> 2.5 + 2.5</f>
        <v>5</v>
      </c>
    </row>
    <row r="9" spans="1:4">
      <c r="A9" s="43">
        <v>44625</v>
      </c>
      <c r="B9" s="33" t="s">
        <v>1172</v>
      </c>
      <c r="C9" s="57">
        <v>2.5</v>
      </c>
    </row>
    <row r="10" spans="1:4">
      <c r="A10" s="43">
        <v>44625</v>
      </c>
      <c r="B10" s="33" t="s">
        <v>1173</v>
      </c>
      <c r="C10" s="57">
        <v>2.5</v>
      </c>
    </row>
    <row r="11" spans="1:4">
      <c r="A11" s="43">
        <v>44625</v>
      </c>
      <c r="B11" s="33" t="s">
        <v>1177</v>
      </c>
      <c r="C11" s="57">
        <v>6.5</v>
      </c>
    </row>
    <row r="12" spans="1:4">
      <c r="A12" s="43">
        <v>44625</v>
      </c>
      <c r="B12" s="33" t="s">
        <v>1109</v>
      </c>
      <c r="C12" s="57">
        <v>2.5</v>
      </c>
      <c r="D12" s="33" t="s">
        <v>1217</v>
      </c>
    </row>
    <row r="13" spans="1:4">
      <c r="A13" s="43">
        <v>44625</v>
      </c>
      <c r="B13" s="33" t="s">
        <v>1159</v>
      </c>
      <c r="C13" s="57">
        <f xml:space="preserve"> 6.5 +5</f>
        <v>11.5</v>
      </c>
    </row>
    <row r="14" spans="1:4">
      <c r="A14" s="43">
        <v>44631</v>
      </c>
      <c r="B14" s="33" t="s">
        <v>1156</v>
      </c>
      <c r="C14" s="57">
        <f xml:space="preserve"> 7 + 6.5 +7 + 7 + 6.5</f>
        <v>34</v>
      </c>
      <c r="D14" s="33" t="s">
        <v>1213</v>
      </c>
    </row>
    <row r="15" spans="1:4">
      <c r="A15" s="43">
        <v>44631</v>
      </c>
      <c r="B15" s="33" t="s">
        <v>1177</v>
      </c>
      <c r="C15" s="57">
        <f>7 + 6.5</f>
        <v>13.5</v>
      </c>
      <c r="D15" s="33" t="s">
        <v>1215</v>
      </c>
    </row>
    <row r="16" spans="1:4">
      <c r="A16" s="43">
        <v>44631</v>
      </c>
      <c r="B16" s="33" t="s">
        <v>1160</v>
      </c>
      <c r="C16" s="57">
        <f xml:space="preserve"> 7 + 7 + 5 +5 + 6.5 + 7 + 7</f>
        <v>44.5</v>
      </c>
      <c r="D16" s="33" t="s">
        <v>1214</v>
      </c>
    </row>
  </sheetData>
  <autoFilter ref="A1:D16"/>
  <sortState ref="A2:C1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D11" sqref="D11"/>
    </sheetView>
  </sheetViews>
  <sheetFormatPr defaultRowHeight="15"/>
  <cols>
    <col min="1" max="1" width="10.4257812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bestFit="1" customWidth="1"/>
  </cols>
  <sheetData>
    <row r="1" spans="1:5">
      <c r="A1" s="55" t="s">
        <v>166</v>
      </c>
      <c r="B1" s="55" t="s">
        <v>158</v>
      </c>
      <c r="C1" s="55" t="s">
        <v>167</v>
      </c>
      <c r="D1" s="55" t="s">
        <v>1126</v>
      </c>
      <c r="E1" s="55" t="s">
        <v>1125</v>
      </c>
    </row>
    <row r="2" spans="1:5">
      <c r="A2" s="33"/>
      <c r="B2" s="33" t="s">
        <v>1122</v>
      </c>
      <c r="C2" s="33">
        <v>199.9</v>
      </c>
      <c r="D2" s="33" t="s">
        <v>175</v>
      </c>
      <c r="E2" s="33"/>
    </row>
    <row r="3" spans="1:5">
      <c r="A3" s="43">
        <v>44617</v>
      </c>
      <c r="B3" s="33" t="s">
        <v>1080</v>
      </c>
      <c r="C3" s="33">
        <v>199.9</v>
      </c>
      <c r="D3" s="33" t="s">
        <v>175</v>
      </c>
      <c r="E3" s="33" t="s">
        <v>1124</v>
      </c>
    </row>
    <row r="4" spans="1:5">
      <c r="A4" s="43">
        <v>44617</v>
      </c>
      <c r="B4" s="33" t="s">
        <v>1123</v>
      </c>
      <c r="C4" s="33">
        <v>199.9</v>
      </c>
      <c r="D4" s="33" t="s">
        <v>175</v>
      </c>
      <c r="E4" s="33" t="s">
        <v>1124</v>
      </c>
    </row>
    <row r="5" spans="1:5">
      <c r="A5" s="33"/>
      <c r="B5" s="33"/>
      <c r="C5" s="33"/>
      <c r="D5" s="33"/>
      <c r="E5" s="33"/>
    </row>
    <row r="6" spans="1:5">
      <c r="A6" s="33"/>
      <c r="B6" s="33"/>
      <c r="C6" s="33"/>
      <c r="D6" s="33"/>
      <c r="E6" s="33"/>
    </row>
    <row r="7" spans="1:5">
      <c r="A7" s="33"/>
      <c r="B7" s="33"/>
      <c r="C7" s="33"/>
      <c r="D7" s="33"/>
      <c r="E7" s="33"/>
    </row>
    <row r="8" spans="1:5">
      <c r="A8" s="33"/>
      <c r="B8" s="33"/>
      <c r="C8" s="33"/>
      <c r="D8" s="33"/>
      <c r="E8" s="33"/>
    </row>
    <row r="9" spans="1:5">
      <c r="A9" s="33"/>
      <c r="B9" s="33"/>
      <c r="C9" s="33"/>
      <c r="D9" s="33"/>
      <c r="E9" s="33"/>
    </row>
    <row r="10" spans="1:5">
      <c r="A10" s="33"/>
      <c r="B10" s="33"/>
      <c r="C10" s="33"/>
      <c r="D10" s="33"/>
      <c r="E10" s="33"/>
    </row>
    <row r="11" spans="1:5">
      <c r="A11" s="33"/>
      <c r="B11" s="33"/>
      <c r="C11" s="33"/>
      <c r="D11" s="33"/>
      <c r="E11" s="33"/>
    </row>
    <row r="12" spans="1:5">
      <c r="A12" s="33"/>
      <c r="B12" s="33"/>
      <c r="C12" s="33"/>
      <c r="D12" s="33"/>
      <c r="E12" s="33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1"/>
  <sheetViews>
    <sheetView workbookViewId="0">
      <pane ySplit="2" topLeftCell="A18" activePane="bottomLeft" state="frozen"/>
      <selection pane="bottomLeft" activeCell="G4" sqref="G4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8.7109375" style="33" customWidth="1"/>
    <col min="7" max="7" width="38.140625" style="33" customWidth="1"/>
    <col min="8" max="8" width="10.7109375" style="33" customWidth="1"/>
    <col min="9" max="9" width="22.5703125" style="33" customWidth="1"/>
    <col min="10" max="11" width="9.140625" style="33" customWidth="1"/>
    <col min="12" max="13" width="10.7109375" style="33" customWidth="1"/>
    <col min="14" max="28" width="18.28515625" style="33" customWidth="1"/>
    <col min="29" max="29" width="10.7109375" style="33" customWidth="1"/>
    <col min="30" max="31" width="9.140625" style="33" customWidth="1"/>
    <col min="32" max="1028" width="14.42578125" customWidth="1"/>
  </cols>
  <sheetData>
    <row r="1" spans="1:31">
      <c r="A1" s="76" t="s">
        <v>155</v>
      </c>
      <c r="B1" s="76"/>
      <c r="C1" s="76"/>
      <c r="D1" s="76"/>
      <c r="E1" s="76"/>
      <c r="F1" s="76"/>
      <c r="G1" s="76" t="s">
        <v>11</v>
      </c>
      <c r="H1" s="76"/>
      <c r="I1" s="76"/>
      <c r="J1" s="76"/>
      <c r="K1" s="76"/>
      <c r="L1" s="76"/>
      <c r="M1" s="2"/>
      <c r="N1" s="76" t="s">
        <v>156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2"/>
      <c r="AA1" s="2"/>
      <c r="AB1" s="2"/>
      <c r="AC1" s="76" t="s">
        <v>157</v>
      </c>
      <c r="AD1" s="76"/>
      <c r="AE1" s="76"/>
    </row>
    <row r="2" spans="1:31">
      <c r="A2" s="1" t="s">
        <v>4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9" ca="1" si="0">DATEDIF(H3,TODAY(),"y")&amp;" anos, "&amp;DATEDIF(H3,TODAY(),"YM")&amp;" meses "&amp;DATEDIF(H3,TODAY(),"MD")&amp;" dias"</f>
        <v>12 anos, 9 meses 15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3 meses 21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2 meses 18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2 meses 18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24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6 meses 14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30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5 meses 3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29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7 meses 15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25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3 meses 19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262</v>
      </c>
      <c r="B15" s="8" t="s">
        <v>263</v>
      </c>
      <c r="C15" s="8" t="s">
        <v>264</v>
      </c>
      <c r="D15" s="8" t="s">
        <v>265</v>
      </c>
      <c r="E15" s="8" t="s">
        <v>136</v>
      </c>
      <c r="F15" s="8"/>
      <c r="G15" s="8" t="s">
        <v>134</v>
      </c>
      <c r="H15" s="6">
        <v>43368</v>
      </c>
      <c r="I15" s="6" t="str">
        <f ca="1">DATEDIF(H15,TODAY(),"y")&amp;" anos, "&amp;DATEDIF(H15,TODAY(),"YM")&amp;" meses "&amp;DATEDIF(H15,TODAY(),"MD")&amp;" dias"</f>
        <v>3 anos, 5 meses 24 dias</v>
      </c>
      <c r="J15" s="8" t="s">
        <v>76</v>
      </c>
      <c r="K15" s="62" t="s">
        <v>11</v>
      </c>
      <c r="L15" s="8"/>
      <c r="M15" s="8"/>
      <c r="N15" s="8" t="s">
        <v>180</v>
      </c>
      <c r="O15" s="15">
        <v>99.9</v>
      </c>
      <c r="P15" s="8" t="s">
        <v>180</v>
      </c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1 meses 13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8 meses 9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9 meses 3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4 meses 18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2 meses 6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6 meses 2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8 meses 7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31" t="s">
        <v>1057</v>
      </c>
      <c r="B23" s="31" t="s">
        <v>1050</v>
      </c>
      <c r="C23" s="31" t="s">
        <v>1051</v>
      </c>
      <c r="D23" s="8"/>
      <c r="E23" s="31" t="s">
        <v>319</v>
      </c>
      <c r="F23" s="8"/>
      <c r="G23" s="31" t="s">
        <v>1049</v>
      </c>
      <c r="H23" s="30">
        <v>42471</v>
      </c>
      <c r="I23" s="6" t="str">
        <f t="shared" ca="1" si="0"/>
        <v>5 anos, 11 meses 7 dias</v>
      </c>
      <c r="J23" s="8" t="s">
        <v>76</v>
      </c>
      <c r="K23" s="8" t="s">
        <v>11</v>
      </c>
      <c r="L23" s="6">
        <v>44596</v>
      </c>
      <c r="M23" s="6"/>
      <c r="N23" s="30">
        <v>44603</v>
      </c>
      <c r="O23" s="15">
        <v>100</v>
      </c>
      <c r="P23" s="31" t="s">
        <v>181</v>
      </c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62" t="s">
        <v>1087</v>
      </c>
      <c r="B24" s="62" t="s">
        <v>1088</v>
      </c>
      <c r="C24" s="62" t="s">
        <v>1089</v>
      </c>
      <c r="D24" s="62" t="s">
        <v>1090</v>
      </c>
      <c r="E24" s="62" t="s">
        <v>1012</v>
      </c>
      <c r="F24" s="62" t="s">
        <v>1086</v>
      </c>
      <c r="G24" s="62" t="s">
        <v>1085</v>
      </c>
      <c r="H24" s="30">
        <v>42877</v>
      </c>
      <c r="I24" s="8" t="str">
        <f t="shared" ca="1" si="0"/>
        <v>4 anos, 9 meses 27 dias</v>
      </c>
      <c r="J24" s="8" t="s">
        <v>76</v>
      </c>
      <c r="K24" s="31" t="s">
        <v>11</v>
      </c>
      <c r="L24" s="8"/>
      <c r="M24" s="8"/>
      <c r="N24" s="8"/>
      <c r="O24" s="15"/>
      <c r="P24" s="8"/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62" t="s">
        <v>1092</v>
      </c>
      <c r="B25" s="62" t="s">
        <v>1093</v>
      </c>
      <c r="C25" s="63" t="s">
        <v>1094</v>
      </c>
      <c r="D25" s="62" t="s">
        <v>1095</v>
      </c>
      <c r="E25" s="62" t="s">
        <v>988</v>
      </c>
      <c r="F25" s="8"/>
      <c r="G25" s="62" t="s">
        <v>1091</v>
      </c>
      <c r="H25" s="30">
        <v>42482</v>
      </c>
      <c r="I25" s="8" t="str">
        <f t="shared" ca="1" si="0"/>
        <v>5 anos, 10 meses 27 dias</v>
      </c>
      <c r="J25" s="8" t="s">
        <v>76</v>
      </c>
      <c r="K25" s="31" t="s">
        <v>11</v>
      </c>
      <c r="L25" s="8"/>
      <c r="M25" s="8"/>
      <c r="N25" s="8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31" t="s">
        <v>1105</v>
      </c>
      <c r="B26" s="31" t="s">
        <v>1106</v>
      </c>
      <c r="C26" s="31" t="s">
        <v>1107</v>
      </c>
      <c r="D26" s="31" t="s">
        <v>1108</v>
      </c>
      <c r="E26" s="31" t="s">
        <v>1007</v>
      </c>
      <c r="F26" s="8"/>
      <c r="G26" s="31" t="s">
        <v>1104</v>
      </c>
      <c r="H26" s="30">
        <v>42294</v>
      </c>
      <c r="I26" s="8" t="str">
        <f t="shared" ca="1" si="0"/>
        <v>6 anos, 5 meses 1 dias</v>
      </c>
      <c r="J26" s="31" t="s">
        <v>52</v>
      </c>
      <c r="K26" s="31" t="s">
        <v>11</v>
      </c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31" t="s">
        <v>1133</v>
      </c>
      <c r="B27" s="31" t="s">
        <v>1134</v>
      </c>
      <c r="C27" s="31" t="s">
        <v>1135</v>
      </c>
      <c r="D27" s="31" t="s">
        <v>1137</v>
      </c>
      <c r="E27" s="31" t="s">
        <v>1138</v>
      </c>
      <c r="F27" s="8"/>
      <c r="G27" s="31" t="s">
        <v>1136</v>
      </c>
      <c r="H27" s="69">
        <v>41031</v>
      </c>
      <c r="I27" s="8" t="str">
        <f t="shared" ca="1" si="0"/>
        <v>9 anos, 10 meses 16 dias</v>
      </c>
      <c r="J27" s="31" t="s">
        <v>21</v>
      </c>
      <c r="K27" s="31" t="s">
        <v>11</v>
      </c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 t="s">
        <v>1184</v>
      </c>
      <c r="B28" s="8" t="s">
        <v>1185</v>
      </c>
      <c r="C28" s="8" t="s">
        <v>1186</v>
      </c>
      <c r="D28" s="8" t="s">
        <v>1187</v>
      </c>
      <c r="E28" s="62" t="s">
        <v>973</v>
      </c>
      <c r="F28" s="8"/>
      <c r="G28" s="8" t="s">
        <v>1183</v>
      </c>
      <c r="H28" s="30">
        <v>42707</v>
      </c>
      <c r="I28" s="8" t="str">
        <f t="shared" ca="1" si="0"/>
        <v>5 anos, 3 meses 15 dias</v>
      </c>
      <c r="J28" s="8" t="s">
        <v>76</v>
      </c>
      <c r="K28" s="31" t="s">
        <v>11</v>
      </c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 t="s">
        <v>1190</v>
      </c>
      <c r="B29" s="8" t="s">
        <v>1191</v>
      </c>
      <c r="C29" s="8" t="s">
        <v>1192</v>
      </c>
      <c r="D29" s="8" t="s">
        <v>1193</v>
      </c>
      <c r="E29" s="8"/>
      <c r="F29" s="8"/>
      <c r="G29" s="8" t="s">
        <v>1188</v>
      </c>
      <c r="H29" s="30">
        <v>41047</v>
      </c>
      <c r="I29" s="8" t="str">
        <f t="shared" ca="1" si="0"/>
        <v>9 anos, 10 meses 0 dias</v>
      </c>
      <c r="J29" s="31" t="s">
        <v>21</v>
      </c>
      <c r="K29" s="31" t="s">
        <v>11</v>
      </c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 t="s">
        <v>255</v>
      </c>
      <c r="B34" s="8" t="s">
        <v>256</v>
      </c>
      <c r="C34" s="8" t="s">
        <v>257</v>
      </c>
      <c r="D34" s="8" t="s">
        <v>258</v>
      </c>
      <c r="E34" s="8" t="s">
        <v>259</v>
      </c>
      <c r="F34" s="8" t="s">
        <v>260</v>
      </c>
      <c r="G34" s="8" t="s">
        <v>261</v>
      </c>
      <c r="H34" s="6">
        <v>42374</v>
      </c>
      <c r="I34" s="6" t="str">
        <f ca="1">DATEDIF(H34,TODAY(),"y")&amp;" anos, "&amp;DATEDIF(H34,TODAY(),"YM")&amp;" meses "&amp;DATEDIF(H34,TODAY(),"MD")&amp;" dias"</f>
        <v>6 anos, 2 meses 13 dias</v>
      </c>
      <c r="J34" s="8" t="s">
        <v>76</v>
      </c>
      <c r="K34" s="8" t="s">
        <v>164</v>
      </c>
      <c r="L34" s="6">
        <v>44583</v>
      </c>
      <c r="M34" s="6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 t="s">
        <v>1068</v>
      </c>
      <c r="F35" s="8"/>
      <c r="G35" s="45" t="s">
        <v>1069</v>
      </c>
      <c r="H35" s="54">
        <v>41928</v>
      </c>
      <c r="I35" s="6" t="str">
        <f ca="1">DATEDIF(H35,TODAY(),"y")&amp;" anos, "&amp;DATEDIF(H35,TODAY(),"YM")&amp;" meses "&amp;DATEDIF(H35,TODAY(),"MD")&amp;" dias"</f>
        <v>7 anos, 5 meses 2 dias</v>
      </c>
      <c r="J35" s="31" t="s">
        <v>21</v>
      </c>
      <c r="K35" s="8" t="s">
        <v>164</v>
      </c>
      <c r="L35" s="6">
        <v>44604</v>
      </c>
      <c r="M35" s="8"/>
      <c r="N35" s="6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 t="s">
        <v>211</v>
      </c>
      <c r="B45" s="8" t="s">
        <v>212</v>
      </c>
      <c r="C45" s="8" t="s">
        <v>213</v>
      </c>
      <c r="D45" s="8" t="s">
        <v>214</v>
      </c>
      <c r="E45" s="8" t="s">
        <v>101</v>
      </c>
      <c r="F45" s="8"/>
      <c r="G45" s="8" t="s">
        <v>215</v>
      </c>
      <c r="H45" s="6">
        <v>42395</v>
      </c>
      <c r="I45" s="6" t="str">
        <f ca="1">DATEDIF(H45,TODAY(),"y")&amp;" anos, "&amp;DATEDIF(H45,TODAY(),"YM")&amp;" meses "&amp;DATEDIF(H45,TODAY(),"MD")&amp;" dias"</f>
        <v>6 anos, 1 meses 23 dias</v>
      </c>
      <c r="J45" s="8" t="s">
        <v>76</v>
      </c>
      <c r="K45" s="62" t="s">
        <v>1189</v>
      </c>
      <c r="L45" s="8"/>
      <c r="M45" s="8"/>
      <c r="N45" s="8"/>
      <c r="O45" s="15"/>
      <c r="P45" s="8"/>
      <c r="Q45" s="6">
        <v>44492</v>
      </c>
      <c r="R45" s="15">
        <v>99.9</v>
      </c>
      <c r="S45" s="8"/>
      <c r="T45" s="6">
        <v>44527</v>
      </c>
      <c r="U45" s="15">
        <v>100</v>
      </c>
      <c r="V45" s="8" t="s">
        <v>175</v>
      </c>
      <c r="W45" s="6">
        <v>44567</v>
      </c>
      <c r="X45" s="15">
        <v>100</v>
      </c>
      <c r="Y45" s="8" t="s">
        <v>175</v>
      </c>
      <c r="Z45" s="8"/>
      <c r="AA45" s="8"/>
      <c r="AB45" s="8"/>
      <c r="AC45" s="8"/>
      <c r="AD45" s="16"/>
      <c r="AE45" s="8"/>
    </row>
    <row r="46" spans="1:31" ht="15.75" customHeight="1"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 t="s">
        <v>266</v>
      </c>
      <c r="B47" s="8" t="s">
        <v>267</v>
      </c>
      <c r="C47" s="8" t="s">
        <v>268</v>
      </c>
      <c r="D47" s="8" t="s">
        <v>269</v>
      </c>
      <c r="E47" s="8" t="s">
        <v>270</v>
      </c>
      <c r="F47" s="8"/>
      <c r="G47" s="8" t="s">
        <v>271</v>
      </c>
      <c r="H47" s="6">
        <v>41820</v>
      </c>
      <c r="I47" s="6" t="str">
        <f t="shared" ref="I47:I53" ca="1" si="1">DATEDIF(H47,TODAY(),"y")&amp;" anos, "&amp;DATEDIF(H47,TODAY(),"YM")&amp;" meses "&amp;DATEDIF(H47,TODAY(),"MD")&amp;" dias"</f>
        <v>7 anos, 8 meses 19 dias</v>
      </c>
      <c r="J47" s="8" t="s">
        <v>52</v>
      </c>
      <c r="K47" s="8" t="s">
        <v>116</v>
      </c>
      <c r="L47" s="8"/>
      <c r="M47" s="8"/>
      <c r="N47" s="8" t="s">
        <v>180</v>
      </c>
      <c r="O47" s="15">
        <v>65</v>
      </c>
      <c r="P47" s="8" t="s">
        <v>175</v>
      </c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272</v>
      </c>
      <c r="B48" s="8" t="s">
        <v>273</v>
      </c>
      <c r="C48" s="8" t="s">
        <v>274</v>
      </c>
      <c r="D48" s="8" t="s">
        <v>180</v>
      </c>
      <c r="E48" s="8" t="s">
        <v>121</v>
      </c>
      <c r="F48" s="8" t="s">
        <v>275</v>
      </c>
      <c r="G48" s="8" t="s">
        <v>119</v>
      </c>
      <c r="H48" s="6">
        <v>40697</v>
      </c>
      <c r="I48" s="6" t="str">
        <f t="shared" ca="1" si="1"/>
        <v>10 anos, 9 meses 15 dias</v>
      </c>
      <c r="J48" s="8" t="s">
        <v>21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128</v>
      </c>
      <c r="B49" s="8" t="s">
        <v>276</v>
      </c>
      <c r="C49" s="8" t="s">
        <v>277</v>
      </c>
      <c r="D49" s="8" t="s">
        <v>278</v>
      </c>
      <c r="E49" s="8" t="s">
        <v>131</v>
      </c>
      <c r="F49" s="8" t="s">
        <v>279</v>
      </c>
      <c r="G49" s="8" t="s">
        <v>129</v>
      </c>
      <c r="H49" s="6">
        <v>41446</v>
      </c>
      <c r="I49" s="6" t="str">
        <f t="shared" ca="1" si="1"/>
        <v>8 anos, 8 meses 28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129.9</v>
      </c>
      <c r="P49" s="8" t="s">
        <v>180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280</v>
      </c>
      <c r="B50" s="8" t="s">
        <v>281</v>
      </c>
      <c r="C50" s="8" t="s">
        <v>282</v>
      </c>
      <c r="D50" s="8" t="s">
        <v>180</v>
      </c>
      <c r="E50" s="8" t="s">
        <v>126</v>
      </c>
      <c r="F50" s="8"/>
      <c r="G50" s="8" t="s">
        <v>283</v>
      </c>
      <c r="H50" s="8"/>
      <c r="I50" s="6" t="str">
        <f t="shared" ca="1" si="1"/>
        <v>122 anos, 2 meses 18 dias</v>
      </c>
      <c r="J50" s="8" t="s">
        <v>21</v>
      </c>
      <c r="K50" s="8" t="s">
        <v>116</v>
      </c>
      <c r="L50" s="8"/>
      <c r="M50" s="8"/>
      <c r="N50" s="6">
        <v>44485</v>
      </c>
      <c r="O50" s="15">
        <v>100</v>
      </c>
      <c r="P50" s="6" t="s">
        <v>175</v>
      </c>
      <c r="Q50" s="6">
        <v>44537</v>
      </c>
      <c r="R50" s="15">
        <v>100</v>
      </c>
      <c r="S50" s="8" t="s">
        <v>175</v>
      </c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138</v>
      </c>
      <c r="B51" s="8" t="s">
        <v>284</v>
      </c>
      <c r="C51" s="8" t="s">
        <v>285</v>
      </c>
      <c r="D51" s="8" t="s">
        <v>286</v>
      </c>
      <c r="E51" s="8" t="s">
        <v>141</v>
      </c>
      <c r="F51" s="8" t="s">
        <v>287</v>
      </c>
      <c r="G51" s="8" t="s">
        <v>139</v>
      </c>
      <c r="H51" s="6">
        <v>40812</v>
      </c>
      <c r="I51" s="6" t="str">
        <f t="shared" ca="1" si="1"/>
        <v>10 anos, 5 meses 23 dias</v>
      </c>
      <c r="J51" s="8" t="s">
        <v>21</v>
      </c>
      <c r="K51" s="8" t="s">
        <v>116</v>
      </c>
      <c r="L51" s="8"/>
      <c r="M51" s="8"/>
      <c r="N51" s="6">
        <v>44520</v>
      </c>
      <c r="O51" s="15">
        <v>100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288</v>
      </c>
      <c r="B52" s="8" t="s">
        <v>289</v>
      </c>
      <c r="C52" s="8" t="s">
        <v>290</v>
      </c>
      <c r="D52" s="8" t="s">
        <v>291</v>
      </c>
      <c r="E52" s="8" t="s">
        <v>51</v>
      </c>
      <c r="F52" s="8" t="s">
        <v>292</v>
      </c>
      <c r="G52" s="8" t="s">
        <v>49</v>
      </c>
      <c r="H52" s="6">
        <v>39636</v>
      </c>
      <c r="I52" s="6" t="str">
        <f t="shared" ca="1" si="1"/>
        <v>13 anos, 8 meses 11 dias</v>
      </c>
      <c r="J52" s="8" t="s">
        <v>35</v>
      </c>
      <c r="K52" s="8" t="s">
        <v>116</v>
      </c>
      <c r="L52" s="6">
        <v>44520</v>
      </c>
      <c r="M52" s="6"/>
      <c r="N52" s="6">
        <v>44541</v>
      </c>
      <c r="O52" s="15">
        <v>100</v>
      </c>
      <c r="P52" s="8" t="s">
        <v>181</v>
      </c>
      <c r="Q52" s="8"/>
      <c r="R52" s="15"/>
      <c r="S52" s="8"/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66</v>
      </c>
      <c r="B53" s="8"/>
      <c r="C53" s="8" t="s">
        <v>293</v>
      </c>
      <c r="D53" s="8" t="s">
        <v>294</v>
      </c>
      <c r="E53" s="8" t="s">
        <v>69</v>
      </c>
      <c r="F53" s="8" t="s">
        <v>295</v>
      </c>
      <c r="G53" s="8" t="s">
        <v>67</v>
      </c>
      <c r="H53" s="6">
        <v>41743</v>
      </c>
      <c r="I53" s="6" t="str">
        <f t="shared" ca="1" si="1"/>
        <v>7 anos, 11 meses 4 dias</v>
      </c>
      <c r="J53" s="8" t="s">
        <v>52</v>
      </c>
      <c r="K53" s="8" t="s">
        <v>116</v>
      </c>
      <c r="L53" s="8"/>
      <c r="M53" s="8"/>
      <c r="N53" s="6">
        <v>44548</v>
      </c>
      <c r="O53" s="15">
        <v>100</v>
      </c>
      <c r="P53" s="8" t="s">
        <v>181</v>
      </c>
      <c r="Q53" s="8"/>
      <c r="R53" s="15"/>
      <c r="S53" s="8"/>
      <c r="T53" s="6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5"/>
      <c r="P54" s="8"/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5"/>
      <c r="P55" s="8"/>
      <c r="Q55" s="8"/>
      <c r="R55" s="15"/>
      <c r="S55" s="8"/>
      <c r="T55" s="8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/>
    <row r="62" spans="1:31" ht="15.75" customHeight="1"/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autoFilter ref="A2:V22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1000"/>
  <sheetViews>
    <sheetView tabSelected="1" topLeftCell="AU1" zoomScale="85" zoomScaleNormal="85" workbookViewId="0">
      <selection activeCell="AZ17" sqref="AZ17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78">
        <v>44541</v>
      </c>
      <c r="B1" s="78"/>
      <c r="C1" s="78"/>
      <c r="D1" s="78">
        <v>44548</v>
      </c>
      <c r="E1" s="78"/>
      <c r="F1" s="78"/>
      <c r="G1" s="78">
        <v>44569</v>
      </c>
      <c r="H1" s="78"/>
      <c r="I1" s="78"/>
      <c r="J1" s="78">
        <v>44576</v>
      </c>
      <c r="K1" s="78"/>
      <c r="L1" s="78"/>
      <c r="M1" s="78">
        <v>44583</v>
      </c>
      <c r="N1" s="78"/>
      <c r="O1" s="78"/>
      <c r="P1" s="78" t="s">
        <v>955</v>
      </c>
      <c r="Q1" s="78"/>
      <c r="R1" s="78"/>
      <c r="S1" s="77">
        <v>44596</v>
      </c>
      <c r="T1" s="77"/>
      <c r="U1" s="77">
        <v>44597</v>
      </c>
      <c r="V1" s="77"/>
      <c r="W1" s="77"/>
      <c r="X1" s="77">
        <v>44603</v>
      </c>
      <c r="Y1" s="77"/>
      <c r="Z1" s="77">
        <v>44604</v>
      </c>
      <c r="AA1" s="77"/>
      <c r="AB1" s="77"/>
      <c r="AC1" s="77">
        <v>44610</v>
      </c>
      <c r="AD1" s="77"/>
      <c r="AE1" s="77">
        <v>44611</v>
      </c>
      <c r="AF1" s="77"/>
      <c r="AG1" s="77"/>
      <c r="AH1" s="66">
        <v>44617</v>
      </c>
      <c r="AI1" s="68"/>
      <c r="AJ1" s="77">
        <v>44618</v>
      </c>
      <c r="AK1" s="77"/>
      <c r="AL1" s="77"/>
      <c r="AM1" s="78">
        <v>44624</v>
      </c>
      <c r="AN1" s="78"/>
      <c r="AO1" s="77">
        <v>44625</v>
      </c>
      <c r="AP1" s="77"/>
      <c r="AQ1" s="77"/>
      <c r="AS1" s="78">
        <v>44631</v>
      </c>
      <c r="AT1" s="78"/>
      <c r="AU1" s="77">
        <v>44632</v>
      </c>
      <c r="AV1" s="77"/>
      <c r="AW1" s="77"/>
      <c r="AY1" s="78">
        <v>44631</v>
      </c>
      <c r="AZ1" s="78"/>
      <c r="BA1" s="77">
        <v>44632</v>
      </c>
      <c r="BB1" s="77"/>
      <c r="BC1" s="77"/>
      <c r="BE1" t="s">
        <v>1201</v>
      </c>
      <c r="BF1" t="s">
        <v>1081</v>
      </c>
      <c r="BG1" t="s">
        <v>1203</v>
      </c>
    </row>
    <row r="2" spans="1:59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  <c r="AM2" s="4" t="s">
        <v>956</v>
      </c>
      <c r="AN2" s="4" t="s">
        <v>958</v>
      </c>
      <c r="AO2" s="4" t="s">
        <v>956</v>
      </c>
      <c r="AP2" s="4" t="s">
        <v>1169</v>
      </c>
      <c r="AQ2" s="4" t="s">
        <v>958</v>
      </c>
      <c r="AS2" s="4" t="s">
        <v>956</v>
      </c>
      <c r="AT2" s="4" t="s">
        <v>958</v>
      </c>
      <c r="AU2" s="4" t="s">
        <v>956</v>
      </c>
      <c r="AV2" s="4" t="s">
        <v>1169</v>
      </c>
      <c r="AW2" s="4" t="s">
        <v>958</v>
      </c>
      <c r="AY2" s="4" t="s">
        <v>956</v>
      </c>
      <c r="AZ2" s="4" t="s">
        <v>958</v>
      </c>
      <c r="BA2" s="4" t="s">
        <v>956</v>
      </c>
      <c r="BB2" s="4" t="s">
        <v>1169</v>
      </c>
      <c r="BC2" s="4" t="s">
        <v>958</v>
      </c>
      <c r="BE2" s="70" t="s">
        <v>1169</v>
      </c>
      <c r="BF2" s="70" t="s">
        <v>958</v>
      </c>
      <c r="BG2" s="70" t="s">
        <v>1169</v>
      </c>
    </row>
    <row r="3" spans="1:59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1083</v>
      </c>
      <c r="AD3" s="61" t="s">
        <v>998</v>
      </c>
      <c r="AE3" s="35" t="s">
        <v>80</v>
      </c>
      <c r="AF3" s="52" t="s">
        <v>56</v>
      </c>
      <c r="AG3" s="34" t="s">
        <v>39</v>
      </c>
      <c r="AH3" s="61" t="s">
        <v>1012</v>
      </c>
      <c r="AI3" s="61" t="s">
        <v>998</v>
      </c>
      <c r="AJ3" s="38" t="s">
        <v>1139</v>
      </c>
      <c r="AK3" s="38" t="s">
        <v>1144</v>
      </c>
      <c r="AL3" s="34" t="s">
        <v>39</v>
      </c>
      <c r="AM3" s="35" t="s">
        <v>1146</v>
      </c>
      <c r="AN3" s="35" t="s">
        <v>1155</v>
      </c>
      <c r="AO3" s="35" t="s">
        <v>1130</v>
      </c>
      <c r="AP3" s="35" t="s">
        <v>1156</v>
      </c>
      <c r="AQ3" s="35" t="s">
        <v>1155</v>
      </c>
      <c r="AS3" s="35" t="s">
        <v>1162</v>
      </c>
      <c r="AT3" s="73" t="s">
        <v>1155</v>
      </c>
      <c r="AU3" s="73" t="s">
        <v>1130</v>
      </c>
      <c r="AV3" s="73" t="s">
        <v>1156</v>
      </c>
      <c r="AW3" s="73" t="s">
        <v>1155</v>
      </c>
      <c r="AX3" s="72"/>
      <c r="AY3" s="38" t="s">
        <v>1162</v>
      </c>
      <c r="AZ3" s="38" t="s">
        <v>1155</v>
      </c>
      <c r="BA3" s="45" t="s">
        <v>1130</v>
      </c>
      <c r="BB3" s="45" t="s">
        <v>1156</v>
      </c>
      <c r="BC3" s="45" t="s">
        <v>1155</v>
      </c>
      <c r="BE3" t="s">
        <v>1200</v>
      </c>
      <c r="BF3" s="71" t="s">
        <v>1024</v>
      </c>
      <c r="BG3" t="s">
        <v>1202</v>
      </c>
    </row>
    <row r="4" spans="1:59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1082</v>
      </c>
      <c r="AD4" s="35" t="s">
        <v>32</v>
      </c>
      <c r="AE4" s="35" t="s">
        <v>85</v>
      </c>
      <c r="AF4" s="61" t="s">
        <v>1007</v>
      </c>
      <c r="AG4" s="61" t="s">
        <v>998</v>
      </c>
      <c r="AH4" s="52" t="s">
        <v>96</v>
      </c>
      <c r="AI4" s="35" t="s">
        <v>32</v>
      </c>
      <c r="AJ4" s="35" t="s">
        <v>80</v>
      </c>
      <c r="AK4" s="52" t="s">
        <v>56</v>
      </c>
      <c r="AL4" s="35" t="s">
        <v>32</v>
      </c>
      <c r="AM4" s="35" t="s">
        <v>1147</v>
      </c>
      <c r="AN4" s="35" t="s">
        <v>1156</v>
      </c>
      <c r="AO4" s="35" t="s">
        <v>1149</v>
      </c>
      <c r="AP4" s="52" t="s">
        <v>1109</v>
      </c>
      <c r="AQ4" s="35" t="s">
        <v>1171</v>
      </c>
      <c r="AS4" s="35" t="s">
        <v>1147</v>
      </c>
      <c r="AT4" s="73" t="s">
        <v>1156</v>
      </c>
      <c r="AU4" s="73" t="s">
        <v>1149</v>
      </c>
      <c r="AV4" s="74" t="s">
        <v>1109</v>
      </c>
      <c r="AW4" s="73" t="s">
        <v>1171</v>
      </c>
      <c r="AX4" s="72"/>
      <c r="AY4" s="38" t="s">
        <v>1147</v>
      </c>
      <c r="AZ4" s="48" t="s">
        <v>1156</v>
      </c>
      <c r="BA4" s="45" t="s">
        <v>1149</v>
      </c>
      <c r="BB4" s="44" t="s">
        <v>1109</v>
      </c>
      <c r="BC4" s="45" t="s">
        <v>1171</v>
      </c>
    </row>
    <row r="5" spans="1:59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1084</v>
      </c>
      <c r="AD5" s="61" t="s">
        <v>1045</v>
      </c>
      <c r="AE5" s="35" t="s">
        <v>109</v>
      </c>
      <c r="AF5" s="61" t="s">
        <v>1109</v>
      </c>
      <c r="AG5" s="35" t="s">
        <v>32</v>
      </c>
      <c r="AH5" s="61" t="s">
        <v>319</v>
      </c>
      <c r="AI5" s="64" t="s">
        <v>25</v>
      </c>
      <c r="AJ5" s="35" t="s">
        <v>990</v>
      </c>
      <c r="AK5" s="61" t="s">
        <v>1109</v>
      </c>
      <c r="AL5" s="35" t="s">
        <v>16</v>
      </c>
      <c r="AM5" s="35" t="s">
        <v>1130</v>
      </c>
      <c r="AN5" s="35" t="s">
        <v>1157</v>
      </c>
      <c r="AO5" s="48" t="s">
        <v>1162</v>
      </c>
      <c r="AP5" s="61" t="s">
        <v>1143</v>
      </c>
      <c r="AQ5" s="35" t="s">
        <v>1157</v>
      </c>
      <c r="AS5" s="35" t="s">
        <v>1130</v>
      </c>
      <c r="AT5" s="73" t="s">
        <v>1157</v>
      </c>
      <c r="AU5" s="73" t="s">
        <v>1162</v>
      </c>
      <c r="AV5" s="75" t="s">
        <v>1143</v>
      </c>
      <c r="AW5" s="73" t="s">
        <v>1157</v>
      </c>
      <c r="AX5" s="72"/>
      <c r="AY5" s="38" t="s">
        <v>1130</v>
      </c>
      <c r="AZ5" s="38" t="s">
        <v>1157</v>
      </c>
      <c r="BA5" s="45" t="s">
        <v>1162</v>
      </c>
      <c r="BB5" s="59" t="s">
        <v>1143</v>
      </c>
      <c r="BC5" s="45" t="s">
        <v>1157</v>
      </c>
    </row>
    <row r="6" spans="1:59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H6" s="36" t="s">
        <v>994</v>
      </c>
      <c r="AI6" s="35" t="s">
        <v>62</v>
      </c>
      <c r="AJ6" s="35" t="s">
        <v>114</v>
      </c>
      <c r="AK6" s="61" t="s">
        <v>73</v>
      </c>
      <c r="AL6" s="64" t="s">
        <v>25</v>
      </c>
      <c r="AM6" s="35" t="s">
        <v>1148</v>
      </c>
      <c r="AN6" s="38" t="s">
        <v>1206</v>
      </c>
      <c r="AO6" s="35" t="s">
        <v>1151</v>
      </c>
      <c r="AP6" s="61" t="s">
        <v>1142</v>
      </c>
      <c r="AQ6" s="61" t="s">
        <v>998</v>
      </c>
      <c r="AS6" s="35" t="s">
        <v>1148</v>
      </c>
      <c r="AT6" s="73" t="s">
        <v>1142</v>
      </c>
      <c r="AU6" s="73" t="s">
        <v>1147</v>
      </c>
      <c r="AV6" s="75" t="s">
        <v>1142</v>
      </c>
      <c r="AW6" s="75" t="s">
        <v>998</v>
      </c>
      <c r="AX6" s="72"/>
      <c r="AY6" s="38" t="s">
        <v>1148</v>
      </c>
      <c r="AZ6" s="38" t="s">
        <v>1142</v>
      </c>
      <c r="BA6" s="45" t="s">
        <v>1147</v>
      </c>
      <c r="BB6" s="59" t="s">
        <v>1142</v>
      </c>
      <c r="BC6" s="59" t="s">
        <v>998</v>
      </c>
    </row>
    <row r="7" spans="1:59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1000</v>
      </c>
      <c r="AJ7" s="35" t="s">
        <v>85</v>
      </c>
      <c r="AK7" s="61" t="s">
        <v>1110</v>
      </c>
      <c r="AL7" s="35" t="s">
        <v>1209</v>
      </c>
      <c r="AM7" s="35" t="s">
        <v>1149</v>
      </c>
      <c r="AN7" s="38" t="s">
        <v>1207</v>
      </c>
      <c r="AO7" s="35" t="s">
        <v>1147</v>
      </c>
      <c r="AP7" s="61" t="s">
        <v>1146</v>
      </c>
      <c r="AQ7" s="35" t="s">
        <v>1109</v>
      </c>
      <c r="AS7" s="35" t="s">
        <v>1149</v>
      </c>
      <c r="AT7" s="73" t="s">
        <v>1159</v>
      </c>
      <c r="AU7" s="73" t="s">
        <v>1153</v>
      </c>
      <c r="AV7" s="75" t="s">
        <v>1146</v>
      </c>
      <c r="AW7" s="73" t="s">
        <v>1109</v>
      </c>
      <c r="AX7" s="72"/>
      <c r="AY7" s="38" t="s">
        <v>1149</v>
      </c>
      <c r="AZ7" s="38" t="s">
        <v>1159</v>
      </c>
      <c r="BA7" s="45" t="s">
        <v>1153</v>
      </c>
      <c r="BB7" s="59" t="s">
        <v>1146</v>
      </c>
      <c r="BC7" s="45" t="s">
        <v>1109</v>
      </c>
    </row>
    <row r="8" spans="1:59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1110</v>
      </c>
      <c r="AG8" s="64" t="s">
        <v>25</v>
      </c>
      <c r="AH8" s="35" t="s">
        <v>109</v>
      </c>
      <c r="AI8" s="38" t="s">
        <v>1208</v>
      </c>
      <c r="AJ8" s="35" t="s">
        <v>91</v>
      </c>
      <c r="AK8" s="35" t="s">
        <v>1142</v>
      </c>
      <c r="AL8" s="33"/>
      <c r="AM8" s="35" t="s">
        <v>1150</v>
      </c>
      <c r="AN8" s="35" t="s">
        <v>1142</v>
      </c>
      <c r="AO8" s="35" t="s">
        <v>1153</v>
      </c>
      <c r="AP8" s="35" t="s">
        <v>1170</v>
      </c>
      <c r="AQ8" s="35" t="s">
        <v>1156</v>
      </c>
      <c r="AS8" s="35" t="s">
        <v>1150</v>
      </c>
      <c r="AT8" s="73" t="s">
        <v>1143</v>
      </c>
      <c r="AU8" s="74" t="s">
        <v>1165</v>
      </c>
      <c r="AV8" s="73" t="s">
        <v>1170</v>
      </c>
      <c r="AW8" s="73" t="s">
        <v>1156</v>
      </c>
      <c r="AX8" s="72"/>
      <c r="AY8" s="38" t="s">
        <v>1150</v>
      </c>
      <c r="AZ8" s="38" t="s">
        <v>1143</v>
      </c>
      <c r="BA8" s="44" t="s">
        <v>1165</v>
      </c>
      <c r="BB8" s="45" t="s">
        <v>1170</v>
      </c>
      <c r="BC8" s="45" t="s">
        <v>1156</v>
      </c>
    </row>
    <row r="9" spans="1:59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H9" s="35" t="s">
        <v>1102</v>
      </c>
      <c r="AI9" s="33"/>
      <c r="AJ9" s="36" t="s">
        <v>104</v>
      </c>
      <c r="AK9" s="35" t="s">
        <v>1143</v>
      </c>
      <c r="AL9" s="33"/>
      <c r="AM9" s="35" t="s">
        <v>1151</v>
      </c>
      <c r="AN9" s="35" t="s">
        <v>1159</v>
      </c>
      <c r="AO9" s="52" t="s">
        <v>1165</v>
      </c>
      <c r="AP9" s="35" t="s">
        <v>1153</v>
      </c>
      <c r="AQ9" s="35" t="s">
        <v>1142</v>
      </c>
      <c r="AS9" s="35" t="s">
        <v>1152</v>
      </c>
      <c r="AT9" s="73" t="s">
        <v>1160</v>
      </c>
      <c r="AU9" s="75" t="s">
        <v>1163</v>
      </c>
      <c r="AV9" s="73" t="s">
        <v>1153</v>
      </c>
      <c r="AW9" s="73" t="s">
        <v>1142</v>
      </c>
      <c r="AX9" s="72"/>
      <c r="AY9" s="38" t="s">
        <v>1152</v>
      </c>
      <c r="AZ9" s="48" t="s">
        <v>1160</v>
      </c>
      <c r="BA9" s="59" t="s">
        <v>1163</v>
      </c>
      <c r="BB9" s="45" t="s">
        <v>1153</v>
      </c>
      <c r="BC9" s="45" t="s">
        <v>1142</v>
      </c>
    </row>
    <row r="10" spans="1:59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1117</v>
      </c>
      <c r="AF10" s="33"/>
      <c r="AG10" s="33"/>
      <c r="AH10" s="38" t="s">
        <v>1210</v>
      </c>
      <c r="AI10" s="33"/>
      <c r="AJ10" s="61" t="s">
        <v>1103</v>
      </c>
      <c r="AK10" s="33"/>
      <c r="AL10" s="33"/>
      <c r="AM10" s="35" t="s">
        <v>1152</v>
      </c>
      <c r="AN10" s="35" t="s">
        <v>1143</v>
      </c>
      <c r="AO10" s="61" t="s">
        <v>1163</v>
      </c>
      <c r="AP10" s="38" t="s">
        <v>1175</v>
      </c>
      <c r="AQ10" s="35" t="s">
        <v>1159</v>
      </c>
      <c r="AS10" s="35" t="s">
        <v>1153</v>
      </c>
      <c r="AT10" s="73" t="s">
        <v>1161</v>
      </c>
      <c r="AU10" s="73" t="s">
        <v>1132</v>
      </c>
      <c r="AV10" s="73" t="s">
        <v>1175</v>
      </c>
      <c r="AW10" s="73" t="s">
        <v>1159</v>
      </c>
      <c r="AX10" s="72"/>
      <c r="AY10" s="38" t="s">
        <v>1153</v>
      </c>
      <c r="AZ10" s="38" t="s">
        <v>1161</v>
      </c>
      <c r="BA10" s="45" t="s">
        <v>1132</v>
      </c>
      <c r="BB10" s="45" t="s">
        <v>1175</v>
      </c>
      <c r="BC10" s="45" t="s">
        <v>1159</v>
      </c>
    </row>
    <row r="11" spans="1:59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1118</v>
      </c>
      <c r="AF11" s="33"/>
      <c r="AG11" s="33"/>
      <c r="AH11" s="33"/>
      <c r="AI11" s="33"/>
      <c r="AJ11" s="35" t="s">
        <v>1140</v>
      </c>
      <c r="AK11" s="33"/>
      <c r="AL11" s="33"/>
      <c r="AM11" s="35" t="s">
        <v>1153</v>
      </c>
      <c r="AN11" s="35" t="s">
        <v>1160</v>
      </c>
      <c r="AO11" s="35" t="s">
        <v>1132</v>
      </c>
      <c r="AP11" s="35" t="s">
        <v>1159</v>
      </c>
      <c r="AQ11" s="35" t="s">
        <v>1110</v>
      </c>
      <c r="AS11" s="35" t="s">
        <v>1154</v>
      </c>
      <c r="AT11" s="73" t="s">
        <v>1016</v>
      </c>
      <c r="AU11" s="73" t="s">
        <v>1164</v>
      </c>
      <c r="AV11" s="73" t="s">
        <v>1159</v>
      </c>
      <c r="AW11" s="73" t="s">
        <v>1110</v>
      </c>
      <c r="AX11" s="72"/>
      <c r="AY11" s="38" t="s">
        <v>1154</v>
      </c>
      <c r="AZ11" s="38" t="s">
        <v>1016</v>
      </c>
      <c r="BA11" s="45" t="s">
        <v>1164</v>
      </c>
      <c r="BB11" s="45" t="s">
        <v>1159</v>
      </c>
      <c r="BC11" s="45" t="s">
        <v>1110</v>
      </c>
    </row>
    <row r="12" spans="1:59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1103</v>
      </c>
      <c r="AF12" s="33"/>
      <c r="AG12" s="33"/>
      <c r="AH12" s="33"/>
      <c r="AI12" s="33"/>
      <c r="AJ12" s="35" t="s">
        <v>1127</v>
      </c>
      <c r="AK12" s="33"/>
      <c r="AL12" s="48" t="s">
        <v>995</v>
      </c>
      <c r="AM12" s="35" t="s">
        <v>1154</v>
      </c>
      <c r="AN12" s="35" t="s">
        <v>1161</v>
      </c>
      <c r="AO12" s="35" t="s">
        <v>1164</v>
      </c>
      <c r="AP12" s="35" t="s">
        <v>1110</v>
      </c>
      <c r="AQ12" s="35" t="s">
        <v>1161</v>
      </c>
      <c r="AS12" s="45"/>
      <c r="AU12" s="73" t="s">
        <v>1166</v>
      </c>
      <c r="AV12" s="73" t="s">
        <v>1110</v>
      </c>
      <c r="AW12" s="73" t="s">
        <v>1161</v>
      </c>
      <c r="AX12" s="72"/>
      <c r="AY12" s="45"/>
      <c r="AZ12" s="72"/>
      <c r="BA12" s="45" t="s">
        <v>1166</v>
      </c>
      <c r="BB12" s="45" t="s">
        <v>1110</v>
      </c>
      <c r="BC12" s="45" t="s">
        <v>1161</v>
      </c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H13" s="48" t="s">
        <v>80</v>
      </c>
      <c r="AI13" s="48" t="s">
        <v>995</v>
      </c>
      <c r="AJ13" s="35" t="s">
        <v>1102</v>
      </c>
      <c r="AK13" s="33"/>
      <c r="AL13" s="48" t="s">
        <v>1016</v>
      </c>
      <c r="AM13" s="33"/>
      <c r="AN13" s="33"/>
      <c r="AO13" s="35" t="s">
        <v>1166</v>
      </c>
      <c r="AP13" s="35" t="s">
        <v>1161</v>
      </c>
      <c r="AQ13" s="38" t="s">
        <v>1174</v>
      </c>
      <c r="AS13" s="45"/>
      <c r="AT13" s="45"/>
      <c r="AU13" s="73" t="s">
        <v>1103</v>
      </c>
      <c r="AV13" s="73" t="s">
        <v>1161</v>
      </c>
      <c r="AW13" s="73" t="s">
        <v>1016</v>
      </c>
      <c r="AX13" s="72"/>
      <c r="AY13" s="45"/>
      <c r="AZ13" s="45"/>
      <c r="BA13" s="45" t="s">
        <v>1103</v>
      </c>
      <c r="BB13" s="45" t="s">
        <v>1161</v>
      </c>
      <c r="BC13" s="45" t="s">
        <v>1016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H14" s="67" t="s">
        <v>988</v>
      </c>
      <c r="AI14" s="67" t="s">
        <v>16</v>
      </c>
      <c r="AJ14" s="33"/>
      <c r="AK14" s="33"/>
      <c r="AL14" s="67" t="s">
        <v>998</v>
      </c>
      <c r="AM14" s="33"/>
      <c r="AN14" s="33"/>
      <c r="AO14" s="45"/>
      <c r="AP14" s="35" t="s">
        <v>1112</v>
      </c>
      <c r="AQ14" s="59"/>
      <c r="AS14" s="48" t="s">
        <v>1146</v>
      </c>
      <c r="AT14" s="73" t="s">
        <v>1158</v>
      </c>
      <c r="AU14" s="73" t="s">
        <v>1199</v>
      </c>
      <c r="AV14" s="73" t="s">
        <v>1112</v>
      </c>
      <c r="AW14" s="59"/>
      <c r="AX14" s="72"/>
      <c r="AY14" s="48" t="s">
        <v>1146</v>
      </c>
      <c r="AZ14" s="45"/>
      <c r="BA14" s="45" t="s">
        <v>1199</v>
      </c>
      <c r="BB14" s="45" t="s">
        <v>1112</v>
      </c>
      <c r="BC14" s="59"/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H15" s="33"/>
      <c r="AI15" s="67" t="s">
        <v>1016</v>
      </c>
      <c r="AJ15" s="33"/>
      <c r="AK15" s="33"/>
      <c r="AL15" s="33"/>
      <c r="AM15" s="33"/>
      <c r="AN15" s="33"/>
      <c r="AO15" s="45"/>
      <c r="AP15" s="45"/>
      <c r="AQ15" s="45"/>
      <c r="AS15" s="48" t="s">
        <v>1151</v>
      </c>
      <c r="AT15" s="45"/>
      <c r="AU15" s="73" t="s">
        <v>1198</v>
      </c>
      <c r="AV15" s="45"/>
      <c r="AW15" s="45"/>
      <c r="AX15" s="72"/>
      <c r="AY15" s="38" t="s">
        <v>1151</v>
      </c>
      <c r="AZ15" s="45"/>
      <c r="BA15" s="45" t="s">
        <v>1198</v>
      </c>
      <c r="BB15" s="45"/>
      <c r="BC15" s="45"/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5"/>
      <c r="AP16" s="45"/>
      <c r="AQ16" s="45"/>
      <c r="AS16" s="45"/>
      <c r="AT16" s="45"/>
      <c r="AU16" s="45"/>
      <c r="AV16" s="45"/>
      <c r="AW16" s="45"/>
      <c r="AX16" s="72"/>
      <c r="AY16" s="38" t="s">
        <v>1219</v>
      </c>
      <c r="AZ16" s="45"/>
      <c r="BA16" s="45"/>
      <c r="BB16" s="45"/>
      <c r="BC16" s="45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5"/>
      <c r="AP17" s="45"/>
      <c r="AQ17" s="45"/>
      <c r="AS17" s="45"/>
      <c r="AT17" s="45"/>
      <c r="AU17" s="45"/>
      <c r="AV17" s="45"/>
      <c r="AW17" s="45"/>
      <c r="AX17" s="72"/>
      <c r="AY17" s="38" t="s">
        <v>1198</v>
      </c>
      <c r="AZ17" s="38" t="s">
        <v>1220</v>
      </c>
      <c r="BA17" s="45"/>
      <c r="BB17" s="45"/>
      <c r="BC17" s="45"/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5"/>
      <c r="AP18" s="45"/>
      <c r="AQ18" s="45"/>
      <c r="AS18" s="45"/>
      <c r="AT18" s="45"/>
      <c r="AU18" s="45"/>
      <c r="AV18" s="73" t="s">
        <v>1204</v>
      </c>
      <c r="AW18" s="73" t="s">
        <v>1205</v>
      </c>
      <c r="AX18" s="72"/>
      <c r="AY18" s="45"/>
      <c r="BA18" s="45"/>
      <c r="BB18" s="45" t="s">
        <v>1204</v>
      </c>
      <c r="BC18" s="45" t="s">
        <v>1205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48" t="s">
        <v>31</v>
      </c>
      <c r="AK19" s="67" t="s">
        <v>1145</v>
      </c>
      <c r="AL19" s="33"/>
      <c r="AM19" s="33"/>
      <c r="AN19" s="33"/>
      <c r="AO19" s="45"/>
      <c r="AP19" s="59"/>
      <c r="AQ19" s="45"/>
      <c r="AS19" s="45"/>
      <c r="AT19" s="45"/>
      <c r="AU19" s="45"/>
      <c r="AV19" s="59"/>
      <c r="AW19" s="45"/>
      <c r="AX19" s="72"/>
      <c r="AY19" s="45"/>
      <c r="AZ19" s="45"/>
      <c r="BA19" s="45"/>
      <c r="BB19" s="59"/>
      <c r="BC19" s="45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48" t="s">
        <v>109</v>
      </c>
      <c r="AK20" s="33"/>
      <c r="AL20" s="33"/>
      <c r="AM20" s="33"/>
      <c r="AN20" s="33"/>
      <c r="AO20" s="48" t="s">
        <v>1115</v>
      </c>
      <c r="AP20" s="45"/>
      <c r="AQ20" s="48" t="s">
        <v>1016</v>
      </c>
      <c r="AS20" s="45"/>
      <c r="AT20" s="45"/>
      <c r="AU20" s="45"/>
      <c r="AV20" s="45"/>
      <c r="AW20" s="45"/>
      <c r="AX20" s="72"/>
      <c r="AY20" s="45"/>
      <c r="AZ20" s="45"/>
      <c r="BA20" s="38" t="s">
        <v>1199</v>
      </c>
      <c r="BB20" s="45"/>
      <c r="BC20" s="45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H21" s="33"/>
      <c r="AI21" s="33"/>
      <c r="AJ21" s="48" t="s">
        <v>1141</v>
      </c>
      <c r="AK21" s="33"/>
      <c r="AL21" s="33"/>
      <c r="AM21" s="33"/>
      <c r="AN21" s="33"/>
      <c r="AO21" s="45"/>
      <c r="AP21" s="45"/>
      <c r="AQ21" s="45"/>
      <c r="AS21" s="45"/>
      <c r="AT21" s="45"/>
      <c r="AU21" s="45"/>
      <c r="AV21" s="45"/>
      <c r="AW21" s="45"/>
      <c r="AX21" s="72"/>
      <c r="AY21" s="45"/>
      <c r="AZ21" s="45"/>
      <c r="BA21" s="45"/>
      <c r="BB21" s="45"/>
      <c r="BC21" s="45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48" t="s">
        <v>1116</v>
      </c>
      <c r="AK22" s="33"/>
      <c r="AL22" s="33"/>
      <c r="AM22" s="33"/>
      <c r="AN22" s="33"/>
      <c r="AO22" s="45"/>
      <c r="AP22" s="45"/>
      <c r="AQ22" s="45"/>
      <c r="AS22" s="45"/>
      <c r="AT22" s="45"/>
      <c r="AU22" s="45"/>
      <c r="AV22" s="45"/>
      <c r="AW22" s="45"/>
      <c r="AX22" s="72"/>
      <c r="AY22" s="45"/>
      <c r="AZ22" s="45"/>
      <c r="BA22" s="45"/>
      <c r="BB22" s="45"/>
      <c r="BC22" s="45"/>
    </row>
    <row r="23" spans="1:55" ht="13.5" customHeight="1"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</row>
    <row r="24" spans="1:55" ht="13.5" customHeight="1"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</row>
    <row r="25" spans="1:55" ht="13.5" customHeight="1"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</row>
    <row r="26" spans="1:55" ht="13.5" customHeight="1"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27" sqref="G27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8"/>
  <sheetViews>
    <sheetView workbookViewId="0">
      <pane ySplit="1" topLeftCell="A26" activePane="bottomLeft" state="frozen"/>
      <selection pane="bottomLeft" activeCell="A35" sqref="A35:XFD35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9.140625" style="57" bestFit="1" customWidth="1"/>
    <col min="4" max="4" width="8.5703125" style="33" bestFit="1" customWidth="1"/>
    <col min="5" max="5" width="10.7109375" style="33" bestFit="1" customWidth="1"/>
    <col min="6" max="6" width="9.14062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1097</v>
      </c>
      <c r="C12" s="57">
        <v>109.9</v>
      </c>
      <c r="D12" s="33" t="s">
        <v>196</v>
      </c>
      <c r="F12" s="33" t="s">
        <v>1096</v>
      </c>
    </row>
    <row r="13" spans="1:6">
      <c r="A13" s="43">
        <v>44610</v>
      </c>
      <c r="B13" s="33" t="s">
        <v>1098</v>
      </c>
      <c r="C13" s="57">
        <v>99.9</v>
      </c>
      <c r="D13" s="33" t="s">
        <v>221</v>
      </c>
    </row>
    <row r="14" spans="1:6">
      <c r="A14" s="43">
        <v>44611</v>
      </c>
      <c r="B14" s="33" t="s">
        <v>1100</v>
      </c>
      <c r="C14" s="57">
        <v>129.9</v>
      </c>
      <c r="D14" s="33" t="s">
        <v>196</v>
      </c>
    </row>
    <row r="15" spans="1:6">
      <c r="A15" s="43">
        <v>44611</v>
      </c>
      <c r="B15" s="33" t="s">
        <v>1103</v>
      </c>
      <c r="C15" s="57">
        <v>102.4</v>
      </c>
      <c r="D15" s="33" t="s">
        <v>221</v>
      </c>
    </row>
    <row r="16" spans="1:6">
      <c r="A16" s="43">
        <v>44611</v>
      </c>
      <c r="B16" s="58" t="s">
        <v>1111</v>
      </c>
      <c r="C16" s="57">
        <v>100</v>
      </c>
      <c r="D16" s="58" t="s">
        <v>181</v>
      </c>
    </row>
    <row r="17" spans="1:6">
      <c r="A17" s="43">
        <v>44611</v>
      </c>
      <c r="B17" s="58" t="s">
        <v>1112</v>
      </c>
      <c r="C17" s="57">
        <v>100</v>
      </c>
      <c r="D17" s="58" t="s">
        <v>181</v>
      </c>
      <c r="F17" s="58" t="s">
        <v>1113</v>
      </c>
    </row>
    <row r="18" spans="1:6">
      <c r="A18" s="43">
        <v>44613</v>
      </c>
      <c r="B18" s="33" t="s">
        <v>1099</v>
      </c>
      <c r="C18" s="57">
        <v>131</v>
      </c>
      <c r="D18" s="33" t="s">
        <v>175</v>
      </c>
      <c r="F18" s="33" t="s">
        <v>1120</v>
      </c>
    </row>
    <row r="19" spans="1:6">
      <c r="A19" s="43">
        <v>44613</v>
      </c>
      <c r="B19" s="33" t="s">
        <v>1101</v>
      </c>
      <c r="C19" s="57">
        <v>123.9</v>
      </c>
      <c r="D19" s="33" t="s">
        <v>175</v>
      </c>
      <c r="F19" s="33" t="s">
        <v>1119</v>
      </c>
    </row>
    <row r="20" spans="1:6">
      <c r="A20" s="43">
        <v>44615</v>
      </c>
      <c r="B20" s="65" t="s">
        <v>995</v>
      </c>
      <c r="C20" s="57">
        <v>129.9</v>
      </c>
      <c r="D20" s="33" t="s">
        <v>175</v>
      </c>
    </row>
    <row r="21" spans="1:6">
      <c r="A21" s="43">
        <v>44617</v>
      </c>
      <c r="B21" s="33" t="s">
        <v>1121</v>
      </c>
      <c r="C21" s="57">
        <v>129.9</v>
      </c>
      <c r="D21" s="33" t="s">
        <v>247</v>
      </c>
    </row>
    <row r="22" spans="1:6">
      <c r="A22" s="43">
        <v>44617</v>
      </c>
      <c r="B22" s="58" t="s">
        <v>1114</v>
      </c>
      <c r="C22" s="57">
        <v>130</v>
      </c>
      <c r="D22" s="33" t="s">
        <v>175</v>
      </c>
      <c r="F22" s="33" t="s">
        <v>1196</v>
      </c>
    </row>
    <row r="23" spans="1:6">
      <c r="A23" s="43">
        <v>44618</v>
      </c>
      <c r="B23" s="33" t="s">
        <v>1128</v>
      </c>
      <c r="C23" s="57">
        <v>130</v>
      </c>
      <c r="D23" s="33" t="s">
        <v>175</v>
      </c>
    </row>
    <row r="24" spans="1:6">
      <c r="A24" s="43">
        <v>44618</v>
      </c>
      <c r="B24" s="33" t="s">
        <v>1129</v>
      </c>
      <c r="C24" s="57">
        <v>99.9</v>
      </c>
      <c r="D24" s="33" t="s">
        <v>175</v>
      </c>
    </row>
    <row r="25" spans="1:6">
      <c r="A25" s="43">
        <v>44624</v>
      </c>
      <c r="B25" s="33" t="s">
        <v>1130</v>
      </c>
      <c r="C25" s="57">
        <v>129.9</v>
      </c>
      <c r="D25" s="33" t="s">
        <v>175</v>
      </c>
    </row>
    <row r="26" spans="1:6">
      <c r="A26" s="43">
        <v>44624</v>
      </c>
      <c r="B26" s="33" t="s">
        <v>1194</v>
      </c>
      <c r="C26" s="57">
        <v>141.4</v>
      </c>
      <c r="D26" s="33" t="s">
        <v>175</v>
      </c>
      <c r="F26" s="33" t="s">
        <v>1195</v>
      </c>
    </row>
    <row r="27" spans="1:6">
      <c r="A27" s="43">
        <v>44624</v>
      </c>
      <c r="B27" s="33" t="s">
        <v>1131</v>
      </c>
      <c r="C27" s="57">
        <v>100</v>
      </c>
      <c r="D27" s="33" t="s">
        <v>175</v>
      </c>
    </row>
    <row r="28" spans="1:6">
      <c r="A28" s="43">
        <v>44624</v>
      </c>
      <c r="B28" s="33" t="s">
        <v>1132</v>
      </c>
      <c r="C28" s="57">
        <v>99.9</v>
      </c>
      <c r="D28" s="33" t="s">
        <v>175</v>
      </c>
    </row>
    <row r="29" spans="1:6">
      <c r="A29" s="43">
        <v>44625</v>
      </c>
      <c r="B29" s="33" t="s">
        <v>1167</v>
      </c>
      <c r="C29" s="57">
        <v>130</v>
      </c>
      <c r="D29" s="33" t="s">
        <v>175</v>
      </c>
    </row>
    <row r="30" spans="1:6">
      <c r="A30" s="43">
        <v>44625</v>
      </c>
      <c r="B30" s="33" t="s">
        <v>1168</v>
      </c>
      <c r="C30" s="57">
        <v>99.9</v>
      </c>
      <c r="D30" s="33" t="s">
        <v>187</v>
      </c>
    </row>
    <row r="31" spans="1:6">
      <c r="A31" s="43">
        <v>44625</v>
      </c>
      <c r="B31" s="33" t="s">
        <v>1101</v>
      </c>
      <c r="C31" s="57">
        <v>99.9</v>
      </c>
      <c r="D31" s="33" t="s">
        <v>247</v>
      </c>
    </row>
    <row r="32" spans="1:6">
      <c r="A32" s="43">
        <v>44625</v>
      </c>
      <c r="B32" s="33" t="s">
        <v>1172</v>
      </c>
      <c r="C32" s="57">
        <v>100</v>
      </c>
      <c r="D32" s="33" t="s">
        <v>181</v>
      </c>
    </row>
    <row r="33" spans="1:6">
      <c r="A33" s="43">
        <v>44625</v>
      </c>
      <c r="B33" s="33" t="s">
        <v>1110</v>
      </c>
      <c r="C33" s="57">
        <v>112.5</v>
      </c>
      <c r="D33" s="33" t="s">
        <v>247</v>
      </c>
      <c r="F33" s="33" t="s">
        <v>1176</v>
      </c>
    </row>
    <row r="34" spans="1:6">
      <c r="A34" s="43">
        <v>44629</v>
      </c>
      <c r="B34" s="33" t="s">
        <v>1156</v>
      </c>
      <c r="C34" s="57">
        <v>156.9</v>
      </c>
      <c r="F34" s="33" t="s">
        <v>1197</v>
      </c>
    </row>
    <row r="35" spans="1:6">
      <c r="A35" s="43">
        <v>44631</v>
      </c>
      <c r="B35" s="33" t="s">
        <v>1211</v>
      </c>
      <c r="C35" s="57">
        <v>143.9</v>
      </c>
      <c r="D35" s="33" t="s">
        <v>247</v>
      </c>
      <c r="F35" s="33" t="s">
        <v>1212</v>
      </c>
    </row>
    <row r="36" spans="1:6">
      <c r="A36" s="43">
        <v>44631</v>
      </c>
      <c r="B36" s="45" t="s">
        <v>1054</v>
      </c>
      <c r="C36" s="57">
        <v>99.9</v>
      </c>
      <c r="D36" s="33" t="s">
        <v>247</v>
      </c>
    </row>
    <row r="37" spans="1:6">
      <c r="A37" s="43">
        <v>44632</v>
      </c>
      <c r="B37" s="59" t="s">
        <v>1078</v>
      </c>
      <c r="C37" s="57">
        <v>102.5</v>
      </c>
      <c r="D37" s="33" t="s">
        <v>175</v>
      </c>
      <c r="F37" s="33" t="s">
        <v>1216</v>
      </c>
    </row>
    <row r="38" spans="1:6">
      <c r="A38" s="43">
        <v>44636</v>
      </c>
      <c r="B38" s="33" t="s">
        <v>1218</v>
      </c>
      <c r="C38" s="57">
        <v>142.4</v>
      </c>
      <c r="F38" s="33" t="s">
        <v>1176</v>
      </c>
    </row>
  </sheetData>
  <autoFilter ref="A1:F32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2022-03-18T20:22:52Z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