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4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  <sheet name="campeonato" sheetId="15" r:id="rId14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ATIVOS!$A$2:$N$38</definedName>
    <definedName name="_xlnm._FilterDatabase" localSheetId="4" hidden="1">caderneta!$A$1:$E$47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7" i="10"/>
  <c r="C47"/>
  <c r="C46"/>
  <c r="C45"/>
  <c r="C40"/>
  <c r="C41"/>
  <c r="C35"/>
  <c r="C31"/>
  <c r="C32"/>
  <c r="C27"/>
  <c r="C26"/>
  <c r="C25"/>
  <c r="C24"/>
  <c r="C21"/>
  <c r="J41" i="2"/>
  <c r="J42"/>
  <c r="H20" i="13"/>
  <c r="H19"/>
  <c r="H18"/>
  <c r="H17"/>
  <c r="H16"/>
  <c r="H15"/>
  <c r="J10" i="2"/>
  <c r="J4"/>
  <c r="J28"/>
  <c r="J37"/>
  <c r="J18"/>
  <c r="C20" i="10"/>
  <c r="C13"/>
  <c r="C15"/>
  <c r="C14"/>
  <c r="C17"/>
  <c r="H14" i="13"/>
  <c r="H13"/>
  <c r="H12"/>
  <c r="H11"/>
  <c r="C8" i="10"/>
  <c r="C81" i="9"/>
  <c r="J19" i="2"/>
  <c r="J30"/>
  <c r="J23"/>
  <c r="J40"/>
  <c r="J14"/>
  <c r="J32"/>
  <c r="J20"/>
  <c r="J17"/>
  <c r="J25"/>
  <c r="J34"/>
  <c r="H21" i="13"/>
  <c r="H10"/>
  <c r="H9"/>
  <c r="H8"/>
  <c r="H7"/>
  <c r="H6"/>
  <c r="H5"/>
  <c r="H4"/>
  <c r="H3"/>
  <c r="J24" i="2"/>
  <c r="J5"/>
  <c r="C2" i="10"/>
  <c r="J26" i="2"/>
  <c r="J6"/>
  <c r="J27"/>
  <c r="J12"/>
  <c r="J3"/>
  <c r="J8"/>
  <c r="J33"/>
  <c r="J35"/>
  <c r="J16"/>
  <c r="J11"/>
  <c r="J7"/>
  <c r="J15"/>
  <c r="J9"/>
  <c r="J13"/>
  <c r="J22"/>
  <c r="J21"/>
  <c r="J38"/>
  <c r="J39"/>
  <c r="J29"/>
  <c r="J36"/>
</calcChain>
</file>

<file path=xl/sharedStrings.xml><?xml version="1.0" encoding="utf-8"?>
<sst xmlns="http://schemas.openxmlformats.org/spreadsheetml/2006/main" count="3402" uniqueCount="1450">
  <si>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</si>
  <si>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</si>
  <si>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</si>
  <si>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</si>
  <si>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</si>
  <si>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</si>
  <si>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</si>
  <si>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</si>
  <si>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</si>
  <si>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</si>
  <si>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</si>
  <si>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</si>
  <si>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</si>
  <si>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</si>
  <si>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</si>
  <si>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</si>
  <si>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</si>
  <si>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</si>
  <si>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</si>
  <si>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</si>
  <si>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</si>
  <si>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</si>
  <si>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</si>
  <si>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</si>
  <si>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</si>
  <si>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</si>
  <si>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</si>
  <si>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</si>
  <si>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</si>
  <si>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</si>
  <si>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</si>
  <si>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</si>
  <si>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</si>
  <si>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</si>
  <si>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</si>
  <si>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</si>
  <si>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</si>
  <si>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</si>
  <si>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</si>
  <si>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</si>
  <si>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</si>
  <si>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</si>
  <si>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</si>
  <si>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</si>
  <si>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</si>
  <si>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</si>
  <si>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</si>
  <si>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</si>
  <si>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</si>
  <si>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</si>
  <si>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</si>
  <si>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</si>
  <si>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</si>
  <si>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</si>
  <si>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</si>
  <si>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</si>
  <si>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</si>
  <si>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</si>
  <si>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</si>
  <si>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</si>
  <si>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</si>
  <si>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</si>
  <si>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</si>
  <si>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</si>
  <si>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</si>
  <si>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</si>
  <si>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</si>
  <si>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</si>
  <si>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</si>
  <si>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</si>
  <si>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</si>
  <si>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</si>
  <si>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</si>
  <si>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</si>
  <si>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</si>
  <si>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</si>
  <si>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</si>
  <si>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</si>
  <si>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</si>
  <si>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</si>
  <si>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</si>
  <si>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</si>
  <si>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</si>
  <si>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</si>
  <si>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</si>
  <si>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</si>
  <si>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</si>
  <si>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</si>
  <si>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</si>
  <si>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</si>
  <si>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</si>
  <si>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</si>
  <si>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</si>
  <si>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</si>
  <si>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</si>
  <si>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</si>
  <si>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</si>
  <si>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</si>
  <si>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</si>
  <si>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</si>
  <si>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</si>
  <si>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</si>
  <si>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</si>
  <si>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</si>
  <si>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</si>
  <si>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</si>
  <si>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</si>
  <si>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</si>
  <si>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</si>
  <si>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</si>
  <si>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</si>
  <si>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</si>
  <si>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</si>
  <si>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</si>
  <si>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</si>
  <si>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</si>
  <si>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</si>
  <si>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</si>
  <si>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</si>
  <si>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</si>
  <si>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</si>
  <si>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</si>
  <si>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</si>
  <si>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</si>
  <si>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</si>
  <si>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</si>
  <si>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</si>
  <si>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</si>
  <si>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</si>
  <si>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</si>
  <si>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</si>
  <si>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</si>
  <si>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</si>
  <si>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</si>
  <si>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</si>
  <si>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</si>
  <si>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</si>
  <si>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</si>
  <si>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</si>
  <si>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</si>
  <si>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</si>
  <si>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</si>
  <si>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</si>
  <si>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</si>
  <si>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</si>
  <si>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</si>
  <si>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</si>
  <si>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</si>
  <si>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</si>
  <si>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</si>
  <si>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</si>
  <si>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</si>
  <si>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</si>
  <si>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</si>
  <si>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</si>
  <si>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</si>
  <si>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</si>
  <si>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</si>
  <si>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</si>
  <si>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</si>
  <si>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</si>
  <si>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</si>
  <si>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</si>
  <si>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</si>
  <si>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</si>
  <si>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</si>
  <si>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</si>
  <si>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</si>
  <si>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</si>
  <si>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</si>
  <si>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</si>
  <si>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</si>
  <si>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</si>
  <si>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</si>
  <si>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</si>
  <si>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</si>
  <si>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</si>
  <si>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</si>
  <si>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</si>
  <si>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</si>
  <si>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</si>
  <si>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</si>
  <si>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</si>
  <si>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</si>
  <si>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</si>
  <si>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</si>
  <si>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</si>
  <si>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</si>
  <si>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</si>
  <si>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</si>
  <si>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</si>
  <si>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</si>
  <si>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</si>
  <si>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</si>
  <si>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</si>
  <si>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</si>
  <si>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</si>
  <si>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</si>
  <si>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</si>
  <si>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</si>
  <si>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</si>
  <si>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</si>
  <si>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</si>
  <si>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</si>
  <si>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</si>
  <si>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</si>
  <si>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</si>
  <si>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</si>
  <si>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</si>
  <si>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</si>
  <si>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</si>
  <si>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</si>
  <si>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</si>
  <si>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</si>
  <si>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</si>
  <si>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</si>
  <si>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</si>
  <si>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</si>
  <si>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</si>
  <si>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</si>
  <si>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</si>
  <si>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</si>
  <si>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</si>
  <si>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</si>
  <si>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</si>
  <si>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</si>
  <si>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</si>
  <si>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</si>
  <si>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</si>
  <si>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</si>
  <si>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</si>
  <si>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</si>
  <si>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</si>
  <si>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</si>
  <si>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</si>
  <si>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</si>
  <si>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</si>
  <si>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</si>
  <si>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</si>
  <si>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</si>
  <si>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</si>
  <si>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</si>
  <si>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</si>
  <si>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</si>
  <si>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</si>
  <si>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</si>
  <si>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</si>
  <si>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</si>
  <si>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</si>
  <si>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</si>
  <si>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</si>
  <si>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</si>
  <si>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</si>
  <si>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</si>
  <si>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</si>
  <si>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</si>
  <si>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</si>
  <si>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</si>
  <si>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</si>
  <si>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</si>
  <si>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</si>
  <si>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</si>
  <si>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</si>
  <si>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</si>
  <si>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</si>
  <si>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</si>
  <si>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</si>
  <si>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</si>
  <si>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</si>
  <si>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</si>
  <si>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</si>
  <si>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</si>
  <si>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</si>
  <si>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</si>
  <si>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</si>
  <si>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</si>
  <si>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</si>
  <si>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</si>
  <si>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</si>
  <si>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</si>
  <si>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</si>
  <si>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</si>
  <si>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</si>
  <si>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</si>
  <si>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</si>
  <si>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</si>
  <si>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</si>
  <si>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</si>
  <si>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</si>
  <si>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</si>
  <si>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</si>
  <si>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</si>
  <si>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</si>
  <si>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</si>
  <si>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</si>
  <si>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</si>
  <si>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</si>
  <si>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</si>
  <si>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</si>
  <si>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</si>
  <si>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</si>
  <si>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</si>
  <si>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</si>
  <si>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</si>
  <si>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</si>
  <si>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</si>
  <si>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</si>
  <si>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</si>
  <si>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</si>
  <si>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</si>
  <si>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</si>
  <si>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</si>
  <si>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</si>
  <si>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</si>
  <si>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</si>
  <si>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</si>
  <si>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</si>
  <si>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</si>
  <si>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</si>
  <si>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</si>
  <si>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</si>
  <si>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</si>
  <si>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</si>
  <si>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</si>
  <si>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</si>
  <si>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</si>
  <si>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</si>
  <si>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</si>
  <si>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</si>
  <si>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</si>
  <si>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</si>
  <si>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</si>
  <si>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</si>
  <si>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</si>
  <si>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</si>
  <si>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</si>
  <si>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</si>
  <si>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</si>
  <si>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</si>
  <si>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</si>
  <si>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</si>
  <si>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</si>
  <si>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</si>
  <si>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</si>
  <si>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</si>
  <si>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</si>
  <si>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</si>
  <si>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</si>
  <si>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</si>
  <si>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</si>
  <si>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</si>
  <si>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</si>
  <si>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</si>
  <si>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</si>
  <si>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</si>
  <si>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</si>
  <si>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</si>
  <si>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</si>
  <si>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</si>
  <si>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</si>
  <si>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</si>
  <si>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</si>
  <si>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</si>
  <si>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</si>
  <si>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</si>
  <si>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</si>
  <si>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</si>
  <si>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</si>
  <si>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</si>
  <si>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</si>
  <si>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</si>
  <si>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</si>
  <si>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</si>
  <si>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</si>
  <si>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</si>
  <si>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</si>
  <si>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</si>
  <si>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</si>
  <si>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</si>
  <si>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</si>
  <si>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</si>
  <si>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</si>
  <si>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</si>
  <si>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</si>
  <si>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</si>
  <si>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</si>
  <si>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</si>
  <si>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</si>
  <si>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</si>
  <si>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</si>
  <si>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</si>
  <si>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</si>
  <si>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</si>
  <si>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</si>
  <si>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</si>
  <si>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</si>
  <si>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</si>
  <si>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</si>
  <si>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</si>
  <si>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</si>
  <si>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</si>
  <si>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</si>
  <si>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</si>
  <si>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</si>
  <si>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</si>
  <si>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</si>
  <si>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</si>
  <si>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</si>
  <si>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</si>
  <si>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</si>
  <si>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</si>
  <si>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</si>
  <si>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</si>
  <si>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</si>
  <si>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</si>
  <si>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</si>
  <si>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</si>
  <si>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</si>
  <si>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</si>
  <si>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</si>
  <si>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</si>
  <si>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</si>
  <si>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</si>
  <si>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</si>
  <si>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</si>
  <si>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</si>
  <si>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</si>
  <si>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</si>
  <si>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</si>
  <si>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</si>
  <si>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</si>
  <si>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</si>
  <si>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</si>
  <si>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</si>
  <si>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</si>
  <si>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</si>
  <si>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</si>
  <si>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</si>
  <si>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</si>
  <si>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</si>
  <si>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</si>
  <si>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</si>
  <si>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</si>
  <si>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</si>
  <si>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</si>
  <si>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</si>
  <si>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</si>
  <si>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</si>
  <si>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</si>
  <si>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</si>
  <si>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</si>
  <si>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</si>
  <si>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</si>
  <si>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</si>
  <si>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</si>
  <si>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</si>
  <si>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</si>
  <si>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</si>
  <si>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</si>
  <si>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</si>
  <si>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</si>
  <si>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</si>
  <si>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</si>
  <si>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</si>
  <si>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</si>
  <si>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</si>
  <si>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</si>
  <si>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</si>
  <si>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</si>
  <si>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</si>
  <si>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</si>
  <si>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</si>
  <si>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</si>
  <si>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</si>
  <si>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</si>
  <si>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</si>
  <si>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</si>
  <si>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</si>
  <si>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</si>
  <si>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</si>
  <si>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</si>
  <si>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</si>
  <si>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</si>
  <si>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</si>
  <si>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</si>
  <si>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</si>
  <si>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</si>
  <si>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</si>
  <si>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</si>
  <si>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</si>
  <si>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</si>
  <si>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</si>
  <si>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</si>
  <si>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</si>
  <si>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</si>
  <si>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</si>
  <si>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</si>
  <si>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</si>
  <si>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</si>
  <si>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</si>
  <si>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</si>
  <si>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</si>
  <si>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</si>
  <si>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</si>
  <si>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</si>
  <si>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</si>
  <si>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</si>
  <si>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</si>
  <si>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</si>
  <si>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</si>
  <si>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</si>
  <si>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</si>
  <si>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</si>
  <si>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</si>
  <si>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</si>
  <si>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</si>
  <si>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</si>
  <si>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</si>
  <si>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</si>
  <si>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</si>
  <si>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</si>
  <si>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</si>
  <si>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</si>
  <si>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</si>
  <si>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</si>
  <si>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</si>
  <si>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</si>
  <si>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</si>
  <si>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</si>
  <si>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</si>
  <si>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</si>
  <si>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</si>
  <si>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</si>
  <si>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</si>
  <si>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</si>
  <si>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</si>
  <si>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</si>
  <si>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</si>
  <si>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</si>
  <si>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</si>
  <si>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</si>
  <si>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</si>
  <si>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</si>
  <si>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</si>
  <si>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</si>
  <si>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</si>
  <si>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</si>
  <si>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</si>
  <si>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</si>
  <si>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</si>
  <si>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</si>
  <si>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</si>
  <si>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</si>
  <si>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</si>
  <si>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</si>
  <si>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</si>
  <si>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</si>
  <si>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</si>
  <si>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</si>
  <si>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</si>
  <si>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</si>
  <si>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</si>
  <si>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</si>
  <si>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</si>
  <si>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</si>
  <si>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</si>
  <si>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</si>
  <si>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</si>
  <si>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</si>
  <si>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</si>
  <si>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</si>
  <si>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</si>
  <si>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</si>
  <si>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</si>
  <si>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</si>
  <si>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</si>
  <si>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</si>
  <si>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</si>
  <si>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</si>
  <si>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</si>
  <si>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</si>
  <si>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</si>
  <si>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</si>
  <si>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</si>
  <si>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</si>
  <si>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</si>
  <si>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</si>
  <si>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</si>
  <si>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</si>
  <si>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</si>
  <si>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</si>
  <si>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</si>
  <si>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</si>
  <si>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</si>
  <si>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</si>
  <si>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</si>
  <si>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</si>
  <si>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</si>
  <si>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</si>
  <si>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</si>
  <si>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</si>
  <si>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</si>
  <si>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</si>
  <si>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</si>
  <si>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</si>
  <si>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</si>
  <si>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</si>
  <si>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</si>
  <si>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</si>
  <si>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</si>
  <si>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</si>
  <si>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</si>
  <si>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</si>
  <si>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</si>
  <si>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</si>
  <si>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</si>
  <si>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</si>
  <si>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</si>
  <si>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</si>
  <si>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</si>
  <si>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</si>
  <si>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</si>
  <si>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</si>
  <si>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</si>
  <si>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</si>
  <si>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</si>
  <si>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</si>
  <si>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</si>
  <si>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</si>
  <si>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</si>
  <si>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</si>
  <si>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</si>
  <si>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</si>
  <si>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</si>
  <si>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</si>
  <si>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</si>
  <si>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</si>
  <si>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</si>
  <si>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</si>
  <si>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</si>
  <si>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</si>
  <si>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</si>
  <si>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</si>
  <si>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</si>
  <si>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</si>
  <si>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</si>
  <si>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</si>
  <si>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</si>
  <si>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</si>
  <si>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</si>
  <si>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</si>
  <si>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</si>
  <si>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</si>
  <si>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</si>
  <si>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</si>
  <si>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</si>
  <si>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</si>
  <si>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</si>
  <si>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</si>
  <si>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</si>
  <si>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</si>
  <si>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</si>
  <si>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</si>
  <si>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</si>
  <si>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</si>
  <si>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</si>
  <si>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</si>
  <si>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</si>
  <si>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</si>
  <si>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</si>
  <si>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</si>
  <si>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</si>
  <si>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</si>
  <si>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</si>
  <si>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</si>
  <si>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</si>
  <si>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</si>
  <si>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</si>
  <si>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</si>
  <si>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</si>
  <si>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</si>
  <si>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</si>
  <si>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</si>
  <si>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</si>
  <si>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</si>
  <si>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</si>
  <si>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</si>
  <si>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</si>
  <si>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</si>
  <si>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</si>
  <si>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</si>
  <si>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</si>
  <si>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</si>
  <si>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</si>
  <si>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</si>
  <si>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</si>
  <si>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</si>
  <si>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</si>
  <si>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</si>
  <si>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</si>
  <si>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</si>
  <si>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</si>
  <si>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</si>
  <si>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</si>
  <si>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</si>
  <si>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</si>
  <si>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</si>
  <si>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</si>
  <si>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</si>
  <si>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</si>
  <si>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</si>
  <si>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</si>
  <si>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</si>
  <si>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</si>
  <si>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</si>
  <si>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</si>
  <si>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</si>
  <si>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</si>
  <si>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</si>
  <si>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</si>
  <si>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</si>
  <si>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</si>
  <si>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</si>
  <si>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</si>
  <si>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</si>
  <si>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</si>
  <si>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</si>
  <si>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</si>
  <si>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</si>
  <si>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</si>
  <si>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</si>
  <si>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</si>
  <si>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</si>
  <si>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</si>
  <si>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</si>
  <si>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</si>
  <si>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</si>
  <si>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</si>
  <si>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</si>
  <si>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</si>
  <si>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</si>
  <si>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</si>
  <si>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</si>
  <si>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</si>
  <si>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</si>
  <si>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</si>
  <si>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</si>
  <si>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</si>
  <si>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</si>
  <si>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</si>
  <si>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</si>
  <si>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</si>
  <si>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</si>
  <si>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</si>
  <si>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</si>
  <si>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</si>
  <si>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</si>
  <si>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</si>
  <si>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</si>
  <si>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</si>
  <si>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</si>
  <si>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</si>
  <si>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</si>
  <si>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</si>
  <si>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</si>
  <si>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</si>
  <si>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</si>
  <si>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</si>
  <si>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</si>
  <si>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</si>
  <si>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</si>
  <si>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</si>
  <si>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</si>
  <si>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</si>
  <si>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</si>
  <si>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</si>
  <si>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</si>
  <si>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</si>
  <si>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</si>
  <si>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</si>
  <si>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</si>
  <si>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</si>
  <si>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</si>
  <si>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</si>
  <si>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</si>
  <si>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</si>
  <si>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</si>
  <si>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</si>
  <si>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</si>
  <si>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</si>
  <si>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</si>
  <si>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</si>
  <si>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</si>
  <si>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</si>
  <si>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</si>
  <si>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</si>
  <si>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</si>
  <si>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</si>
  <si>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</si>
  <si>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</si>
  <si>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</si>
  <si>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</si>
  <si>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</si>
  <si>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</si>
  <si>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</si>
  <si>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</si>
  <si>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</si>
  <si>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</si>
  <si>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</si>
  <si>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</si>
  <si>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</si>
  <si>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</si>
  <si>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</si>
  <si>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</si>
  <si>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</si>
  <si>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</si>
  <si>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</si>
  <si>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</si>
  <si>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</si>
  <si>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</si>
  <si>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</si>
  <si>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</si>
  <si>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</si>
  <si>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</si>
  <si>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</si>
  <si>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</si>
  <si>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</si>
  <si>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</si>
  <si>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</si>
  <si>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</si>
  <si>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</si>
  <si>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</si>
  <si>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</si>
  <si>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</si>
  <si>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</si>
  <si>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</si>
  <si>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</si>
  <si>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</si>
  <si>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</si>
  <si>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</si>
  <si>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</si>
  <si>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</si>
  <si>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</si>
  <si>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</si>
  <si>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</si>
  <si>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</si>
  <si>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</si>
  <si>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</si>
  <si>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</si>
  <si>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</si>
  <si>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</si>
  <si>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</si>
  <si>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</si>
  <si>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</si>
  <si>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</si>
  <si>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</si>
  <si>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</si>
  <si>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</si>
  <si>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</si>
  <si>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</si>
  <si>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</si>
  <si>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</si>
  <si>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</si>
  <si>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</si>
  <si>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</si>
  <si>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</si>
  <si>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</si>
  <si>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</si>
  <si>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</si>
  <si>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</si>
  <si>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</si>
  <si>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</si>
  <si>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</si>
  <si>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</si>
  <si>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</si>
  <si>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</si>
  <si>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</si>
  <si>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</si>
  <si>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</si>
  <si>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</si>
  <si>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</si>
  <si>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</si>
  <si>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</si>
  <si>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</si>
  <si>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</si>
  <si>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</si>
  <si>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</si>
  <si>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</si>
  <si>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</si>
  <si>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</si>
  <si>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</si>
  <si>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</si>
  <si>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</si>
  <si>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</si>
  <si>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</si>
  <si>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</si>
  <si>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</si>
  <si>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</si>
  <si>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</si>
  <si>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</si>
  <si>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</si>
  <si>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</si>
  <si>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</si>
  <si>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</si>
  <si>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</si>
  <si>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</si>
  <si>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</si>
  <si>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</si>
  <si>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</si>
  <si>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</si>
  <si>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</si>
  <si>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</si>
  <si>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</si>
  <si>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</si>
  <si>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</si>
  <si>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</si>
  <si>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</si>
  <si>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</si>
  <si>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</si>
  <si>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</si>
  <si>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</si>
  <si>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</si>
  <si>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</si>
  <si>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</si>
  <si>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</si>
  <si>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</si>
  <si>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</si>
  <si>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</si>
  <si>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</si>
  <si>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</si>
  <si>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</si>
  <si>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</si>
  <si>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</si>
  <si>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</si>
  <si>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</si>
  <si>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</si>
  <si>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</si>
  <si>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</si>
  <si>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</si>
  <si>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</si>
  <si>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</si>
  <si>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</si>
  <si>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</si>
  <si>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</si>
  <si>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</si>
  <si>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</si>
  <si>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</si>
  <si>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</si>
  <si>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</si>
  <si>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</si>
  <si>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</si>
  <si>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</si>
  <si>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</si>
  <si>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</si>
  <si>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</si>
  <si>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</si>
  <si>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</si>
  <si>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</si>
  <si>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</si>
  <si>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</si>
  <si>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</si>
  <si>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</si>
  <si>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</si>
  <si>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</si>
  <si>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</si>
  <si>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</si>
  <si>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</si>
  <si>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</si>
  <si>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</si>
  <si>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</si>
  <si>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</si>
  <si>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</si>
  <si>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</si>
  <si>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</si>
  <si>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</si>
  <si>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</si>
  <si>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</si>
  <si>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</si>
  <si>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</si>
  <si>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</si>
  <si>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</si>
  <si>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</si>
  <si>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</si>
  <si>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</si>
  <si>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</si>
  <si>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</si>
  <si>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</si>
  <si>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</si>
  <si>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</si>
  <si>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</si>
  <si>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</si>
  <si>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</si>
  <si>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</si>
  <si>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</si>
  <si>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</si>
  <si>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</si>
  <si>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</si>
  <si>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</si>
  <si>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</si>
  <si>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</si>
  <si>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</si>
  <si>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</si>
  <si>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</si>
  <si>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</si>
  <si>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</si>
  <si>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</si>
  <si>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</si>
  <si>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</si>
  <si>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</si>
  <si>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</si>
  <si>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</si>
  <si>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</si>
  <si>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</si>
  <si>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</si>
  <si>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</si>
  <si>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</si>
  <si>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</si>
  <si>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</si>
  <si>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</si>
  <si>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</si>
  <si>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</si>
  <si>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</si>
  <si>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</si>
  <si>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</si>
  <si>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</si>
  <si>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</si>
  <si>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</si>
  <si>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</si>
  <si>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</si>
  <si>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</si>
  <si>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</si>
  <si>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</si>
  <si>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</si>
  <si>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</si>
  <si>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</si>
  <si>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</si>
  <si>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</si>
  <si>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</si>
  <si>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</si>
  <si>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</si>
  <si>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</si>
  <si>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</si>
  <si>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</si>
  <si>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</si>
  <si>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</si>
  <si>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</si>
  <si>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</si>
  <si>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</si>
  <si>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</si>
  <si>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</si>
  <si>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</si>
  <si>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</si>
  <si>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</si>
  <si>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</si>
  <si>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</si>
  <si>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</si>
  <si>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</si>
  <si>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</si>
  <si>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</si>
  <si>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</si>
  <si>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</si>
  <si>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</si>
  <si>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</si>
  <si>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</si>
  <si>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</si>
  <si>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</si>
  <si>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</si>
  <si>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</si>
  <si>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</si>
  <si>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</si>
  <si>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</si>
  <si>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</si>
  <si>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</si>
  <si>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</si>
  <si>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</si>
  <si>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</si>
  <si>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</si>
  <si>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</si>
  <si>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</si>
  <si>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</si>
  <si>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</si>
  <si>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</si>
  <si>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</si>
  <si>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</si>
  <si>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</si>
  <si>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</si>
  <si>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</si>
  <si>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</si>
  <si>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</si>
  <si>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</si>
  <si>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</si>
  <si>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</si>
  <si>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</si>
  <si>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</si>
  <si>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</si>
  <si>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</si>
  <si>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</si>
  <si>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</si>
  <si>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</si>
  <si>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</si>
  <si>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</si>
  <si>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</si>
  <si>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</si>
  <si>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</si>
  <si>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</si>
  <si>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</si>
  <si>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</si>
  <si>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</si>
  <si>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</si>
  <si>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</si>
  <si>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</si>
  <si>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</si>
  <si>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</si>
  <si>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</si>
  <si>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</si>
  <si>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</si>
  <si>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</si>
  <si>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</si>
  <si>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</si>
  <si>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</si>
  <si>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</si>
  <si>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</si>
  <si>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</si>
  <si>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</si>
  <si>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</si>
  <si>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</si>
  <si>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</si>
  <si>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</si>
  <si>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</si>
  <si>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</si>
  <si>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</si>
  <si>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</si>
  <si>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</si>
  <si>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</si>
  <si>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</si>
  <si>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</si>
  <si>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</si>
  <si>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</si>
  <si>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</si>
  <si>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</si>
  <si>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</si>
  <si>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</si>
  <si>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</si>
  <si>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</si>
  <si>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</si>
  <si>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</si>
  <si>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</si>
  <si>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</si>
  <si>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</si>
  <si>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</si>
  <si>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</si>
  <si>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</si>
  <si>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</si>
  <si>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</si>
  <si>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</si>
  <si>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</si>
  <si>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</si>
  <si>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</si>
  <si>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</si>
  <si>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</si>
  <si>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</si>
  <si>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</si>
  <si>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</si>
  <si>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</si>
  <si>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</si>
  <si>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</si>
  <si>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</si>
  <si>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</si>
  <si>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</si>
  <si>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</si>
  <si>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</si>
  <si>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</si>
  <si>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</si>
  <si>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</si>
  <si>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</si>
  <si>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</si>
  <si>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</si>
  <si>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</si>
  <si>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</si>
  <si>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</si>
  <si>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</si>
  <si>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</si>
  <si>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</si>
  <si>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</si>
  <si>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</si>
  <si>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</si>
  <si>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</si>
  <si>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</si>
  <si>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</si>
  <si>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</si>
  <si>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</si>
  <si>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</si>
  <si>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</si>
  <si>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</si>
  <si>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</si>
  <si>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</si>
  <si>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</si>
  <si>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</si>
  <si>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</si>
  <si>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</si>
  <si>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</si>
  <si>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</si>
  <si>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</si>
  <si>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</si>
  <si>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</si>
  <si>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</si>
  <si>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</si>
  <si>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</si>
  <si>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</si>
  <si>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</si>
  <si>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</si>
  <si>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</si>
  <si>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</si>
  <si>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</si>
  <si>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</si>
  <si>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</si>
  <si>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</si>
  <si>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</si>
  <si>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</si>
  <si>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</si>
  <si>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</si>
  <si>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</si>
  <si>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</si>
  <si>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</si>
  <si>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</si>
  <si>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</si>
  <si>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</si>
  <si>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</si>
  <si>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</si>
  <si>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</si>
  <si>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</si>
  <si>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</si>
  <si>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</si>
  <si>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</si>
  <si>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</si>
  <si>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</si>
  <si>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</si>
  <si>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</si>
  <si>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</si>
  <si>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</si>
  <si>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</si>
  <si>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</si>
  <si>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</si>
  <si>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</si>
  <si>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</si>
  <si>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</si>
  <si>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</si>
  <si>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</si>
  <si>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</si>
  <si>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</si>
  <si>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</si>
  <si>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</si>
  <si>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</si>
  <si>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</si>
  <si>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</si>
  <si>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</si>
  <si>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</si>
  <si>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</si>
  <si>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</si>
  <si>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</si>
  <si>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</si>
  <si>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</si>
  <si>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</si>
  <si>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</si>
  <si>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</si>
  <si>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</si>
  <si>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</si>
  <si>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</si>
  <si>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</si>
  <si>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</si>
  <si>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</si>
  <si>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</si>
  <si>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</si>
  <si>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</si>
  <si>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</si>
  <si>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</si>
  <si>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</si>
  <si>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Henrique, Leonardo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</si>
  <si>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</si>
  <si>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</si>
  <si>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</si>
  <si>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</si>
  <si>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</si>
  <si>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</si>
  <si>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</si>
  <si>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</si>
  <si>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</si>
  <si>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</si>
  <si>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</si>
  <si>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</si>
  <si>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</si>
  <si>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</si>
  <si>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</si>
  <si>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</si>
  <si>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</si>
  <si>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</si>
  <si>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</si>
  <si>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</si>
  <si>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</si>
  <si>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</si>
  <si>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</si>
  <si>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</si>
  <si>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</si>
  <si>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</si>
  <si>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</si>
  <si>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</si>
  <si>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</si>
  <si>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</si>
  <si>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</si>
  <si>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</si>
  <si>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</si>
  <si>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</si>
  <si>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</si>
  <si>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</si>
  <si>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</si>
  <si>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</si>
  <si>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</si>
  <si>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</si>
  <si>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</si>
  <si>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</si>
  <si>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</si>
  <si>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</si>
  <si>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</si>
  <si>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</si>
  <si>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</si>
  <si>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</si>
  <si>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</si>
  <si>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</si>
  <si>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</si>
  <si>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</si>
  <si>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</si>
  <si>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</si>
  <si>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</si>
  <si>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</si>
  <si>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</si>
  <si>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</si>
  <si>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</si>
  <si>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</si>
  <si>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</si>
  <si>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</si>
  <si>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</si>
  <si>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</si>
  <si>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</si>
  <si>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</si>
  <si>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</si>
  <si>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</si>
  <si>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</si>
  <si>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</si>
  <si>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</si>
  <si>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</si>
  <si>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</si>
  <si>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</si>
  <si>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</si>
  <si>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</si>
  <si>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</si>
  <si>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</si>
  <si>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</si>
  <si>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</si>
  <si>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</si>
  <si>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</si>
  <si>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</si>
  <si>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</si>
  <si>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</si>
  <si>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</si>
  <si>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2,40 bebidas</t>
  </si>
  <si>
    <t>33,10 bebidas</t>
  </si>
  <si>
    <t>7,00 bebidas</t>
  </si>
  <si>
    <t>enzo (jonas)</t>
  </si>
  <si>
    <t>gabriel (claldineia)</t>
  </si>
  <si>
    <t>gabriel + matheus (claldineia)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</si>
  <si>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</si>
  <si>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</si>
  <si>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</si>
  <si>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</si>
  <si>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</si>
  <si>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</si>
  <si>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bryan</t>
  </si>
  <si>
    <t>(15) 99160-6387</t>
  </si>
  <si>
    <t>22,50 (acertou em haver mês passado)</t>
  </si>
  <si>
    <t>2 águas</t>
  </si>
  <si>
    <t>1 cerveja + 1 água</t>
  </si>
  <si>
    <t>2,5 + 2,5 + 2,5</t>
  </si>
  <si>
    <t>1 água + 1 água + 1 água</t>
  </si>
  <si>
    <t>1 água (ruan, cláudia disse para marcar para ela) + 2 águas (davi)</t>
  </si>
  <si>
    <t>paulo</t>
  </si>
  <si>
    <t>Aluno, Sub07/15, Marina, Matteo/Nicolas</t>
  </si>
  <si>
    <t>(15) 98112-4145</t>
  </si>
  <si>
    <t>2/2 pix</t>
  </si>
  <si>
    <t>1/2 cartão de débito</t>
  </si>
  <si>
    <t>1 cerveja</t>
  </si>
  <si>
    <t>arthur</t>
  </si>
  <si>
    <t>2 cervejas e 1 água</t>
  </si>
  <si>
    <t>matteo (marina)</t>
  </si>
  <si>
    <t>4 cervejas</t>
  </si>
  <si>
    <t>89,50 bebidas</t>
  </si>
  <si>
    <t>Aluno, Sub11, ?, Bryan</t>
  </si>
  <si>
    <t>manu (aparecido)</t>
  </si>
  <si>
    <t>2,5 bebidas</t>
  </si>
  <si>
    <t>24 bebidas</t>
  </si>
  <si>
    <t>2 águas + 1 cerveja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</si>
  <si>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</si>
  <si>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</si>
  <si>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</si>
  <si>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</si>
  <si>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</si>
  <si>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</si>
  <si>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</si>
  <si>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</si>
  <si>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</si>
  <si>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</si>
  <si>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Yan</t>
  </si>
  <si>
    <t>Aluno, Sub15, Anderson, Yan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</si>
  <si>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</si>
  <si>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</si>
  <si>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</si>
  <si>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</si>
  <si>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</si>
  <si>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</si>
  <si>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</si>
  <si>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</si>
  <si>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</si>
  <si>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</si>
  <si>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</si>
  <si>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</si>
  <si>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</si>
  <si>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</si>
  <si>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</si>
  <si>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</si>
  <si>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</si>
  <si>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</si>
  <si>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</si>
  <si>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</si>
  <si>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</si>
  <si>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</si>
  <si>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</si>
  <si>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</si>
  <si>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</si>
  <si>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</si>
  <si>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1 água + 1 cerveja</t>
  </si>
  <si>
    <t>acho que pagou</t>
  </si>
  <si>
    <t>1 heineken + 1 amendoim</t>
  </si>
  <si>
    <t>1 água + 2 cervejas</t>
  </si>
  <si>
    <t>3 cervejas + 1 água</t>
  </si>
  <si>
    <t>[</t>
  </si>
  <si>
    <t>3 cervejas + 1 salgadinho</t>
  </si>
  <si>
    <t>2 cervejas + 1 salgadinho</t>
  </si>
  <si>
    <t>marquei gabriel (flávio)</t>
  </si>
  <si>
    <t>2/2 cartão de débito</t>
  </si>
  <si>
    <t>arthur/felipe (kaithye)</t>
  </si>
  <si>
    <t>yago (elizabete)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</si>
</sst>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1265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1261</v>
      </c>
      <c r="G136" s="38"/>
      <c r="H136" s="6">
        <v>44653</v>
      </c>
      <c r="I136" s="29" t="s">
        <v>1357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3"/>
  <sheetViews>
    <sheetView topLeftCell="A7" workbookViewId="0">
      <selection activeCell="C18" sqref="C18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3" bestFit="1" customWidth="1"/>
  </cols>
  <sheetData>
    <row r="1" spans="1:5">
      <c r="A1" s="50" t="s">
        <v>162</v>
      </c>
      <c r="B1" s="50" t="s">
        <v>154</v>
      </c>
      <c r="C1" s="50" t="s">
        <v>163</v>
      </c>
      <c r="D1" s="50" t="s">
        <v>1114</v>
      </c>
      <c r="E1" s="71" t="s">
        <v>1113</v>
      </c>
    </row>
    <row r="2" spans="1:5">
      <c r="A2" s="29"/>
      <c r="B2" s="29" t="s">
        <v>1110</v>
      </c>
      <c r="C2" s="29">
        <v>199.9</v>
      </c>
      <c r="D2" s="29" t="s">
        <v>170</v>
      </c>
      <c r="E2" s="72" t="s">
        <v>1349</v>
      </c>
    </row>
    <row r="3" spans="1:5">
      <c r="A3" s="38">
        <v>44617</v>
      </c>
      <c r="B3" s="29" t="s">
        <v>1068</v>
      </c>
      <c r="C3" s="29">
        <v>199.9</v>
      </c>
      <c r="D3" s="29" t="s">
        <v>170</v>
      </c>
      <c r="E3" s="72" t="s">
        <v>1112</v>
      </c>
    </row>
    <row r="4" spans="1:5">
      <c r="A4" s="38">
        <v>44617</v>
      </c>
      <c r="B4" s="29" t="s">
        <v>1111</v>
      </c>
      <c r="C4" s="29">
        <v>199.9</v>
      </c>
      <c r="D4" s="29" t="s">
        <v>170</v>
      </c>
      <c r="E4" s="72" t="s">
        <v>1112</v>
      </c>
    </row>
    <row r="5" spans="1:5">
      <c r="A5" s="38">
        <v>44638</v>
      </c>
      <c r="B5" s="53" t="s">
        <v>1199</v>
      </c>
      <c r="C5" s="29">
        <v>199.9</v>
      </c>
      <c r="D5" s="53" t="s">
        <v>242</v>
      </c>
      <c r="E5" s="72">
        <v>6</v>
      </c>
    </row>
    <row r="6" spans="1:5">
      <c r="A6" s="38">
        <v>44646</v>
      </c>
      <c r="B6" s="29" t="s">
        <v>1087</v>
      </c>
      <c r="C6" s="29">
        <v>199.9</v>
      </c>
      <c r="D6" s="53" t="s">
        <v>182</v>
      </c>
      <c r="E6" s="72" t="s">
        <v>1112</v>
      </c>
    </row>
    <row r="7" spans="1:5">
      <c r="A7" s="38">
        <v>44656</v>
      </c>
      <c r="B7" s="29" t="s">
        <v>1305</v>
      </c>
      <c r="C7" s="29">
        <v>199.9</v>
      </c>
      <c r="D7" s="29" t="s">
        <v>170</v>
      </c>
      <c r="E7" s="72">
        <v>14</v>
      </c>
    </row>
    <row r="8" spans="1:5">
      <c r="A8" s="38">
        <v>44657</v>
      </c>
      <c r="B8" s="29" t="s">
        <v>1360</v>
      </c>
      <c r="C8" s="29">
        <v>200</v>
      </c>
      <c r="D8" s="29" t="s">
        <v>176</v>
      </c>
      <c r="E8" s="72">
        <v>14</v>
      </c>
    </row>
    <row r="9" spans="1:5">
      <c r="A9" s="38">
        <v>44671</v>
      </c>
      <c r="B9" s="29" t="s">
        <v>1346</v>
      </c>
      <c r="C9" s="29">
        <v>100</v>
      </c>
      <c r="D9" s="29" t="s">
        <v>1347</v>
      </c>
      <c r="E9" s="72">
        <v>12</v>
      </c>
    </row>
    <row r="10" spans="1:5">
      <c r="A10" s="38">
        <v>44671</v>
      </c>
      <c r="B10" s="29" t="s">
        <v>1321</v>
      </c>
      <c r="C10" s="29">
        <v>73.33</v>
      </c>
      <c r="D10" s="29" t="s">
        <v>1348</v>
      </c>
      <c r="E10" s="72">
        <v>14</v>
      </c>
    </row>
    <row r="11" spans="1:5">
      <c r="A11" s="38">
        <v>44671</v>
      </c>
      <c r="B11" s="29" t="s">
        <v>1359</v>
      </c>
      <c r="C11" s="29">
        <v>100</v>
      </c>
      <c r="D11" s="29" t="s">
        <v>1347</v>
      </c>
      <c r="E11" s="72">
        <v>14</v>
      </c>
    </row>
    <row r="12" spans="1:5">
      <c r="A12" s="38">
        <v>44673</v>
      </c>
      <c r="B12" s="29" t="s">
        <v>1312</v>
      </c>
      <c r="C12" s="29">
        <v>100</v>
      </c>
      <c r="D12" s="53" t="s">
        <v>1347</v>
      </c>
      <c r="E12" s="72">
        <v>16</v>
      </c>
    </row>
    <row r="13" spans="1:5">
      <c r="A13" s="38">
        <v>44686</v>
      </c>
      <c r="B13" s="29" t="s">
        <v>1316</v>
      </c>
      <c r="C13" s="29">
        <v>100</v>
      </c>
      <c r="D13" s="29" t="s">
        <v>1347</v>
      </c>
      <c r="E13" s="72" t="s">
        <v>175</v>
      </c>
    </row>
    <row r="14" spans="1:5">
      <c r="A14" s="29"/>
      <c r="B14" s="29" t="s">
        <v>1315</v>
      </c>
      <c r="C14" s="29">
        <v>100</v>
      </c>
      <c r="D14" s="29" t="s">
        <v>1347</v>
      </c>
      <c r="E14" s="72"/>
    </row>
    <row r="15" spans="1:5">
      <c r="A15" s="38">
        <v>44685</v>
      </c>
      <c r="B15" s="29" t="s">
        <v>1317</v>
      </c>
      <c r="C15" s="29">
        <v>200</v>
      </c>
      <c r="D15" s="29" t="s">
        <v>170</v>
      </c>
      <c r="E15" s="72">
        <v>14</v>
      </c>
    </row>
    <row r="16" spans="1:5">
      <c r="A16" s="38">
        <v>44686</v>
      </c>
      <c r="B16" s="29" t="s">
        <v>1310</v>
      </c>
      <c r="C16" s="29">
        <v>100</v>
      </c>
      <c r="D16" s="29" t="s">
        <v>1387</v>
      </c>
      <c r="E16" s="72">
        <v>14</v>
      </c>
    </row>
    <row r="17" spans="1:5">
      <c r="A17" s="38">
        <v>44687</v>
      </c>
      <c r="B17" s="29" t="s">
        <v>1376</v>
      </c>
      <c r="C17" s="29">
        <v>100</v>
      </c>
      <c r="D17" s="29" t="s">
        <v>1347</v>
      </c>
      <c r="E17" s="72">
        <v>12</v>
      </c>
    </row>
    <row r="18" spans="1:5">
      <c r="A18" s="38">
        <v>44694</v>
      </c>
      <c r="B18" s="29" t="s">
        <v>1376</v>
      </c>
      <c r="C18" s="29">
        <v>100</v>
      </c>
      <c r="D18" s="29" t="s">
        <v>1387</v>
      </c>
      <c r="E18" s="72"/>
    </row>
    <row r="19" spans="1:5">
      <c r="A19" s="38">
        <v>44694</v>
      </c>
      <c r="B19" s="29" t="s">
        <v>1346</v>
      </c>
      <c r="C19" s="29">
        <v>100</v>
      </c>
      <c r="D19" s="29" t="s">
        <v>1387</v>
      </c>
      <c r="E19" s="72"/>
    </row>
    <row r="20" spans="1:5">
      <c r="A20" s="38">
        <v>44695</v>
      </c>
      <c r="B20" s="29" t="s">
        <v>1315</v>
      </c>
      <c r="C20" s="29">
        <v>100</v>
      </c>
      <c r="D20" s="29" t="s">
        <v>1387</v>
      </c>
      <c r="E20" s="72">
        <v>12</v>
      </c>
    </row>
    <row r="21" spans="1:5">
      <c r="A21" s="38">
        <v>44698</v>
      </c>
      <c r="B21" s="29" t="s">
        <v>1098</v>
      </c>
      <c r="C21" s="29">
        <v>100</v>
      </c>
      <c r="D21" s="53" t="s">
        <v>1388</v>
      </c>
      <c r="E21" s="72" t="s">
        <v>175</v>
      </c>
    </row>
    <row r="22" spans="1:5">
      <c r="A22" s="38">
        <v>44701</v>
      </c>
      <c r="B22" s="29" t="s">
        <v>1396</v>
      </c>
      <c r="C22" s="29">
        <v>100</v>
      </c>
      <c r="D22" s="29" t="s">
        <v>1426</v>
      </c>
      <c r="E22" s="72"/>
    </row>
    <row r="23" spans="1:5">
      <c r="A23" s="38">
        <v>44713</v>
      </c>
      <c r="B23" s="29" t="s">
        <v>1316</v>
      </c>
      <c r="C23" s="29">
        <v>100</v>
      </c>
      <c r="D23" s="29" t="s">
        <v>1447</v>
      </c>
      <c r="E23" s="72"/>
    </row>
    <row r="24" spans="1:5">
      <c r="A24" s="38">
        <v>44713</v>
      </c>
      <c r="B24" s="29" t="s">
        <v>1321</v>
      </c>
      <c r="C24" s="29">
        <v>73.33</v>
      </c>
      <c r="D24" s="29" t="s">
        <v>1425</v>
      </c>
      <c r="E24" s="72"/>
    </row>
    <row r="25" spans="1:5">
      <c r="A25" s="38">
        <v>44722</v>
      </c>
      <c r="B25" s="29" t="s">
        <v>1130</v>
      </c>
      <c r="C25" s="29">
        <v>100</v>
      </c>
      <c r="D25" s="29" t="s">
        <v>1387</v>
      </c>
      <c r="E25" s="72">
        <v>12</v>
      </c>
    </row>
    <row r="26" spans="1:5">
      <c r="A26" s="29"/>
      <c r="B26" s="29"/>
      <c r="C26" s="29"/>
      <c r="D26" s="29"/>
      <c r="E26" s="72"/>
    </row>
    <row r="27" spans="1:5">
      <c r="A27" s="29"/>
      <c r="B27" s="29"/>
      <c r="C27" s="29"/>
      <c r="D27" s="29"/>
      <c r="E27" s="72"/>
    </row>
    <row r="28" spans="1:5">
      <c r="A28" s="29"/>
      <c r="B28" s="29"/>
      <c r="C28" s="29"/>
      <c r="D28" s="29"/>
      <c r="E28" s="72"/>
    </row>
    <row r="29" spans="1:5">
      <c r="A29" s="29"/>
      <c r="B29" s="29"/>
      <c r="C29" s="29"/>
      <c r="D29" s="29"/>
      <c r="E29" s="72"/>
    </row>
    <row r="30" spans="1:5">
      <c r="A30" s="38">
        <v>44660</v>
      </c>
      <c r="B30" s="29" t="s">
        <v>1097</v>
      </c>
      <c r="C30" s="29">
        <v>73.33</v>
      </c>
      <c r="D30" s="29"/>
      <c r="E30" s="72">
        <v>14</v>
      </c>
    </row>
    <row r="32" spans="1:5">
      <c r="A32" s="38">
        <v>44660</v>
      </c>
      <c r="B32" s="29" t="s">
        <v>1312</v>
      </c>
      <c r="C32" s="29">
        <v>100</v>
      </c>
      <c r="D32" s="29" t="s">
        <v>1311</v>
      </c>
      <c r="E32" s="72">
        <v>16</v>
      </c>
    </row>
    <row r="33" spans="1:5">
      <c r="A33" s="38">
        <v>44660</v>
      </c>
      <c r="B33" s="29" t="s">
        <v>1098</v>
      </c>
      <c r="C33" s="29">
        <v>100</v>
      </c>
      <c r="D33" s="29"/>
      <c r="E33" s="72" t="s">
        <v>175</v>
      </c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1118</v>
      </c>
      <c r="B1" t="s">
        <v>1235</v>
      </c>
    </row>
    <row r="2" spans="1:2">
      <c r="A2" t="s">
        <v>1150</v>
      </c>
      <c r="B2" t="s">
        <v>1235</v>
      </c>
    </row>
    <row r="3" spans="1:2">
      <c r="A3" t="s">
        <v>1091</v>
      </c>
      <c r="B3" t="s">
        <v>1235</v>
      </c>
    </row>
    <row r="4" spans="1:2">
      <c r="A4" t="s">
        <v>1140</v>
      </c>
      <c r="B4" t="s">
        <v>1235</v>
      </c>
    </row>
    <row r="5" spans="1:2">
      <c r="A5" t="s">
        <v>1135</v>
      </c>
      <c r="B5" t="s">
        <v>1235</v>
      </c>
    </row>
    <row r="6" spans="1:2">
      <c r="A6" t="s">
        <v>1134</v>
      </c>
      <c r="B6" t="s">
        <v>1235</v>
      </c>
    </row>
    <row r="7" spans="1:2">
      <c r="A7" t="s">
        <v>1138</v>
      </c>
      <c r="B7" t="s">
        <v>1235</v>
      </c>
    </row>
    <row r="8" spans="1:2">
      <c r="A8" t="s">
        <v>1119</v>
      </c>
      <c r="B8" t="s">
        <v>1235</v>
      </c>
    </row>
    <row r="9" spans="1:2">
      <c r="A9" t="s">
        <v>1136</v>
      </c>
      <c r="B9" t="s">
        <v>1235</v>
      </c>
    </row>
    <row r="10" spans="1:2">
      <c r="A10" t="s">
        <v>1197</v>
      </c>
      <c r="B10" t="s">
        <v>1235</v>
      </c>
    </row>
    <row r="11" spans="1:2">
      <c r="A11" t="s">
        <v>1232</v>
      </c>
      <c r="B11" t="s">
        <v>1235</v>
      </c>
    </row>
    <row r="12" spans="1:2">
      <c r="A12" t="s">
        <v>1148</v>
      </c>
      <c r="B12" t="s">
        <v>1235</v>
      </c>
    </row>
    <row r="13" spans="1:2">
      <c r="A13" t="s">
        <v>1152</v>
      </c>
      <c r="B13" t="s">
        <v>1235</v>
      </c>
    </row>
    <row r="14" spans="1:2">
      <c r="A14" t="s">
        <v>1233</v>
      </c>
      <c r="B14" t="s">
        <v>1235</v>
      </c>
    </row>
    <row r="15" spans="1:2">
      <c r="A15" t="s">
        <v>1137</v>
      </c>
      <c r="B15" t="s">
        <v>1235</v>
      </c>
    </row>
    <row r="16" spans="1:2">
      <c r="A16" t="s">
        <v>1149</v>
      </c>
      <c r="B16" t="s">
        <v>1235</v>
      </c>
    </row>
    <row r="17" spans="1:2">
      <c r="A17" t="s">
        <v>1151</v>
      </c>
      <c r="B17" t="s">
        <v>1235</v>
      </c>
    </row>
    <row r="18" spans="1:2">
      <c r="A18" t="s">
        <v>1141</v>
      </c>
      <c r="B18" t="s">
        <v>1235</v>
      </c>
    </row>
    <row r="19" spans="1:2">
      <c r="A19" t="s">
        <v>1140</v>
      </c>
      <c r="B19" t="s">
        <v>1234</v>
      </c>
    </row>
    <row r="20" spans="1:2">
      <c r="A20" t="s">
        <v>1100</v>
      </c>
      <c r="B20" t="s">
        <v>1234</v>
      </c>
    </row>
    <row r="21" spans="1:2">
      <c r="A21" t="s">
        <v>1156</v>
      </c>
      <c r="B21" t="s">
        <v>1234</v>
      </c>
    </row>
    <row r="22" spans="1:2">
      <c r="A22" t="s">
        <v>1143</v>
      </c>
      <c r="B22" t="s">
        <v>1234</v>
      </c>
    </row>
    <row r="23" spans="1:2">
      <c r="A23" t="s">
        <v>1229</v>
      </c>
      <c r="B23" t="s">
        <v>1234</v>
      </c>
    </row>
    <row r="24" spans="1:2">
      <c r="A24" t="s">
        <v>1225</v>
      </c>
      <c r="B24" t="s">
        <v>1234</v>
      </c>
    </row>
    <row r="25" spans="1:2">
      <c r="A25" t="s">
        <v>1224</v>
      </c>
      <c r="B25" t="s">
        <v>1234</v>
      </c>
    </row>
    <row r="26" spans="1:2">
      <c r="A26" t="s">
        <v>1226</v>
      </c>
      <c r="B26" t="s">
        <v>1234</v>
      </c>
    </row>
    <row r="27" spans="1:2">
      <c r="A27" t="s">
        <v>1211</v>
      </c>
      <c r="B27" t="s">
        <v>1234</v>
      </c>
    </row>
    <row r="28" spans="1:2">
      <c r="A28" t="s">
        <v>1130</v>
      </c>
      <c r="B28" t="s">
        <v>1234</v>
      </c>
    </row>
    <row r="29" spans="1:2">
      <c r="A29" t="s">
        <v>1223</v>
      </c>
      <c r="B29" t="s">
        <v>1234</v>
      </c>
    </row>
    <row r="30" spans="1:2">
      <c r="A30" t="s">
        <v>1133</v>
      </c>
      <c r="B30" t="s">
        <v>1234</v>
      </c>
    </row>
    <row r="31" spans="1:2">
      <c r="A31" t="s">
        <v>1098</v>
      </c>
      <c r="B31" t="s">
        <v>1234</v>
      </c>
    </row>
    <row r="32" spans="1:2">
      <c r="A32" t="s">
        <v>1097</v>
      </c>
      <c r="B32" t="s">
        <v>1234</v>
      </c>
    </row>
    <row r="33" spans="1:2">
      <c r="A33" t="s">
        <v>991</v>
      </c>
      <c r="B33" t="s">
        <v>1236</v>
      </c>
    </row>
    <row r="34" spans="1:2">
      <c r="A34" t="s">
        <v>1009</v>
      </c>
      <c r="B34" t="s">
        <v>1236</v>
      </c>
    </row>
    <row r="35" spans="1:2">
      <c r="A35" t="s">
        <v>1144</v>
      </c>
      <c r="B35" t="s">
        <v>1236</v>
      </c>
    </row>
    <row r="36" spans="1:2">
      <c r="A36" t="s">
        <v>1157</v>
      </c>
      <c r="B36" t="s">
        <v>1236</v>
      </c>
    </row>
    <row r="37" spans="1:2">
      <c r="A37" t="s">
        <v>1145</v>
      </c>
      <c r="B37" t="s">
        <v>1236</v>
      </c>
    </row>
    <row r="38" spans="1:2">
      <c r="A38" t="s">
        <v>1147</v>
      </c>
      <c r="B38" t="s">
        <v>1236</v>
      </c>
    </row>
    <row r="39" spans="1:2">
      <c r="A39" t="s">
        <v>1142</v>
      </c>
      <c r="B39" t="s">
        <v>1236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1269</v>
      </c>
      <c r="B1" s="1" t="s">
        <v>2</v>
      </c>
      <c r="C1" s="1" t="s">
        <v>6</v>
      </c>
      <c r="D1" s="1" t="s">
        <v>4</v>
      </c>
      <c r="E1" s="1" t="s">
        <v>5</v>
      </c>
      <c r="F1" s="76" t="s">
        <v>8</v>
      </c>
      <c r="G1" s="76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C5" sqref="C5"/>
    </sheetView>
  </sheetViews>
  <sheetFormatPr defaultRowHeight="15"/>
  <cols>
    <col min="3" max="3" width="10" bestFit="1" customWidth="1"/>
    <col min="5" max="5" width="10" style="82" bestFit="1" customWidth="1"/>
  </cols>
  <sheetData>
    <row r="1" spans="1:6">
      <c r="A1" s="88" t="s">
        <v>1437</v>
      </c>
      <c r="B1" s="88"/>
      <c r="C1" s="88"/>
      <c r="D1" s="88" t="s">
        <v>1434</v>
      </c>
      <c r="E1" s="88"/>
      <c r="F1" s="88"/>
    </row>
    <row r="2" spans="1:6">
      <c r="A2" s="50" t="s">
        <v>1433</v>
      </c>
      <c r="B2" s="50" t="s">
        <v>1432</v>
      </c>
      <c r="C2" s="83" t="s">
        <v>1431</v>
      </c>
      <c r="D2" s="50" t="s">
        <v>1432</v>
      </c>
      <c r="E2" s="50" t="s">
        <v>1435</v>
      </c>
      <c r="F2" s="50" t="s">
        <v>1436</v>
      </c>
    </row>
    <row r="3" spans="1:6">
      <c r="A3" s="29" t="s">
        <v>1235</v>
      </c>
      <c r="B3" s="29"/>
      <c r="C3" s="84">
        <v>639720195</v>
      </c>
      <c r="D3" s="29"/>
      <c r="E3" s="29"/>
      <c r="F3" s="29"/>
    </row>
    <row r="4" spans="1:6">
      <c r="A4" s="29"/>
      <c r="B4" s="29"/>
      <c r="C4" s="29"/>
      <c r="D4" s="29"/>
      <c r="E4" s="84"/>
      <c r="F4" s="29"/>
    </row>
    <row r="5" spans="1:6">
      <c r="A5" s="29"/>
      <c r="B5" s="29"/>
      <c r="C5" s="29"/>
      <c r="D5" s="29"/>
      <c r="E5" s="84"/>
      <c r="F5" s="29"/>
    </row>
    <row r="6" spans="1:6">
      <c r="A6" s="29"/>
      <c r="B6" s="29"/>
      <c r="C6" s="29"/>
      <c r="D6" s="29"/>
      <c r="E6" s="84"/>
      <c r="F6" s="29"/>
    </row>
    <row r="7" spans="1:6">
      <c r="A7" s="29"/>
      <c r="B7" s="29"/>
      <c r="C7" s="29"/>
      <c r="D7" s="29"/>
      <c r="E7" s="84"/>
      <c r="F7" s="29"/>
    </row>
    <row r="8" spans="1:6">
      <c r="A8" s="29"/>
      <c r="B8" s="29"/>
      <c r="C8" s="29"/>
      <c r="D8" s="29"/>
      <c r="E8" s="84"/>
      <c r="F8" s="29"/>
    </row>
    <row r="9" spans="1:6">
      <c r="A9" s="29"/>
      <c r="B9" s="29"/>
      <c r="C9" s="29"/>
      <c r="D9" s="29"/>
      <c r="E9" s="84"/>
      <c r="F9" s="29"/>
    </row>
    <row r="10" spans="1:6">
      <c r="A10" s="29"/>
      <c r="B10" s="29"/>
      <c r="C10" s="29"/>
      <c r="D10" s="29"/>
      <c r="E10" s="84"/>
      <c r="F10" s="29"/>
    </row>
    <row r="11" spans="1:6">
      <c r="A11" s="29"/>
      <c r="B11" s="29"/>
      <c r="C11" s="29"/>
      <c r="D11" s="29"/>
      <c r="E11" s="84"/>
      <c r="F11" s="29"/>
    </row>
    <row r="12" spans="1:6">
      <c r="A12" s="29"/>
      <c r="B12" s="29"/>
      <c r="C12" s="29"/>
      <c r="D12" s="29"/>
      <c r="E12" s="84"/>
      <c r="F12" s="29"/>
    </row>
    <row r="13" spans="1:6">
      <c r="A13" s="29"/>
      <c r="B13" s="29"/>
      <c r="C13" s="29"/>
      <c r="D13" s="29"/>
      <c r="E13" s="84"/>
      <c r="F13" s="29"/>
    </row>
    <row r="14" spans="1:6">
      <c r="A14" s="29"/>
      <c r="B14" s="29"/>
      <c r="C14" s="29"/>
      <c r="D14" s="29"/>
      <c r="E14" s="84"/>
      <c r="F14" s="29"/>
    </row>
    <row r="15" spans="1:6">
      <c r="A15" s="29"/>
      <c r="B15" s="29"/>
      <c r="C15" s="29"/>
      <c r="D15" s="29"/>
      <c r="E15" s="84"/>
      <c r="F15" s="29"/>
    </row>
    <row r="16" spans="1:6">
      <c r="A16" s="29"/>
      <c r="B16" s="29"/>
      <c r="C16" s="29"/>
      <c r="D16" s="29"/>
      <c r="E16" s="84"/>
      <c r="F16" s="29"/>
    </row>
    <row r="17" spans="1:6">
      <c r="A17" s="29"/>
      <c r="B17" s="29"/>
      <c r="C17" s="29"/>
      <c r="D17" s="29"/>
      <c r="E17" s="84"/>
      <c r="F17" s="29"/>
    </row>
    <row r="18" spans="1:6">
      <c r="A18" s="29"/>
      <c r="B18" s="29"/>
      <c r="C18" s="29"/>
      <c r="D18" s="29"/>
      <c r="E18" s="84"/>
      <c r="F18" s="29"/>
    </row>
    <row r="19" spans="1:6">
      <c r="A19" s="29"/>
      <c r="B19" s="29"/>
      <c r="C19" s="29"/>
      <c r="D19" s="29"/>
      <c r="E19" s="84"/>
      <c r="F19" s="29"/>
    </row>
    <row r="20" spans="1:6">
      <c r="A20" s="29"/>
      <c r="B20" s="29"/>
      <c r="C20" s="29"/>
      <c r="D20" s="29"/>
      <c r="E20" s="84"/>
      <c r="F20" s="29"/>
    </row>
    <row r="21" spans="1:6">
      <c r="A21" s="29"/>
      <c r="B21" s="29"/>
      <c r="C21" s="29"/>
      <c r="D21" s="29"/>
      <c r="E21" s="84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27" sqref="A27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85" t="s">
        <v>153</v>
      </c>
      <c r="B1" s="85"/>
      <c r="C1" s="85"/>
      <c r="D1" s="85"/>
      <c r="E1" s="85"/>
      <c r="F1" s="85"/>
      <c r="G1" s="85" t="s">
        <v>11</v>
      </c>
      <c r="H1" s="85"/>
      <c r="I1" s="85"/>
      <c r="J1" s="85"/>
      <c r="K1" s="85"/>
      <c r="L1" s="85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1" ca="1" si="0">DATEDIF(I3,TODAY(),"y")&amp;" anos, "&amp;DATEDIF(I3,TODAY(),"YM")&amp;" meses "&amp;DATEDIF(I3,TODAY(),"MD")&amp;" dias"</f>
        <v>6 anos, 4 meses 14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7 anos, 11 meses 10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0 meses 7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8 anos, 11 meses 19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5 meses 10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8 meses 14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13 anos, 11 meses 3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1 meses 26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1266</v>
      </c>
      <c r="F11" s="6"/>
      <c r="G11" s="29" t="s">
        <v>1273</v>
      </c>
      <c r="H11" s="6" t="str">
        <f t="shared" ca="1" si="0"/>
        <v>6 anos, 5 meses 14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5 anos, 10 meses 29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4 meses 5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1260</v>
      </c>
      <c r="G14" s="29" t="s">
        <v>1262</v>
      </c>
      <c r="H14" s="6" t="str">
        <f t="shared" ca="1" si="0"/>
        <v>10 anos, 1 meses 3 dias</v>
      </c>
      <c r="I14" s="38">
        <v>41036</v>
      </c>
      <c r="J14" s="8" t="s">
        <v>21</v>
      </c>
      <c r="K14" s="8" t="s">
        <v>116</v>
      </c>
      <c r="L14" s="81">
        <v>44652</v>
      </c>
    </row>
    <row r="15" spans="1:12">
      <c r="A15" s="29" t="s">
        <v>1340</v>
      </c>
      <c r="B15" s="29" t="s">
        <v>1341</v>
      </c>
      <c r="C15" s="29" t="s">
        <v>1342</v>
      </c>
      <c r="D15" s="29" t="s">
        <v>1343</v>
      </c>
      <c r="E15" s="29" t="s">
        <v>1270</v>
      </c>
      <c r="G15" s="27" t="s">
        <v>1344</v>
      </c>
      <c r="H15" s="6" t="str">
        <f t="shared" ca="1" si="0"/>
        <v>10 anos, 4 meses 10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4 anos, 11 meses 24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1075</v>
      </c>
      <c r="B17" s="57" t="s">
        <v>1076</v>
      </c>
      <c r="C17" s="57" t="s">
        <v>1077</v>
      </c>
      <c r="D17" s="57" t="s">
        <v>1078</v>
      </c>
      <c r="E17" s="29" t="s">
        <v>1005</v>
      </c>
      <c r="F17" s="57" t="s">
        <v>1074</v>
      </c>
      <c r="G17" s="57" t="s">
        <v>1073</v>
      </c>
      <c r="H17" s="6" t="str">
        <f t="shared" ca="1" si="0"/>
        <v>5 anos, 0 meses 18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5 anos, 11 meses 1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1080</v>
      </c>
      <c r="B19" s="57" t="s">
        <v>1081</v>
      </c>
      <c r="C19" s="58" t="s">
        <v>1082</v>
      </c>
      <c r="D19" s="57" t="s">
        <v>1083</v>
      </c>
      <c r="E19" s="29" t="s">
        <v>981</v>
      </c>
      <c r="G19" s="57" t="s">
        <v>1079</v>
      </c>
      <c r="H19" s="6" t="str">
        <f t="shared" ca="1" si="0"/>
        <v>6 anos, 1 meses 18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1 meses 29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5 meses 5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1271</v>
      </c>
      <c r="G22" s="27" t="s">
        <v>1247</v>
      </c>
      <c r="J22" s="27" t="s">
        <v>21</v>
      </c>
      <c r="K22" s="8" t="s">
        <v>160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65"/>
  <sheetViews>
    <sheetView topLeftCell="D1" zoomScale="85" zoomScaleNormal="85" workbookViewId="0">
      <pane ySplit="2" topLeftCell="A3" activePane="bottomLeft" state="frozen"/>
      <selection pane="bottomLeft" activeCell="I43" sqref="I3:I43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0.140625" style="29" customWidth="1"/>
    <col min="11" max="11" width="22.5703125" style="29" customWidth="1"/>
    <col min="12" max="12" width="13.5703125" style="29" bestFit="1" customWidth="1"/>
    <col min="13" max="13" width="13.5703125" style="79" customWidth="1"/>
    <col min="14" max="14" width="13.5703125" style="29" customWidth="1"/>
    <col min="15" max="1010" width="14.42578125" customWidth="1"/>
  </cols>
  <sheetData>
    <row r="1" spans="1:14">
      <c r="A1" s="85" t="s">
        <v>153</v>
      </c>
      <c r="B1" s="85"/>
      <c r="C1" s="85"/>
      <c r="D1" s="85"/>
      <c r="E1" s="85"/>
      <c r="F1" s="85"/>
      <c r="G1" s="77"/>
      <c r="H1" s="77"/>
      <c r="I1" s="85" t="s">
        <v>11</v>
      </c>
      <c r="J1" s="85"/>
      <c r="K1" s="85"/>
      <c r="L1" s="85"/>
      <c r="M1" s="85"/>
      <c r="N1" s="85"/>
    </row>
    <row r="2" spans="1:14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1303</v>
      </c>
      <c r="H2" s="1" t="s">
        <v>1304</v>
      </c>
      <c r="I2" s="1" t="s">
        <v>5</v>
      </c>
      <c r="J2" s="1" t="s">
        <v>158</v>
      </c>
      <c r="K2" s="1" t="s">
        <v>2</v>
      </c>
      <c r="L2" s="1" t="s">
        <v>6</v>
      </c>
      <c r="M2" s="80" t="s">
        <v>1363</v>
      </c>
      <c r="N2" s="1" t="s">
        <v>1362</v>
      </c>
    </row>
    <row r="3" spans="1:14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1351</v>
      </c>
      <c r="H3" s="8" t="s">
        <v>1274</v>
      </c>
      <c r="I3" s="27" t="s">
        <v>134</v>
      </c>
      <c r="J3" s="6" t="str">
        <f t="shared" ref="J3:J30" ca="1" si="0">DATEDIF(L3,TODAY(),"y")&amp;" anos, "&amp;DATEDIF(L3,TODAY(),"YM")&amp;" meses "&amp;DATEDIF(L3,TODAY(),"MD")&amp;" dias"</f>
        <v>3 anos, 8 meses 15 dias</v>
      </c>
      <c r="K3" s="27" t="s">
        <v>64</v>
      </c>
      <c r="L3" s="6">
        <v>43368</v>
      </c>
      <c r="M3" s="78">
        <v>18</v>
      </c>
      <c r="N3" s="6"/>
    </row>
    <row r="4" spans="1:14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1352</v>
      </c>
      <c r="H4" s="29" t="s">
        <v>1275</v>
      </c>
      <c r="I4" s="29" t="s">
        <v>1250</v>
      </c>
      <c r="J4" s="6" t="str">
        <f t="shared" ca="1" si="0"/>
        <v>4 anos, 10 meses 1 dias</v>
      </c>
      <c r="K4" s="27" t="s">
        <v>64</v>
      </c>
      <c r="L4" s="64">
        <v>42956</v>
      </c>
      <c r="M4" s="79">
        <v>11</v>
      </c>
      <c r="N4" s="64"/>
    </row>
    <row r="5" spans="1:14">
      <c r="A5" s="8" t="s">
        <v>1217</v>
      </c>
      <c r="B5" s="8" t="s">
        <v>1218</v>
      </c>
      <c r="C5" s="8" t="s">
        <v>1219</v>
      </c>
      <c r="D5" s="8" t="s">
        <v>1220</v>
      </c>
      <c r="E5" s="8" t="s">
        <v>1221</v>
      </c>
      <c r="F5" s="8" t="s">
        <v>1222</v>
      </c>
      <c r="G5" s="27" t="s">
        <v>1353</v>
      </c>
      <c r="H5" s="8" t="s">
        <v>1276</v>
      </c>
      <c r="I5" s="27" t="s">
        <v>1216</v>
      </c>
      <c r="J5" s="8" t="str">
        <f t="shared" ca="1" si="0"/>
        <v>4 anos, 10 meses 15 dias</v>
      </c>
      <c r="K5" s="27" t="s">
        <v>64</v>
      </c>
      <c r="L5" s="26">
        <v>42941</v>
      </c>
      <c r="M5" s="78">
        <v>19</v>
      </c>
      <c r="N5" s="26"/>
    </row>
    <row r="6" spans="1:14">
      <c r="A6" s="8" t="s">
        <v>1166</v>
      </c>
      <c r="B6" s="8" t="s">
        <v>1167</v>
      </c>
      <c r="C6" s="8" t="s">
        <v>1168</v>
      </c>
      <c r="D6" s="8" t="s">
        <v>1169</v>
      </c>
      <c r="E6" s="57" t="s">
        <v>966</v>
      </c>
      <c r="F6" s="8"/>
      <c r="G6" s="27" t="s">
        <v>1353</v>
      </c>
      <c r="H6" s="8" t="s">
        <v>1277</v>
      </c>
      <c r="I6" s="27" t="s">
        <v>1165</v>
      </c>
      <c r="J6" s="8" t="str">
        <f t="shared" ca="1" si="0"/>
        <v>5 anos, 6 meses 7 dias</v>
      </c>
      <c r="K6" s="27" t="s">
        <v>64</v>
      </c>
      <c r="L6" s="26">
        <v>42707</v>
      </c>
      <c r="M6" s="78">
        <v>5</v>
      </c>
      <c r="N6" s="26"/>
    </row>
    <row r="7" spans="1:14">
      <c r="A7" s="8" t="s">
        <v>195</v>
      </c>
      <c r="B7" s="8" t="s">
        <v>196</v>
      </c>
      <c r="C7" s="8" t="s">
        <v>197</v>
      </c>
      <c r="D7" s="8" t="s">
        <v>198</v>
      </c>
      <c r="E7" s="8" t="s">
        <v>92</v>
      </c>
      <c r="F7" s="8" t="s">
        <v>199</v>
      </c>
      <c r="G7" s="27" t="s">
        <v>1355</v>
      </c>
      <c r="H7" s="8" t="s">
        <v>1278</v>
      </c>
      <c r="I7" s="8" t="s">
        <v>90</v>
      </c>
      <c r="J7" s="6" t="str">
        <f t="shared" ca="1" si="0"/>
        <v>5 anos, 7 meses 16 dias</v>
      </c>
      <c r="K7" s="27" t="s">
        <v>64</v>
      </c>
      <c r="L7" s="6">
        <v>42667</v>
      </c>
      <c r="M7" s="78">
        <v>12</v>
      </c>
      <c r="N7" s="6"/>
    </row>
    <row r="8" spans="1:14">
      <c r="A8" s="8" t="s">
        <v>235</v>
      </c>
      <c r="B8" s="8" t="s">
        <v>236</v>
      </c>
      <c r="C8" s="8" t="s">
        <v>237</v>
      </c>
      <c r="D8" s="8" t="s">
        <v>238</v>
      </c>
      <c r="E8" s="8" t="s">
        <v>239</v>
      </c>
      <c r="F8" s="8" t="s">
        <v>240</v>
      </c>
      <c r="G8" s="27" t="s">
        <v>1351</v>
      </c>
      <c r="H8" s="8" t="s">
        <v>1280</v>
      </c>
      <c r="I8" s="8" t="s">
        <v>241</v>
      </c>
      <c r="J8" s="6" t="str">
        <f t="shared" ca="1" si="0"/>
        <v>5 anos, 8 meses 24 dias</v>
      </c>
      <c r="K8" s="27" t="s">
        <v>64</v>
      </c>
      <c r="L8" s="6">
        <v>42629</v>
      </c>
      <c r="M8" s="78">
        <v>26</v>
      </c>
      <c r="N8" s="6"/>
    </row>
    <row r="9" spans="1:14">
      <c r="A9" s="8" t="s">
        <v>78</v>
      </c>
      <c r="B9" s="8" t="s">
        <v>189</v>
      </c>
      <c r="C9" s="8" t="s">
        <v>190</v>
      </c>
      <c r="D9" s="8"/>
      <c r="E9" s="8" t="s">
        <v>81</v>
      </c>
      <c r="F9" s="8"/>
      <c r="G9" s="27" t="s">
        <v>1355</v>
      </c>
      <c r="H9" s="8" t="s">
        <v>1279</v>
      </c>
      <c r="I9" s="8" t="s">
        <v>79</v>
      </c>
      <c r="J9" s="6" t="str">
        <f t="shared" ca="1" si="0"/>
        <v>5 anos, 11 meses 20 dias</v>
      </c>
      <c r="K9" s="27" t="s">
        <v>64</v>
      </c>
      <c r="L9" s="6">
        <v>42541</v>
      </c>
      <c r="M9" s="78">
        <v>15</v>
      </c>
      <c r="N9" s="6"/>
    </row>
    <row r="10" spans="1:14">
      <c r="A10" s="29" t="s">
        <v>1404</v>
      </c>
      <c r="B10" s="29" t="s">
        <v>1405</v>
      </c>
      <c r="C10" s="29" t="s">
        <v>1407</v>
      </c>
      <c r="D10" s="29" t="s">
        <v>1406</v>
      </c>
      <c r="E10" s="29" t="s">
        <v>1409</v>
      </c>
      <c r="G10" s="27" t="s">
        <v>1354</v>
      </c>
      <c r="H10" s="29" t="s">
        <v>1408</v>
      </c>
      <c r="I10" s="29" t="s">
        <v>1403</v>
      </c>
      <c r="J10" s="6" t="str">
        <f t="shared" ca="1" si="0"/>
        <v>6 anos, 0 meses 3 dias</v>
      </c>
      <c r="K10" s="29" t="s">
        <v>64</v>
      </c>
      <c r="L10" s="38">
        <v>42528</v>
      </c>
      <c r="M10" s="81">
        <v>44706</v>
      </c>
    </row>
    <row r="11" spans="1:14">
      <c r="A11" s="8" t="s">
        <v>200</v>
      </c>
      <c r="B11" s="8" t="s">
        <v>201</v>
      </c>
      <c r="C11" s="8" t="s">
        <v>202</v>
      </c>
      <c r="D11" s="8" t="s">
        <v>203</v>
      </c>
      <c r="E11" s="8" t="s">
        <v>97</v>
      </c>
      <c r="F11" s="8" t="s">
        <v>204</v>
      </c>
      <c r="G11" s="27" t="s">
        <v>1352</v>
      </c>
      <c r="H11" s="8" t="s">
        <v>1275</v>
      </c>
      <c r="I11" s="8" t="s">
        <v>205</v>
      </c>
      <c r="J11" s="6" t="str">
        <f t="shared" ca="1" si="0"/>
        <v>6 anos, 6 meses 10 dias</v>
      </c>
      <c r="K11" s="27" t="s">
        <v>64</v>
      </c>
      <c r="L11" s="6">
        <v>42338</v>
      </c>
      <c r="M11" s="78">
        <v>11</v>
      </c>
      <c r="N11" s="6"/>
    </row>
    <row r="12" spans="1:14">
      <c r="A12" s="27" t="s">
        <v>1093</v>
      </c>
      <c r="B12" s="27" t="s">
        <v>1094</v>
      </c>
      <c r="C12" s="27" t="s">
        <v>1095</v>
      </c>
      <c r="D12" s="27" t="s">
        <v>1096</v>
      </c>
      <c r="E12" s="27" t="s">
        <v>1000</v>
      </c>
      <c r="F12" s="8" t="s">
        <v>1358</v>
      </c>
      <c r="G12" s="27" t="s">
        <v>1356</v>
      </c>
      <c r="H12" s="8" t="s">
        <v>1281</v>
      </c>
      <c r="I12" s="27" t="s">
        <v>1092</v>
      </c>
      <c r="J12" s="8" t="str">
        <f t="shared" ca="1" si="0"/>
        <v>6 anos, 7 meses 23 dias</v>
      </c>
      <c r="K12" s="27" t="s">
        <v>64</v>
      </c>
      <c r="L12" s="26">
        <v>42294</v>
      </c>
      <c r="M12" s="78">
        <v>19</v>
      </c>
      <c r="N12" s="26"/>
    </row>
    <row r="13" spans="1:14" ht="15.75" customHeight="1">
      <c r="A13" s="8" t="s">
        <v>183</v>
      </c>
      <c r="B13" s="8" t="s">
        <v>184</v>
      </c>
      <c r="C13" s="8" t="s">
        <v>185</v>
      </c>
      <c r="D13" s="8" t="s">
        <v>186</v>
      </c>
      <c r="E13" s="8" t="s">
        <v>187</v>
      </c>
      <c r="F13" s="8"/>
      <c r="G13" s="27" t="s">
        <v>1353</v>
      </c>
      <c r="H13" s="8" t="s">
        <v>73</v>
      </c>
      <c r="I13" s="27" t="s">
        <v>188</v>
      </c>
      <c r="J13" s="6" t="str">
        <f t="shared" ca="1" si="0"/>
        <v>6 anos, 7 meses 25 dias</v>
      </c>
      <c r="K13" s="27" t="s">
        <v>64</v>
      </c>
      <c r="L13" s="6">
        <v>42292</v>
      </c>
      <c r="M13" s="78">
        <v>12</v>
      </c>
      <c r="N13" s="6"/>
    </row>
    <row r="14" spans="1:14" ht="15.75" customHeight="1">
      <c r="A14" s="8"/>
      <c r="B14" s="8"/>
      <c r="C14" s="8"/>
      <c r="D14" s="8"/>
      <c r="E14" s="8" t="s">
        <v>1267</v>
      </c>
      <c r="F14" s="8"/>
      <c r="G14" s="27" t="s">
        <v>1351</v>
      </c>
      <c r="H14" s="8" t="s">
        <v>1282</v>
      </c>
      <c r="I14" s="27" t="s">
        <v>1254</v>
      </c>
      <c r="J14" s="6" t="str">
        <f t="shared" ca="1" si="0"/>
        <v>6 anos, 8 meses 15 dias</v>
      </c>
      <c r="K14" s="27" t="s">
        <v>64</v>
      </c>
      <c r="L14" s="64">
        <v>42272</v>
      </c>
      <c r="M14" s="81">
        <v>44621</v>
      </c>
      <c r="N14" s="64"/>
    </row>
    <row r="15" spans="1:14" ht="15.75" customHeight="1">
      <c r="A15" s="8" t="s">
        <v>83</v>
      </c>
      <c r="B15" s="8" t="s">
        <v>192</v>
      </c>
      <c r="C15" s="8" t="s">
        <v>193</v>
      </c>
      <c r="D15" s="8" t="s">
        <v>194</v>
      </c>
      <c r="E15" s="8" t="s">
        <v>86</v>
      </c>
      <c r="F15" s="8"/>
      <c r="G15" s="27" t="s">
        <v>1351</v>
      </c>
      <c r="H15" s="8" t="s">
        <v>1283</v>
      </c>
      <c r="I15" s="27" t="s">
        <v>84</v>
      </c>
      <c r="J15" s="6" t="str">
        <f t="shared" ca="1" si="0"/>
        <v>6 anos, 10 meses 7 dias</v>
      </c>
      <c r="K15" s="27" t="s">
        <v>64</v>
      </c>
      <c r="L15" s="6">
        <v>42219</v>
      </c>
      <c r="M15" s="78">
        <v>5</v>
      </c>
      <c r="N15" s="6"/>
    </row>
    <row r="16" spans="1:14" ht="15.75" customHeight="1">
      <c r="A16" s="8" t="s">
        <v>112</v>
      </c>
      <c r="B16" s="8" t="s">
        <v>220</v>
      </c>
      <c r="C16" s="8" t="s">
        <v>221</v>
      </c>
      <c r="D16" s="8" t="s">
        <v>222</v>
      </c>
      <c r="E16" s="8" t="s">
        <v>115</v>
      </c>
      <c r="F16" s="8" t="s">
        <v>223</v>
      </c>
      <c r="G16" s="27" t="s">
        <v>1351</v>
      </c>
      <c r="H16" s="8" t="s">
        <v>1284</v>
      </c>
      <c r="I16" s="27" t="s">
        <v>113</v>
      </c>
      <c r="J16" s="6" t="str">
        <f t="shared" ca="1" si="0"/>
        <v>6 anos, 11 meses 25 dias</v>
      </c>
      <c r="K16" s="27" t="s">
        <v>64</v>
      </c>
      <c r="L16" s="6">
        <v>42170</v>
      </c>
      <c r="M16" s="78">
        <v>1</v>
      </c>
      <c r="N16" s="6"/>
    </row>
    <row r="17" spans="1:14" ht="15.75" customHeight="1">
      <c r="A17" s="8"/>
      <c r="B17" s="8"/>
      <c r="C17" s="8"/>
      <c r="D17" s="8"/>
      <c r="E17" s="8"/>
      <c r="F17" s="8"/>
      <c r="G17" s="27" t="s">
        <v>1355</v>
      </c>
      <c r="H17" s="8" t="s">
        <v>1285</v>
      </c>
      <c r="I17" s="27" t="s">
        <v>1251</v>
      </c>
      <c r="J17" s="8" t="str">
        <f t="shared" ca="1" si="0"/>
        <v>7 anos, 1 meses 27 dias</v>
      </c>
      <c r="K17" s="27" t="s">
        <v>64</v>
      </c>
      <c r="L17" s="64">
        <v>42107</v>
      </c>
      <c r="M17" s="81">
        <v>44617</v>
      </c>
      <c r="N17" s="64"/>
    </row>
    <row r="18" spans="1:14" ht="15.75" customHeight="1">
      <c r="E18" s="29" t="s">
        <v>1386</v>
      </c>
      <c r="G18" s="29" t="s">
        <v>1352</v>
      </c>
      <c r="H18" s="29" t="s">
        <v>1385</v>
      </c>
      <c r="I18" s="29" t="s">
        <v>1400</v>
      </c>
      <c r="J18" s="6" t="str">
        <f t="shared" ca="1" si="0"/>
        <v>7 anos, 2 meses 27 dias</v>
      </c>
      <c r="K18" s="29" t="s">
        <v>64</v>
      </c>
      <c r="L18" s="38">
        <v>42076</v>
      </c>
    </row>
    <row r="19" spans="1:14" ht="15.75" customHeight="1">
      <c r="E19" s="8" t="s">
        <v>1268</v>
      </c>
      <c r="F19" s="8"/>
      <c r="G19" s="27" t="s">
        <v>1353</v>
      </c>
      <c r="H19" s="8" t="s">
        <v>1412</v>
      </c>
      <c r="I19" s="27" t="s">
        <v>1272</v>
      </c>
      <c r="J19" s="6" t="str">
        <f t="shared" ca="1" si="0"/>
        <v>7 anos, 4 meses 25 dias</v>
      </c>
      <c r="K19" s="27" t="s">
        <v>64</v>
      </c>
      <c r="L19" s="26">
        <v>42019</v>
      </c>
      <c r="M19" s="45">
        <v>44660</v>
      </c>
      <c r="N19" s="26"/>
    </row>
    <row r="20" spans="1:14" ht="15.75" customHeight="1">
      <c r="A20" s="8" t="s">
        <v>60</v>
      </c>
      <c r="B20" s="8"/>
      <c r="C20" s="8"/>
      <c r="D20" s="8" t="s">
        <v>175</v>
      </c>
      <c r="E20" s="8" t="s">
        <v>63</v>
      </c>
      <c r="G20" s="27" t="s">
        <v>1351</v>
      </c>
      <c r="H20" s="29" t="s">
        <v>1286</v>
      </c>
      <c r="I20" s="29" t="s">
        <v>1252</v>
      </c>
      <c r="J20" s="6" t="str">
        <f t="shared" ca="1" si="0"/>
        <v>7 anos, 9 meses 13 dias</v>
      </c>
      <c r="K20" s="27" t="s">
        <v>21</v>
      </c>
      <c r="L20" s="64">
        <v>41878</v>
      </c>
      <c r="M20" s="79">
        <v>30</v>
      </c>
      <c r="N20" s="64"/>
    </row>
    <row r="21" spans="1:14" ht="15.75" customHeight="1">
      <c r="A21" s="27" t="s">
        <v>1287</v>
      </c>
      <c r="B21" s="8" t="s">
        <v>180</v>
      </c>
      <c r="C21" s="8" t="s">
        <v>181</v>
      </c>
      <c r="D21" s="8" t="s">
        <v>175</v>
      </c>
      <c r="E21" s="8" t="s">
        <v>57</v>
      </c>
      <c r="F21" s="8"/>
      <c r="G21" s="38" t="s">
        <v>1355</v>
      </c>
      <c r="H21" s="8" t="s">
        <v>1288</v>
      </c>
      <c r="I21" s="8" t="s">
        <v>55</v>
      </c>
      <c r="J21" s="6" t="str">
        <f t="shared" ca="1" si="0"/>
        <v>8 anos, 9 meses 6 dias</v>
      </c>
      <c r="K21" s="27" t="s">
        <v>21</v>
      </c>
      <c r="L21" s="6">
        <v>41521</v>
      </c>
      <c r="M21" s="78">
        <v>4</v>
      </c>
      <c r="N21" s="6"/>
    </row>
    <row r="22" spans="1:14" ht="15.75" customHeight="1">
      <c r="A22" s="8" t="s">
        <v>60</v>
      </c>
      <c r="B22" s="8"/>
      <c r="C22" s="8"/>
      <c r="D22" s="8" t="s">
        <v>175</v>
      </c>
      <c r="E22" s="8" t="s">
        <v>63</v>
      </c>
      <c r="F22" s="8"/>
      <c r="G22" s="27" t="s">
        <v>1351</v>
      </c>
      <c r="H22" s="8" t="s">
        <v>1286</v>
      </c>
      <c r="I22" s="8" t="s">
        <v>61</v>
      </c>
      <c r="J22" s="6" t="str">
        <f t="shared" ca="1" si="0"/>
        <v>9 anos, 5 meses 21 dias</v>
      </c>
      <c r="K22" s="27" t="s">
        <v>21</v>
      </c>
      <c r="L22" s="6">
        <v>41262</v>
      </c>
      <c r="M22" s="78">
        <v>30</v>
      </c>
      <c r="N22" s="6"/>
    </row>
    <row r="23" spans="1:14" ht="15.75" customHeight="1">
      <c r="A23" s="8"/>
      <c r="B23" s="8"/>
      <c r="C23" s="8"/>
      <c r="D23" s="8"/>
      <c r="E23" s="8"/>
      <c r="F23" s="8"/>
      <c r="G23" s="38" t="s">
        <v>1355</v>
      </c>
      <c r="H23" s="8" t="s">
        <v>1289</v>
      </c>
      <c r="I23" s="27" t="s">
        <v>1256</v>
      </c>
      <c r="J23" s="6" t="str">
        <f t="shared" ca="1" si="0"/>
        <v>9 anos, 8 meses 23 dias</v>
      </c>
      <c r="K23" s="27" t="s">
        <v>21</v>
      </c>
      <c r="L23" s="64">
        <v>41169</v>
      </c>
      <c r="M23" s="45">
        <v>44646</v>
      </c>
      <c r="N23" s="64"/>
    </row>
    <row r="24" spans="1:14" ht="15.75" customHeight="1">
      <c r="A24" s="8"/>
      <c r="B24" s="8"/>
      <c r="C24" s="8"/>
      <c r="D24" s="8"/>
      <c r="E24" s="8"/>
      <c r="F24" s="8"/>
      <c r="G24" s="38" t="s">
        <v>1355</v>
      </c>
      <c r="H24" s="8" t="s">
        <v>1290</v>
      </c>
      <c r="I24" s="27" t="s">
        <v>1245</v>
      </c>
      <c r="J24" s="8" t="str">
        <f t="shared" ca="1" si="0"/>
        <v>9 anos, 11 meses 6 dias</v>
      </c>
      <c r="K24" s="27" t="s">
        <v>21</v>
      </c>
      <c r="L24" s="26">
        <v>41094</v>
      </c>
      <c r="M24" s="45">
        <v>44646</v>
      </c>
      <c r="N24" s="26"/>
    </row>
    <row r="25" spans="1:14" ht="15.75" customHeight="1">
      <c r="G25" s="38" t="s">
        <v>1355</v>
      </c>
      <c r="H25" s="29" t="s">
        <v>1291</v>
      </c>
      <c r="I25" s="29" t="s">
        <v>1249</v>
      </c>
      <c r="J25" s="6" t="str">
        <f t="shared" ca="1" si="0"/>
        <v>10 anos, 0 meses 18 dias</v>
      </c>
      <c r="K25" s="27" t="s">
        <v>21</v>
      </c>
      <c r="L25" s="38">
        <v>41051</v>
      </c>
      <c r="M25" s="79">
        <v>11</v>
      </c>
      <c r="N25" s="38"/>
    </row>
    <row r="26" spans="1:14" ht="15.75" customHeight="1">
      <c r="A26" s="8" t="s">
        <v>1171</v>
      </c>
      <c r="B26" s="8" t="s">
        <v>1172</v>
      </c>
      <c r="C26" s="8" t="s">
        <v>1173</v>
      </c>
      <c r="D26" s="8" t="s">
        <v>1174</v>
      </c>
      <c r="E26" s="8"/>
      <c r="F26" s="8"/>
      <c r="G26" s="38" t="s">
        <v>1355</v>
      </c>
      <c r="H26" s="8" t="s">
        <v>1292</v>
      </c>
      <c r="I26" s="8" t="s">
        <v>1170</v>
      </c>
      <c r="J26" s="8" t="str">
        <f t="shared" ca="1" si="0"/>
        <v>10 anos, 0 meses 22 dias</v>
      </c>
      <c r="K26" s="27" t="s">
        <v>21</v>
      </c>
      <c r="L26" s="26">
        <v>41047</v>
      </c>
      <c r="M26" s="78">
        <v>5</v>
      </c>
      <c r="N26" s="26"/>
    </row>
    <row r="27" spans="1:14" ht="15.75" customHeight="1">
      <c r="A27" s="27" t="s">
        <v>1120</v>
      </c>
      <c r="B27" s="27" t="s">
        <v>1121</v>
      </c>
      <c r="C27" s="27" t="s">
        <v>1122</v>
      </c>
      <c r="D27" s="27" t="s">
        <v>1124</v>
      </c>
      <c r="E27" s="27" t="s">
        <v>1125</v>
      </c>
      <c r="F27" s="8"/>
      <c r="G27" s="38" t="s">
        <v>1355</v>
      </c>
      <c r="H27" s="8" t="s">
        <v>1293</v>
      </c>
      <c r="I27" s="27" t="s">
        <v>1123</v>
      </c>
      <c r="J27" s="8" t="str">
        <f t="shared" ca="1" si="0"/>
        <v>10 anos, 1 meses 8 dias</v>
      </c>
      <c r="K27" s="27" t="s">
        <v>21</v>
      </c>
      <c r="L27" s="64">
        <v>41031</v>
      </c>
      <c r="M27" s="79">
        <v>1</v>
      </c>
      <c r="N27" s="64"/>
    </row>
    <row r="28" spans="1:14" ht="15.75" customHeight="1">
      <c r="G28" s="29" t="s">
        <v>1351</v>
      </c>
      <c r="H28" s="29" t="s">
        <v>1395</v>
      </c>
      <c r="I28" s="29" t="s">
        <v>1375</v>
      </c>
      <c r="J28" s="6" t="str">
        <f t="shared" ca="1" si="0"/>
        <v>10 anos, 3 meses 3 dias</v>
      </c>
      <c r="K28" s="29" t="s">
        <v>21</v>
      </c>
      <c r="L28" s="38">
        <v>40975</v>
      </c>
    </row>
    <row r="29" spans="1:14" ht="15.75" customHeight="1">
      <c r="A29" s="8" t="s">
        <v>23</v>
      </c>
      <c r="B29" s="8" t="s">
        <v>171</v>
      </c>
      <c r="C29" s="8" t="s">
        <v>172</v>
      </c>
      <c r="D29" s="8" t="s">
        <v>173</v>
      </c>
      <c r="E29" s="8" t="s">
        <v>26</v>
      </c>
      <c r="F29" s="8" t="s">
        <v>174</v>
      </c>
      <c r="G29" s="38" t="s">
        <v>1356</v>
      </c>
      <c r="H29" s="8" t="s">
        <v>1295</v>
      </c>
      <c r="I29" s="27" t="s">
        <v>24</v>
      </c>
      <c r="J29" s="6" t="str">
        <f t="shared" ca="1" si="0"/>
        <v>10 anos, 6 meses 12 dias</v>
      </c>
      <c r="K29" s="27" t="s">
        <v>21</v>
      </c>
      <c r="L29" s="6">
        <v>40875</v>
      </c>
      <c r="M29" s="78">
        <v>10</v>
      </c>
      <c r="N29" s="6"/>
    </row>
    <row r="30" spans="1:14" ht="15.75" customHeight="1">
      <c r="A30" s="8"/>
      <c r="B30" s="8"/>
      <c r="C30" s="8"/>
      <c r="D30" s="8"/>
      <c r="E30" s="8"/>
      <c r="F30" s="8"/>
      <c r="G30" s="38" t="s">
        <v>1355</v>
      </c>
      <c r="H30" s="8" t="s">
        <v>1296</v>
      </c>
      <c r="I30" s="27" t="s">
        <v>1259</v>
      </c>
      <c r="J30" s="6" t="str">
        <f t="shared" ca="1" si="0"/>
        <v>10 anos, 11 meses 2 dias</v>
      </c>
      <c r="K30" s="27" t="s">
        <v>21</v>
      </c>
      <c r="L30" s="64">
        <v>40732</v>
      </c>
      <c r="N30" s="64"/>
    </row>
    <row r="31" spans="1:14" ht="15.75" customHeight="1">
      <c r="G31" s="38" t="s">
        <v>1355</v>
      </c>
      <c r="H31" s="29" t="s">
        <v>1294</v>
      </c>
      <c r="I31" s="29" t="s">
        <v>1413</v>
      </c>
      <c r="N31" s="64"/>
    </row>
    <row r="32" spans="1:14" ht="15.75" customHeight="1">
      <c r="A32" s="8" t="s">
        <v>30</v>
      </c>
      <c r="B32" s="8"/>
      <c r="C32" s="8"/>
      <c r="D32" s="8"/>
      <c r="E32" s="27" t="s">
        <v>33</v>
      </c>
      <c r="F32" s="8"/>
      <c r="G32" s="27" t="s">
        <v>1351</v>
      </c>
      <c r="H32" s="8" t="s">
        <v>1301</v>
      </c>
      <c r="I32" s="39" t="s">
        <v>1253</v>
      </c>
      <c r="J32" s="6" t="str">
        <f t="shared" ref="J32:J42" ca="1" si="1">DATEDIF(L32,TODAY(),"y")&amp;" anos, "&amp;DATEDIF(L32,TODAY(),"YM")&amp;" meses "&amp;DATEDIF(L32,TODAY(),"MD")&amp;" dias"</f>
        <v>10 anos, 10 meses 8 dias</v>
      </c>
      <c r="K32" s="27" t="s">
        <v>35</v>
      </c>
      <c r="L32" s="64">
        <v>40757</v>
      </c>
      <c r="M32" s="79">
        <v>21</v>
      </c>
      <c r="N32" s="6"/>
    </row>
    <row r="33" spans="1:14" ht="15.75" customHeight="1">
      <c r="A33" s="8" t="s">
        <v>229</v>
      </c>
      <c r="B33" s="8" t="s">
        <v>230</v>
      </c>
      <c r="C33" s="8" t="s">
        <v>231</v>
      </c>
      <c r="D33" s="8" t="s">
        <v>232</v>
      </c>
      <c r="E33" s="8" t="s">
        <v>152</v>
      </c>
      <c r="F33" s="8" t="s">
        <v>233</v>
      </c>
      <c r="G33" s="27" t="s">
        <v>1351</v>
      </c>
      <c r="H33" s="8" t="s">
        <v>1300</v>
      </c>
      <c r="I33" s="39" t="s">
        <v>234</v>
      </c>
      <c r="J33" s="6" t="str">
        <f t="shared" ca="1" si="1"/>
        <v>11 anos, 4 meses 28 dias</v>
      </c>
      <c r="K33" s="8" t="s">
        <v>35</v>
      </c>
      <c r="L33" s="6">
        <v>40555</v>
      </c>
      <c r="M33" s="78">
        <v>15</v>
      </c>
      <c r="N33" s="26"/>
    </row>
    <row r="34" spans="1:14" ht="15.75" customHeight="1">
      <c r="A34" s="27" t="s">
        <v>1257</v>
      </c>
      <c r="B34" s="8"/>
      <c r="C34" s="8"/>
      <c r="D34" s="8"/>
      <c r="E34" s="8" t="s">
        <v>1377</v>
      </c>
      <c r="F34" s="8"/>
      <c r="G34" s="27" t="s">
        <v>1351</v>
      </c>
      <c r="H34" s="8" t="s">
        <v>1302</v>
      </c>
      <c r="I34" s="27" t="s">
        <v>1248</v>
      </c>
      <c r="J34" s="6" t="str">
        <f t="shared" ca="1" si="1"/>
        <v>11 anos, 5 meses 0 dias</v>
      </c>
      <c r="K34" s="27" t="s">
        <v>35</v>
      </c>
      <c r="L34" s="26">
        <v>40553</v>
      </c>
      <c r="M34" s="45">
        <v>44618</v>
      </c>
      <c r="N34" s="6"/>
    </row>
    <row r="35" spans="1:14" ht="15.75" customHeight="1">
      <c r="A35" s="8" t="s">
        <v>146</v>
      </c>
      <c r="B35" s="8" t="s">
        <v>224</v>
      </c>
      <c r="C35" s="8" t="s">
        <v>225</v>
      </c>
      <c r="D35" s="8" t="s">
        <v>226</v>
      </c>
      <c r="E35" s="8" t="s">
        <v>148</v>
      </c>
      <c r="F35" s="8" t="s">
        <v>227</v>
      </c>
      <c r="G35" s="27" t="s">
        <v>1351</v>
      </c>
      <c r="H35" s="8" t="s">
        <v>1299</v>
      </c>
      <c r="I35" s="39" t="s">
        <v>228</v>
      </c>
      <c r="J35" s="6" t="str">
        <f t="shared" ca="1" si="1"/>
        <v>12 anos, 7 meses 9 dias</v>
      </c>
      <c r="K35" s="8" t="s">
        <v>35</v>
      </c>
      <c r="L35" s="6">
        <v>40117</v>
      </c>
      <c r="M35" s="78">
        <v>15</v>
      </c>
      <c r="N35" s="6"/>
    </row>
    <row r="36" spans="1:14" ht="15.75" customHeight="1">
      <c r="A36" s="8" t="s">
        <v>164</v>
      </c>
      <c r="B36" s="8" t="s">
        <v>165</v>
      </c>
      <c r="C36" s="8" t="s">
        <v>166</v>
      </c>
      <c r="D36" s="8" t="s">
        <v>167</v>
      </c>
      <c r="E36" s="8" t="s">
        <v>17</v>
      </c>
      <c r="F36" s="8" t="s">
        <v>168</v>
      </c>
      <c r="G36" s="27" t="s">
        <v>1351</v>
      </c>
      <c r="H36" s="8" t="s">
        <v>1298</v>
      </c>
      <c r="I36" s="39" t="s">
        <v>169</v>
      </c>
      <c r="J36" s="6" t="str">
        <f t="shared" ca="1" si="1"/>
        <v>13 anos, 0 meses 7 dias</v>
      </c>
      <c r="K36" s="8" t="s">
        <v>35</v>
      </c>
      <c r="L36" s="6">
        <v>39967</v>
      </c>
      <c r="M36" s="78">
        <v>19</v>
      </c>
    </row>
    <row r="37" spans="1:14" ht="15.75" customHeight="1">
      <c r="E37" s="29" t="s">
        <v>1386</v>
      </c>
      <c r="G37" s="29" t="s">
        <v>1351</v>
      </c>
      <c r="H37" s="29" t="s">
        <v>1385</v>
      </c>
      <c r="I37" s="29" t="s">
        <v>1401</v>
      </c>
      <c r="J37" s="6" t="str">
        <f t="shared" ca="1" si="1"/>
        <v>13 anos, 11 meses 17 dias</v>
      </c>
      <c r="K37" s="27" t="s">
        <v>35</v>
      </c>
      <c r="L37" s="38">
        <v>39622</v>
      </c>
      <c r="N37" s="6"/>
    </row>
    <row r="38" spans="1:14" ht="15.75" customHeight="1">
      <c r="A38" s="8" t="s">
        <v>42</v>
      </c>
      <c r="B38" s="8" t="s">
        <v>177</v>
      </c>
      <c r="C38" s="8" t="s">
        <v>178</v>
      </c>
      <c r="D38" s="8" t="s">
        <v>179</v>
      </c>
      <c r="E38" s="8" t="s">
        <v>45</v>
      </c>
      <c r="F38" s="8"/>
      <c r="G38" s="27" t="s">
        <v>1351</v>
      </c>
      <c r="H38" s="8" t="s">
        <v>1297</v>
      </c>
      <c r="I38" s="39" t="s">
        <v>43</v>
      </c>
      <c r="J38" s="6" t="str">
        <f t="shared" ca="1" si="1"/>
        <v>14 anos, 1 meses 15 dias</v>
      </c>
      <c r="K38" s="8" t="s">
        <v>35</v>
      </c>
      <c r="L38" s="6">
        <v>39563</v>
      </c>
      <c r="M38" s="78">
        <v>16</v>
      </c>
      <c r="N38" s="26"/>
    </row>
    <row r="39" spans="1:14" ht="15.75" customHeight="1">
      <c r="A39" s="27" t="s">
        <v>1246</v>
      </c>
      <c r="B39" s="8"/>
      <c r="C39" s="8"/>
      <c r="D39" s="8"/>
      <c r="E39" s="8" t="s">
        <v>40</v>
      </c>
      <c r="F39" s="8"/>
      <c r="G39" s="27" t="s">
        <v>1353</v>
      </c>
      <c r="H39" s="8" t="s">
        <v>39</v>
      </c>
      <c r="I39" s="39" t="s">
        <v>38</v>
      </c>
      <c r="J39" s="6" t="str">
        <f t="shared" ca="1" si="1"/>
        <v>14 anos, 4 meses 23 dias</v>
      </c>
      <c r="K39" s="8" t="s">
        <v>35</v>
      </c>
      <c r="L39" s="26">
        <v>39464</v>
      </c>
      <c r="M39" s="78">
        <v>12</v>
      </c>
      <c r="N39" s="64"/>
    </row>
    <row r="40" spans="1:14" ht="15.75" customHeight="1">
      <c r="E40" s="29" t="s">
        <v>1267</v>
      </c>
      <c r="G40" s="27" t="s">
        <v>1351</v>
      </c>
      <c r="H40" s="29" t="s">
        <v>1282</v>
      </c>
      <c r="I40" s="29" t="s">
        <v>1255</v>
      </c>
      <c r="J40" s="6" t="str">
        <f t="shared" ca="1" si="1"/>
        <v>14 anos, 10 meses 28 dias</v>
      </c>
      <c r="K40" s="27" t="s">
        <v>35</v>
      </c>
      <c r="L40" s="64">
        <v>39275</v>
      </c>
      <c r="M40" s="81">
        <v>44621</v>
      </c>
      <c r="N40" s="27"/>
    </row>
    <row r="41" spans="1:14" ht="15.75" customHeight="1">
      <c r="A41" s="29" t="s">
        <v>498</v>
      </c>
      <c r="E41" s="29" t="s">
        <v>742</v>
      </c>
      <c r="G41" s="29" t="s">
        <v>1354</v>
      </c>
      <c r="H41" s="29" t="s">
        <v>1411</v>
      </c>
      <c r="I41" s="29" t="s">
        <v>1410</v>
      </c>
      <c r="J41" s="6" t="str">
        <f t="shared" ca="1" si="1"/>
        <v>122 anos, 5 meses 10 dias</v>
      </c>
      <c r="K41" s="29" t="s">
        <v>35</v>
      </c>
      <c r="L41" s="38"/>
      <c r="M41" s="81">
        <v>44706</v>
      </c>
    </row>
    <row r="42" spans="1:14" ht="15.75" customHeight="1">
      <c r="A42" s="29" t="s">
        <v>1420</v>
      </c>
      <c r="B42" s="29" t="s">
        <v>1421</v>
      </c>
      <c r="C42" s="29" t="s">
        <v>1422</v>
      </c>
      <c r="D42" s="29" t="s">
        <v>1423</v>
      </c>
      <c r="E42" s="29" t="s">
        <v>1424</v>
      </c>
      <c r="G42" s="29" t="s">
        <v>1354</v>
      </c>
      <c r="H42" s="29" t="s">
        <v>1419</v>
      </c>
      <c r="I42" s="29" t="s">
        <v>1418</v>
      </c>
      <c r="J42" s="6" t="str">
        <f t="shared" ca="1" si="1"/>
        <v>7 anos, 3 meses 17 dias</v>
      </c>
      <c r="K42" s="27" t="s">
        <v>64</v>
      </c>
      <c r="L42" s="38">
        <v>42058</v>
      </c>
      <c r="M42" s="81">
        <v>44713</v>
      </c>
    </row>
    <row r="43" spans="1:14" ht="15.75" customHeight="1">
      <c r="I43" s="29" t="s">
        <v>573</v>
      </c>
    </row>
    <row r="44" spans="1:14" ht="15.75" customHeight="1"/>
    <row r="45" spans="1:14" ht="15.75" customHeight="1">
      <c r="L45" s="27"/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autoFilter ref="A2:N37">
    <filterColumn colId="6"/>
    <filterColumn colId="7"/>
    <filterColumn colId="12"/>
    <filterColumn colId="13"/>
  </autoFilter>
  <sortState ref="A3:N966">
    <sortCondition descending="1" ref="L2"/>
  </sortState>
  <mergeCells count="2">
    <mergeCell ref="A1:F1"/>
    <mergeCell ref="I1:N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6"/>
  <sheetViews>
    <sheetView workbookViewId="0">
      <pane ySplit="1" topLeftCell="A121" activePane="bottomLeft" state="frozen"/>
      <selection pane="bottomLeft" activeCell="B146" sqref="B146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1144</v>
      </c>
      <c r="C2" s="52">
        <v>99.9</v>
      </c>
      <c r="D2" s="29" t="s">
        <v>170</v>
      </c>
    </row>
    <row r="3" spans="1:6">
      <c r="A3" s="38">
        <v>44540</v>
      </c>
      <c r="B3" s="29" t="s">
        <v>1144</v>
      </c>
      <c r="C3" s="52">
        <v>99.9</v>
      </c>
      <c r="D3" s="29" t="s">
        <v>170</v>
      </c>
    </row>
    <row r="4" spans="1:6">
      <c r="A4" s="38">
        <v>44541</v>
      </c>
      <c r="B4" s="29" t="s">
        <v>1241</v>
      </c>
      <c r="C4" s="52">
        <v>100</v>
      </c>
      <c r="D4" s="29" t="s">
        <v>176</v>
      </c>
    </row>
    <row r="5" spans="1:6">
      <c r="A5" s="38">
        <v>44576</v>
      </c>
      <c r="B5" s="29" t="s">
        <v>1241</v>
      </c>
      <c r="C5" s="52">
        <v>100</v>
      </c>
      <c r="D5" s="29" t="s">
        <v>176</v>
      </c>
    </row>
    <row r="6" spans="1:6">
      <c r="A6" s="38">
        <v>44596</v>
      </c>
      <c r="B6" s="29" t="s">
        <v>1329</v>
      </c>
      <c r="C6" s="52">
        <v>99.9</v>
      </c>
      <c r="D6" s="29" t="s">
        <v>170</v>
      </c>
      <c r="F6" s="29" t="s">
        <v>1364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1144</v>
      </c>
      <c r="C16" s="52">
        <v>99.9</v>
      </c>
      <c r="D16" s="29" t="s">
        <v>170</v>
      </c>
    </row>
    <row r="17" spans="1:6">
      <c r="A17" s="38">
        <v>44610</v>
      </c>
      <c r="B17" s="29" t="s">
        <v>1085</v>
      </c>
      <c r="C17" s="52">
        <v>109.9</v>
      </c>
      <c r="D17" s="29" t="s">
        <v>191</v>
      </c>
      <c r="F17" s="29" t="s">
        <v>1084</v>
      </c>
    </row>
    <row r="18" spans="1:6">
      <c r="A18" s="38">
        <v>44610</v>
      </c>
      <c r="B18" s="29" t="s">
        <v>1086</v>
      </c>
      <c r="C18" s="52">
        <v>99.9</v>
      </c>
      <c r="D18" s="29" t="s">
        <v>216</v>
      </c>
    </row>
    <row r="19" spans="1:6">
      <c r="A19" s="38">
        <v>44611</v>
      </c>
      <c r="B19" s="29" t="s">
        <v>1088</v>
      </c>
      <c r="C19" s="52">
        <v>129.9</v>
      </c>
      <c r="D19" s="29" t="s">
        <v>191</v>
      </c>
    </row>
    <row r="20" spans="1:6">
      <c r="A20" s="38">
        <v>44611</v>
      </c>
      <c r="B20" s="29" t="s">
        <v>1091</v>
      </c>
      <c r="C20" s="52">
        <v>102.4</v>
      </c>
      <c r="D20" s="29" t="s">
        <v>216</v>
      </c>
    </row>
    <row r="21" spans="1:6">
      <c r="A21" s="38">
        <v>44611</v>
      </c>
      <c r="B21" s="53" t="s">
        <v>1099</v>
      </c>
      <c r="C21" s="52">
        <v>100</v>
      </c>
      <c r="D21" s="53" t="s">
        <v>176</v>
      </c>
    </row>
    <row r="22" spans="1:6">
      <c r="A22" s="38">
        <v>44611</v>
      </c>
      <c r="B22" s="53" t="s">
        <v>1100</v>
      </c>
      <c r="C22" s="52">
        <v>100</v>
      </c>
      <c r="D22" s="53" t="s">
        <v>176</v>
      </c>
      <c r="F22" s="53" t="s">
        <v>1101</v>
      </c>
    </row>
    <row r="23" spans="1:6">
      <c r="A23" s="38">
        <v>44611</v>
      </c>
      <c r="B23" s="29" t="s">
        <v>1241</v>
      </c>
      <c r="C23" s="52">
        <v>100</v>
      </c>
      <c r="D23" s="29" t="s">
        <v>176</v>
      </c>
    </row>
    <row r="24" spans="1:6">
      <c r="A24" s="38">
        <v>44613</v>
      </c>
      <c r="B24" s="29" t="s">
        <v>1087</v>
      </c>
      <c r="C24" s="52">
        <v>131</v>
      </c>
      <c r="D24" s="29" t="s">
        <v>170</v>
      </c>
      <c r="F24" s="29" t="s">
        <v>1108</v>
      </c>
    </row>
    <row r="25" spans="1:6">
      <c r="A25" s="38">
        <v>44613</v>
      </c>
      <c r="B25" s="29" t="s">
        <v>1089</v>
      </c>
      <c r="C25" s="52">
        <v>123.9</v>
      </c>
      <c r="D25" s="29" t="s">
        <v>170</v>
      </c>
      <c r="F25" s="29" t="s">
        <v>1107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1109</v>
      </c>
      <c r="C27" s="52">
        <v>129.9</v>
      </c>
      <c r="D27" s="29" t="s">
        <v>242</v>
      </c>
    </row>
    <row r="28" spans="1:6">
      <c r="A28" s="38">
        <v>44617</v>
      </c>
      <c r="B28" s="53" t="s">
        <v>1102</v>
      </c>
      <c r="C28" s="52">
        <v>130</v>
      </c>
      <c r="D28" s="29" t="s">
        <v>170</v>
      </c>
      <c r="F28" s="29" t="s">
        <v>1177</v>
      </c>
    </row>
    <row r="29" spans="1:6">
      <c r="A29" s="38">
        <v>44618</v>
      </c>
      <c r="B29" s="29" t="s">
        <v>1116</v>
      </c>
      <c r="C29" s="52">
        <v>130</v>
      </c>
      <c r="D29" s="29" t="s">
        <v>170</v>
      </c>
    </row>
    <row r="30" spans="1:6">
      <c r="A30" s="38">
        <v>44618</v>
      </c>
      <c r="B30" s="29" t="s">
        <v>1117</v>
      </c>
      <c r="C30" s="52">
        <v>99.9</v>
      </c>
      <c r="D30" s="29" t="s">
        <v>170</v>
      </c>
    </row>
    <row r="31" spans="1:6">
      <c r="A31" s="38">
        <v>44624</v>
      </c>
      <c r="B31" s="29" t="s">
        <v>1118</v>
      </c>
      <c r="C31" s="52">
        <v>129.9</v>
      </c>
      <c r="D31" s="29" t="s">
        <v>170</v>
      </c>
    </row>
    <row r="32" spans="1:6">
      <c r="A32" s="38">
        <v>44624</v>
      </c>
      <c r="B32" s="29" t="s">
        <v>1175</v>
      </c>
      <c r="C32" s="52">
        <v>141.4</v>
      </c>
      <c r="D32" s="29" t="s">
        <v>170</v>
      </c>
      <c r="F32" s="29" t="s">
        <v>1176</v>
      </c>
    </row>
    <row r="33" spans="1:6">
      <c r="A33" s="38">
        <v>44624</v>
      </c>
      <c r="B33" s="29" t="s">
        <v>1329</v>
      </c>
      <c r="C33" s="52">
        <v>100</v>
      </c>
      <c r="D33" s="29" t="s">
        <v>170</v>
      </c>
    </row>
    <row r="34" spans="1:6">
      <c r="A34" s="38">
        <v>44624</v>
      </c>
      <c r="B34" s="29" t="s">
        <v>1119</v>
      </c>
      <c r="C34" s="52">
        <v>99.9</v>
      </c>
      <c r="D34" s="29" t="s">
        <v>170</v>
      </c>
    </row>
    <row r="35" spans="1:6">
      <c r="A35" s="38">
        <v>44625</v>
      </c>
      <c r="B35" s="29" t="s">
        <v>1153</v>
      </c>
      <c r="C35" s="52">
        <v>130</v>
      </c>
      <c r="D35" s="29" t="s">
        <v>170</v>
      </c>
    </row>
    <row r="36" spans="1:6">
      <c r="A36" s="38">
        <v>44625</v>
      </c>
      <c r="B36" s="29" t="s">
        <v>1154</v>
      </c>
      <c r="C36" s="52">
        <v>99.9</v>
      </c>
      <c r="D36" s="29" t="s">
        <v>182</v>
      </c>
    </row>
    <row r="37" spans="1:6">
      <c r="A37" s="38">
        <v>44625</v>
      </c>
      <c r="B37" s="29" t="s">
        <v>1089</v>
      </c>
      <c r="C37" s="52">
        <v>99.9</v>
      </c>
      <c r="D37" s="29" t="s">
        <v>242</v>
      </c>
    </row>
    <row r="38" spans="1:6">
      <c r="A38" s="38">
        <v>44625</v>
      </c>
      <c r="B38" s="29" t="s">
        <v>1158</v>
      </c>
      <c r="C38" s="52">
        <v>100</v>
      </c>
      <c r="D38" s="29" t="s">
        <v>176</v>
      </c>
    </row>
    <row r="39" spans="1:6">
      <c r="A39" s="38">
        <v>44625</v>
      </c>
      <c r="B39" s="29" t="s">
        <v>1098</v>
      </c>
      <c r="C39" s="52">
        <v>112.5</v>
      </c>
      <c r="D39" s="29" t="s">
        <v>242</v>
      </c>
      <c r="F39" s="29" t="s">
        <v>1161</v>
      </c>
    </row>
    <row r="40" spans="1:6">
      <c r="A40" s="38">
        <v>44629</v>
      </c>
      <c r="B40" s="29" t="s">
        <v>1143</v>
      </c>
      <c r="C40" s="52">
        <v>156.9</v>
      </c>
      <c r="D40" s="29" t="s">
        <v>170</v>
      </c>
      <c r="F40" s="29" t="s">
        <v>1178</v>
      </c>
    </row>
    <row r="41" spans="1:6">
      <c r="A41" s="38">
        <v>44631</v>
      </c>
      <c r="B41" s="29" t="s">
        <v>1191</v>
      </c>
      <c r="C41" s="52">
        <v>143.9</v>
      </c>
      <c r="D41" s="29" t="s">
        <v>242</v>
      </c>
      <c r="F41" s="29" t="s">
        <v>1192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1193</v>
      </c>
    </row>
    <row r="44" spans="1:6">
      <c r="A44" s="38">
        <v>44636</v>
      </c>
      <c r="B44" s="29" t="s">
        <v>1195</v>
      </c>
      <c r="C44" s="52">
        <v>142.4</v>
      </c>
      <c r="D44" s="29" t="s">
        <v>170</v>
      </c>
      <c r="F44" s="29" t="s">
        <v>1161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4">
        <v>44662</v>
      </c>
    </row>
    <row r="46" spans="1:6">
      <c r="A46" s="38">
        <v>44638</v>
      </c>
      <c r="B46" s="53" t="s">
        <v>1200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1086</v>
      </c>
      <c r="C47" s="52">
        <v>104.9</v>
      </c>
      <c r="D47" s="53" t="s">
        <v>182</v>
      </c>
      <c r="E47" s="38">
        <v>44669</v>
      </c>
      <c r="F47" s="53" t="s">
        <v>1207</v>
      </c>
    </row>
    <row r="48" spans="1:6">
      <c r="A48" s="38">
        <v>44638</v>
      </c>
      <c r="B48" s="53" t="s">
        <v>1085</v>
      </c>
      <c r="C48" s="52">
        <v>99.9</v>
      </c>
      <c r="D48" s="53" t="s">
        <v>242</v>
      </c>
      <c r="E48" s="38">
        <v>44669</v>
      </c>
      <c r="F48" s="53" t="s">
        <v>1208</v>
      </c>
    </row>
    <row r="49" spans="1:6">
      <c r="A49" s="38">
        <v>44639</v>
      </c>
      <c r="B49" s="29" t="s">
        <v>1239</v>
      </c>
      <c r="C49" s="52">
        <v>100</v>
      </c>
      <c r="D49" s="29" t="s">
        <v>176</v>
      </c>
      <c r="F49" s="29" t="s">
        <v>1227</v>
      </c>
    </row>
    <row r="50" spans="1:6">
      <c r="A50" s="38">
        <v>44639</v>
      </c>
      <c r="B50" s="29" t="s">
        <v>1231</v>
      </c>
      <c r="C50" s="52">
        <v>129.9</v>
      </c>
      <c r="D50" s="29" t="s">
        <v>182</v>
      </c>
    </row>
    <row r="51" spans="1:6">
      <c r="A51" s="38">
        <v>44639</v>
      </c>
      <c r="B51" s="29" t="s">
        <v>1338</v>
      </c>
      <c r="C51" s="52">
        <v>99.9</v>
      </c>
      <c r="D51" s="29" t="s">
        <v>182</v>
      </c>
    </row>
    <row r="52" spans="1:6">
      <c r="A52" s="38">
        <v>44639</v>
      </c>
      <c r="B52" s="29" t="s">
        <v>1097</v>
      </c>
      <c r="C52" s="52">
        <v>110</v>
      </c>
      <c r="D52" s="29" t="s">
        <v>170</v>
      </c>
      <c r="F52" s="29" t="s">
        <v>1228</v>
      </c>
    </row>
    <row r="53" spans="1:6">
      <c r="A53" s="38">
        <v>44639</v>
      </c>
      <c r="B53" s="29" t="s">
        <v>1230</v>
      </c>
      <c r="C53" s="52">
        <v>140</v>
      </c>
      <c r="D53" s="29" t="s">
        <v>170</v>
      </c>
      <c r="F53" s="29" t="s">
        <v>1228</v>
      </c>
    </row>
    <row r="54" spans="1:6">
      <c r="A54" s="38">
        <v>44641</v>
      </c>
      <c r="B54" s="29" t="s">
        <v>1237</v>
      </c>
      <c r="C54" s="52">
        <v>240.9</v>
      </c>
      <c r="D54" s="29" t="s">
        <v>170</v>
      </c>
      <c r="F54" s="29" t="s">
        <v>1238</v>
      </c>
    </row>
    <row r="55" spans="1:6">
      <c r="A55" s="38">
        <v>44641</v>
      </c>
      <c r="B55" s="29" t="s">
        <v>1144</v>
      </c>
      <c r="C55" s="52">
        <v>129.9</v>
      </c>
      <c r="D55" s="29" t="s">
        <v>170</v>
      </c>
    </row>
    <row r="56" spans="1:6">
      <c r="A56" s="38">
        <v>44643</v>
      </c>
      <c r="B56" s="29" t="s">
        <v>1117</v>
      </c>
      <c r="C56" s="52">
        <v>129.9</v>
      </c>
      <c r="D56" s="29" t="s">
        <v>170</v>
      </c>
    </row>
    <row r="57" spans="1:6">
      <c r="A57" s="38">
        <v>44645</v>
      </c>
      <c r="B57" s="29" t="s">
        <v>1087</v>
      </c>
      <c r="C57" s="52">
        <v>129.9</v>
      </c>
      <c r="D57" s="29" t="s">
        <v>182</v>
      </c>
      <c r="F57" s="29" t="s">
        <v>1240</v>
      </c>
    </row>
    <row r="58" spans="1:6">
      <c r="A58" s="38">
        <v>44645</v>
      </c>
      <c r="B58" s="53" t="s">
        <v>1102</v>
      </c>
      <c r="C58" s="52">
        <v>130</v>
      </c>
      <c r="D58" s="29" t="s">
        <v>170</v>
      </c>
      <c r="F58" s="29" t="s">
        <v>1177</v>
      </c>
    </row>
    <row r="59" spans="1:6">
      <c r="A59" s="38">
        <v>44646</v>
      </c>
      <c r="B59" s="29" t="s">
        <v>1241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1242</v>
      </c>
      <c r="C61" s="52">
        <v>99.9</v>
      </c>
      <c r="D61" s="29" t="s">
        <v>170</v>
      </c>
      <c r="F61" s="29" t="s">
        <v>1243</v>
      </c>
    </row>
    <row r="62" spans="1:6">
      <c r="A62" s="38">
        <v>44650</v>
      </c>
      <c r="B62" s="29" t="s">
        <v>1116</v>
      </c>
      <c r="C62" s="52">
        <v>129.9</v>
      </c>
      <c r="D62" s="29" t="s">
        <v>170</v>
      </c>
    </row>
    <row r="63" spans="1:6">
      <c r="A63" s="38">
        <v>44650</v>
      </c>
      <c r="B63" s="29" t="s">
        <v>1244</v>
      </c>
      <c r="C63" s="52">
        <v>100</v>
      </c>
      <c r="D63" s="29" t="s">
        <v>170</v>
      </c>
    </row>
    <row r="64" spans="1:6">
      <c r="A64" s="38">
        <v>44652</v>
      </c>
      <c r="B64" s="29" t="s">
        <v>1258</v>
      </c>
      <c r="C64" s="52">
        <v>100</v>
      </c>
      <c r="D64" s="29" t="s">
        <v>170</v>
      </c>
    </row>
    <row r="65" spans="1:6">
      <c r="A65" s="38">
        <v>44652</v>
      </c>
      <c r="B65" s="29" t="s">
        <v>1329</v>
      </c>
      <c r="C65" s="52">
        <v>100</v>
      </c>
      <c r="D65" s="29" t="s">
        <v>170</v>
      </c>
    </row>
    <row r="66" spans="1:6">
      <c r="A66" s="38">
        <v>44653</v>
      </c>
      <c r="B66" s="29" t="s">
        <v>1263</v>
      </c>
      <c r="C66" s="52">
        <v>99</v>
      </c>
      <c r="D66" s="29" t="s">
        <v>170</v>
      </c>
    </row>
    <row r="67" spans="1:6">
      <c r="A67" s="38">
        <v>44653</v>
      </c>
      <c r="B67" s="29" t="s">
        <v>1264</v>
      </c>
      <c r="C67" s="52">
        <v>129.9</v>
      </c>
      <c r="D67" s="29" t="s">
        <v>242</v>
      </c>
    </row>
    <row r="68" spans="1:6">
      <c r="A68" s="38">
        <v>44655</v>
      </c>
      <c r="B68" s="29" t="s">
        <v>1119</v>
      </c>
      <c r="C68" s="52">
        <v>100</v>
      </c>
      <c r="D68" s="29" t="s">
        <v>170</v>
      </c>
    </row>
    <row r="69" spans="1:6">
      <c r="A69" s="38">
        <v>44656</v>
      </c>
      <c r="B69" s="29" t="s">
        <v>1309</v>
      </c>
      <c r="C69" s="52">
        <v>130</v>
      </c>
      <c r="D69" s="29" t="s">
        <v>170</v>
      </c>
    </row>
    <row r="70" spans="1:6">
      <c r="A70" s="38">
        <v>44656</v>
      </c>
      <c r="B70" s="29" t="s">
        <v>1158</v>
      </c>
      <c r="C70" s="52">
        <v>0</v>
      </c>
      <c r="F70" s="29" t="s">
        <v>1322</v>
      </c>
    </row>
    <row r="71" spans="1:6">
      <c r="A71" s="38">
        <v>44657</v>
      </c>
      <c r="B71" s="29" t="s">
        <v>1154</v>
      </c>
      <c r="C71" s="52">
        <v>99.9</v>
      </c>
      <c r="D71" s="29" t="s">
        <v>170</v>
      </c>
    </row>
    <row r="72" spans="1:6">
      <c r="A72" s="38">
        <v>44657</v>
      </c>
      <c r="B72" s="29" t="s">
        <v>1109</v>
      </c>
      <c r="C72" s="52">
        <v>130</v>
      </c>
      <c r="D72" s="29" t="s">
        <v>170</v>
      </c>
    </row>
    <row r="73" spans="1:6">
      <c r="A73" s="38">
        <v>44657</v>
      </c>
      <c r="B73" s="29" t="s">
        <v>1306</v>
      </c>
      <c r="C73" s="52">
        <v>130</v>
      </c>
      <c r="D73" s="29" t="s">
        <v>170</v>
      </c>
    </row>
    <row r="74" spans="1:6">
      <c r="A74" s="38">
        <v>44659</v>
      </c>
      <c r="B74" s="29" t="s">
        <v>1307</v>
      </c>
      <c r="C74" s="52">
        <v>129.9</v>
      </c>
      <c r="D74" s="29" t="s">
        <v>170</v>
      </c>
    </row>
    <row r="75" spans="1:6">
      <c r="A75" s="38">
        <v>44659</v>
      </c>
      <c r="B75" s="29" t="s">
        <v>1148</v>
      </c>
      <c r="C75" s="52">
        <v>130</v>
      </c>
      <c r="D75" s="29" t="s">
        <v>1308</v>
      </c>
      <c r="F75" s="29" t="s">
        <v>1161</v>
      </c>
    </row>
    <row r="76" spans="1:6">
      <c r="A76" s="38">
        <v>44660</v>
      </c>
      <c r="B76" s="29" t="s">
        <v>1319</v>
      </c>
      <c r="C76" s="52">
        <v>195</v>
      </c>
      <c r="D76" s="29" t="s">
        <v>170</v>
      </c>
    </row>
    <row r="77" spans="1:6">
      <c r="A77" s="38">
        <v>44660</v>
      </c>
      <c r="B77" s="29" t="s">
        <v>1320</v>
      </c>
      <c r="C77" s="52">
        <v>99.9</v>
      </c>
      <c r="D77" s="29" t="s">
        <v>170</v>
      </c>
    </row>
    <row r="78" spans="1:6">
      <c r="A78" s="38">
        <v>44660</v>
      </c>
      <c r="B78" s="29" t="s">
        <v>1118</v>
      </c>
      <c r="C78" s="52">
        <v>132.4</v>
      </c>
      <c r="D78" s="29" t="s">
        <v>170</v>
      </c>
      <c r="F78" s="29" t="s">
        <v>1193</v>
      </c>
    </row>
    <row r="79" spans="1:6">
      <c r="A79" s="38">
        <v>44662</v>
      </c>
      <c r="B79" s="29" t="s">
        <v>1143</v>
      </c>
      <c r="C79" s="52">
        <v>149.9</v>
      </c>
      <c r="D79" s="29" t="s">
        <v>170</v>
      </c>
      <c r="F79" s="29" t="s">
        <v>1318</v>
      </c>
    </row>
    <row r="80" spans="1:6">
      <c r="A80" s="38">
        <v>44663</v>
      </c>
      <c r="B80" s="29" t="s">
        <v>1146</v>
      </c>
      <c r="C80" s="52">
        <v>129.9</v>
      </c>
      <c r="D80" s="29" t="s">
        <v>170</v>
      </c>
      <c r="F80" s="29" t="s">
        <v>1323</v>
      </c>
    </row>
    <row r="81" spans="1:6">
      <c r="A81" s="38">
        <v>44664</v>
      </c>
      <c r="B81" s="29" t="s">
        <v>1324</v>
      </c>
      <c r="C81" s="52">
        <f>130 + 65 + 30 + 65</f>
        <v>290</v>
      </c>
      <c r="D81" s="29" t="s">
        <v>242</v>
      </c>
      <c r="F81" s="29" t="s">
        <v>1371</v>
      </c>
    </row>
    <row r="82" spans="1:6">
      <c r="A82" s="38">
        <v>44664</v>
      </c>
      <c r="B82" s="29" t="s">
        <v>1098</v>
      </c>
      <c r="C82" s="52">
        <v>129.9</v>
      </c>
      <c r="D82" s="29" t="s">
        <v>242</v>
      </c>
      <c r="F82" s="29" t="s">
        <v>1325</v>
      </c>
    </row>
    <row r="83" spans="1:6">
      <c r="A83" s="38">
        <v>44666</v>
      </c>
      <c r="B83" s="29" t="s">
        <v>1206</v>
      </c>
      <c r="C83" s="52">
        <v>129.9</v>
      </c>
      <c r="D83" s="29" t="s">
        <v>242</v>
      </c>
      <c r="F83" s="29" t="s">
        <v>1336</v>
      </c>
    </row>
    <row r="84" spans="1:6">
      <c r="A84" s="38">
        <v>44667</v>
      </c>
      <c r="B84" s="29" t="s">
        <v>1151</v>
      </c>
      <c r="C84" s="52">
        <v>129.9</v>
      </c>
      <c r="D84" s="29" t="s">
        <v>182</v>
      </c>
    </row>
    <row r="85" spans="1:6">
      <c r="A85" s="38">
        <v>44667</v>
      </c>
      <c r="B85" s="29" t="s">
        <v>1337</v>
      </c>
      <c r="C85" s="52">
        <v>129.9</v>
      </c>
      <c r="D85" s="29" t="s">
        <v>182</v>
      </c>
    </row>
    <row r="86" spans="1:6">
      <c r="A86" s="38">
        <v>44669</v>
      </c>
      <c r="B86" s="29" t="s">
        <v>1334</v>
      </c>
      <c r="C86" s="52">
        <v>129.9</v>
      </c>
      <c r="D86" s="29" t="s">
        <v>170</v>
      </c>
      <c r="F86" s="29" t="s">
        <v>1345</v>
      </c>
    </row>
    <row r="87" spans="1:6">
      <c r="A87" s="38">
        <v>44671</v>
      </c>
      <c r="B87" s="29" t="s">
        <v>1097</v>
      </c>
      <c r="C87" s="52">
        <v>129.9</v>
      </c>
      <c r="D87" s="29" t="s">
        <v>170</v>
      </c>
      <c r="F87" s="29" t="s">
        <v>1350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1201</v>
      </c>
      <c r="C89" s="52">
        <v>129.9</v>
      </c>
      <c r="D89" s="29" t="s">
        <v>170</v>
      </c>
      <c r="F89" s="29" t="s">
        <v>1361</v>
      </c>
    </row>
    <row r="90" spans="1:6">
      <c r="A90" s="38">
        <v>44673</v>
      </c>
      <c r="B90" s="29" t="s">
        <v>1162</v>
      </c>
      <c r="C90" s="52">
        <v>129.9</v>
      </c>
      <c r="D90" s="29" t="s">
        <v>170</v>
      </c>
      <c r="F90" s="29" t="s">
        <v>1365</v>
      </c>
    </row>
    <row r="91" spans="1:6">
      <c r="A91" s="38">
        <v>44673</v>
      </c>
      <c r="B91" s="29" t="s">
        <v>1335</v>
      </c>
      <c r="C91" s="52">
        <v>100</v>
      </c>
      <c r="D91" s="29" t="s">
        <v>176</v>
      </c>
    </row>
    <row r="92" spans="1:6">
      <c r="A92" s="38">
        <v>44673</v>
      </c>
      <c r="B92" s="29" t="s">
        <v>1326</v>
      </c>
      <c r="C92" s="52">
        <v>102.4</v>
      </c>
      <c r="D92" s="29" t="s">
        <v>242</v>
      </c>
      <c r="F92" s="29" t="s">
        <v>1193</v>
      </c>
    </row>
    <row r="93" spans="1:6">
      <c r="A93" s="38">
        <v>44673</v>
      </c>
      <c r="B93" s="29" t="s">
        <v>1330</v>
      </c>
      <c r="C93" s="52">
        <v>130</v>
      </c>
      <c r="D93" s="29" t="s">
        <v>170</v>
      </c>
    </row>
    <row r="94" spans="1:6">
      <c r="A94" s="38">
        <v>44674</v>
      </c>
      <c r="B94" s="29" t="s">
        <v>1091</v>
      </c>
      <c r="C94" s="52">
        <v>129.9</v>
      </c>
      <c r="D94" s="29" t="s">
        <v>170</v>
      </c>
    </row>
    <row r="95" spans="1:6">
      <c r="A95" s="38">
        <v>44674</v>
      </c>
      <c r="B95" s="29" t="s">
        <v>1331</v>
      </c>
      <c r="C95" s="52">
        <v>100</v>
      </c>
      <c r="D95" s="29" t="s">
        <v>170</v>
      </c>
    </row>
    <row r="96" spans="1:6">
      <c r="A96" s="38">
        <v>44674</v>
      </c>
      <c r="B96" s="29" t="s">
        <v>1149</v>
      </c>
      <c r="C96" s="52">
        <v>129.9</v>
      </c>
      <c r="D96" s="29" t="s">
        <v>170</v>
      </c>
    </row>
    <row r="97" spans="1:6">
      <c r="A97" s="38">
        <v>44677</v>
      </c>
      <c r="B97" s="29" t="s">
        <v>1144</v>
      </c>
      <c r="C97" s="52">
        <v>129.9</v>
      </c>
      <c r="D97" s="29" t="s">
        <v>170</v>
      </c>
      <c r="F97" s="29" t="s">
        <v>1193</v>
      </c>
    </row>
    <row r="98" spans="1:6">
      <c r="A98" s="38">
        <v>44677</v>
      </c>
      <c r="B98" s="29" t="s">
        <v>1134</v>
      </c>
      <c r="C98" s="52">
        <v>129.9</v>
      </c>
      <c r="D98" s="29" t="s">
        <v>170</v>
      </c>
    </row>
    <row r="99" spans="1:6">
      <c r="A99" s="38">
        <v>44679</v>
      </c>
      <c r="B99" s="29" t="s">
        <v>1327</v>
      </c>
      <c r="C99" s="52">
        <v>129.9</v>
      </c>
      <c r="D99" s="29" t="s">
        <v>182</v>
      </c>
      <c r="F99" s="29" t="s">
        <v>1366</v>
      </c>
    </row>
    <row r="100" spans="1:6">
      <c r="A100" s="38">
        <v>44679</v>
      </c>
      <c r="B100" s="29" t="s">
        <v>1333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1328</v>
      </c>
      <c r="C101" s="52">
        <v>130</v>
      </c>
      <c r="D101" s="29" t="s">
        <v>170</v>
      </c>
    </row>
    <row r="102" spans="1:6">
      <c r="A102" s="38">
        <v>44680</v>
      </c>
      <c r="B102" s="29" t="s">
        <v>1232</v>
      </c>
      <c r="C102" s="52">
        <v>99.9</v>
      </c>
      <c r="D102" s="29" t="s">
        <v>182</v>
      </c>
    </row>
    <row r="103" spans="1:6">
      <c r="A103" s="38">
        <v>44680</v>
      </c>
      <c r="B103" s="29" t="s">
        <v>1332</v>
      </c>
      <c r="C103" s="52">
        <v>130</v>
      </c>
      <c r="D103" s="29" t="s">
        <v>170</v>
      </c>
    </row>
    <row r="104" spans="1:6">
      <c r="A104" s="38">
        <v>44683</v>
      </c>
      <c r="B104" s="29" t="s">
        <v>1263</v>
      </c>
      <c r="C104" s="52">
        <v>152.5</v>
      </c>
      <c r="D104" s="29" t="s">
        <v>170</v>
      </c>
      <c r="F104" s="29" t="s">
        <v>1378</v>
      </c>
    </row>
    <row r="105" spans="1:6">
      <c r="A105" s="38">
        <v>44685</v>
      </c>
      <c r="B105" s="29" t="s">
        <v>1315</v>
      </c>
      <c r="C105" s="52">
        <v>152.5</v>
      </c>
      <c r="D105" s="29" t="s">
        <v>170</v>
      </c>
      <c r="F105" s="29" t="s">
        <v>1378</v>
      </c>
    </row>
    <row r="106" spans="1:6">
      <c r="A106" s="38">
        <v>44686</v>
      </c>
      <c r="B106" s="29" t="s">
        <v>1264</v>
      </c>
      <c r="C106" s="52">
        <v>129.9</v>
      </c>
      <c r="D106" s="29" t="s">
        <v>170</v>
      </c>
      <c r="F106" s="29" t="s">
        <v>1372</v>
      </c>
    </row>
    <row r="107" spans="1:6">
      <c r="A107" s="38">
        <v>44686</v>
      </c>
      <c r="B107" s="29" t="s">
        <v>1373</v>
      </c>
      <c r="C107" s="52">
        <v>130</v>
      </c>
      <c r="D107" s="29" t="s">
        <v>170</v>
      </c>
    </row>
    <row r="108" spans="1:6">
      <c r="A108" s="38">
        <v>44687</v>
      </c>
      <c r="B108" s="29" t="s">
        <v>1118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1374</v>
      </c>
      <c r="C109" s="52">
        <v>180</v>
      </c>
      <c r="D109" s="29" t="s">
        <v>170</v>
      </c>
    </row>
    <row r="110" spans="1:6">
      <c r="A110" s="38">
        <v>44688</v>
      </c>
      <c r="B110" s="29" t="s">
        <v>1320</v>
      </c>
      <c r="C110" s="52">
        <v>99.9</v>
      </c>
    </row>
    <row r="111" spans="1:6">
      <c r="A111" s="38">
        <v>44688</v>
      </c>
      <c r="B111" s="29" t="s">
        <v>1333</v>
      </c>
      <c r="C111" s="52">
        <v>130</v>
      </c>
      <c r="D111" s="29" t="s">
        <v>170</v>
      </c>
    </row>
    <row r="112" spans="1:6">
      <c r="A112" s="38">
        <v>44690</v>
      </c>
      <c r="B112" s="29" t="s">
        <v>1319</v>
      </c>
      <c r="C112" s="52">
        <v>195</v>
      </c>
      <c r="D112" s="29" t="s">
        <v>170</v>
      </c>
    </row>
    <row r="113" spans="1:6">
      <c r="A113" s="38">
        <v>44690</v>
      </c>
      <c r="B113" s="29" t="s">
        <v>1384</v>
      </c>
      <c r="C113" s="52">
        <v>150</v>
      </c>
      <c r="D113" s="29" t="s">
        <v>170</v>
      </c>
      <c r="F113" s="29" t="s">
        <v>1336</v>
      </c>
    </row>
    <row r="114" spans="1:6">
      <c r="A114" s="38">
        <v>44694</v>
      </c>
      <c r="B114" s="40" t="s">
        <v>1324</v>
      </c>
      <c r="C114" s="52">
        <v>195</v>
      </c>
      <c r="D114" s="29" t="s">
        <v>242</v>
      </c>
    </row>
    <row r="115" spans="1:6">
      <c r="A115" s="38">
        <v>44694</v>
      </c>
      <c r="B115" s="29" t="s">
        <v>1370</v>
      </c>
      <c r="C115" s="52">
        <v>129.9</v>
      </c>
      <c r="D115" s="29" t="s">
        <v>170</v>
      </c>
      <c r="F115" s="29" t="s">
        <v>1243</v>
      </c>
    </row>
    <row r="116" spans="1:6">
      <c r="A116" s="38">
        <v>44695</v>
      </c>
      <c r="B116" s="29" t="s">
        <v>1331</v>
      </c>
      <c r="C116" s="52">
        <v>99.9</v>
      </c>
      <c r="D116" s="29" t="s">
        <v>170</v>
      </c>
    </row>
    <row r="117" spans="1:6">
      <c r="A117" s="38">
        <v>44695</v>
      </c>
      <c r="B117" s="29" t="s">
        <v>1151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1334</v>
      </c>
      <c r="C118" s="52">
        <v>129.9</v>
      </c>
      <c r="D118" s="29" t="s">
        <v>170</v>
      </c>
      <c r="F118" s="29" t="s">
        <v>1207</v>
      </c>
    </row>
    <row r="119" spans="1:6">
      <c r="A119" s="38">
        <v>44700</v>
      </c>
      <c r="B119" s="29" t="s">
        <v>1146</v>
      </c>
      <c r="C119" s="52">
        <v>129.9</v>
      </c>
      <c r="D119" s="29" t="s">
        <v>170</v>
      </c>
      <c r="F119" s="29" t="s">
        <v>1394</v>
      </c>
    </row>
    <row r="120" spans="1:6">
      <c r="A120" s="38">
        <v>44701</v>
      </c>
      <c r="B120" s="29" t="s">
        <v>1149</v>
      </c>
      <c r="C120" s="52">
        <v>130</v>
      </c>
      <c r="D120" s="29" t="s">
        <v>242</v>
      </c>
      <c r="F120" s="29" t="s">
        <v>1397</v>
      </c>
    </row>
    <row r="121" spans="1:6">
      <c r="A121" s="38">
        <v>44701</v>
      </c>
      <c r="B121" s="29" t="s">
        <v>1091</v>
      </c>
      <c r="C121" s="52">
        <v>129.9</v>
      </c>
      <c r="D121" s="29" t="s">
        <v>170</v>
      </c>
      <c r="F121" s="29" t="s">
        <v>1398</v>
      </c>
    </row>
    <row r="122" spans="1:6">
      <c r="A122" s="38">
        <v>44701</v>
      </c>
      <c r="B122" s="40" t="s">
        <v>1098</v>
      </c>
      <c r="C122" s="52">
        <v>130</v>
      </c>
      <c r="D122" s="29" t="s">
        <v>242</v>
      </c>
    </row>
    <row r="123" spans="1:6">
      <c r="A123" s="38">
        <v>44706</v>
      </c>
      <c r="B123" s="40" t="s">
        <v>1402</v>
      </c>
      <c r="C123" s="52">
        <v>100</v>
      </c>
      <c r="D123" s="29" t="s">
        <v>182</v>
      </c>
    </row>
    <row r="124" spans="1:6">
      <c r="A124" s="38">
        <v>44708</v>
      </c>
      <c r="B124" s="40" t="s">
        <v>1314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1089</v>
      </c>
      <c r="C125" s="52">
        <v>139.9</v>
      </c>
      <c r="D125" s="29" t="s">
        <v>170</v>
      </c>
      <c r="F125" s="29" t="s">
        <v>1228</v>
      </c>
    </row>
    <row r="126" spans="1:6">
      <c r="A126" s="38">
        <v>44708</v>
      </c>
      <c r="B126" s="40" t="s">
        <v>1330</v>
      </c>
      <c r="C126" s="52">
        <v>148.9</v>
      </c>
      <c r="D126" s="29" t="s">
        <v>170</v>
      </c>
      <c r="F126" s="29" t="s">
        <v>1414</v>
      </c>
    </row>
    <row r="127" spans="1:6">
      <c r="A127" s="38">
        <v>44708</v>
      </c>
      <c r="B127" s="40" t="s">
        <v>1162</v>
      </c>
      <c r="C127" s="52">
        <v>129.9</v>
      </c>
      <c r="D127" s="29" t="s">
        <v>176</v>
      </c>
      <c r="F127" s="29" t="s">
        <v>1415</v>
      </c>
    </row>
    <row r="128" spans="1:6">
      <c r="A128" s="38">
        <v>44708</v>
      </c>
      <c r="B128" s="40" t="s">
        <v>1376</v>
      </c>
      <c r="C128" s="52">
        <v>129.9</v>
      </c>
      <c r="D128" s="29" t="s">
        <v>242</v>
      </c>
    </row>
    <row r="129" spans="1:6">
      <c r="A129" s="38">
        <v>44709</v>
      </c>
      <c r="B129" s="40" t="s">
        <v>1416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1367</v>
      </c>
      <c r="C130" s="52">
        <v>130</v>
      </c>
      <c r="D130" s="29" t="s">
        <v>170</v>
      </c>
    </row>
    <row r="131" spans="1:6">
      <c r="A131" s="38">
        <v>44711</v>
      </c>
      <c r="B131" s="29" t="s">
        <v>1417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1144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1097</v>
      </c>
      <c r="C133" s="52">
        <v>130</v>
      </c>
      <c r="D133" s="29" t="s">
        <v>170</v>
      </c>
      <c r="F133" s="29" t="s">
        <v>1427</v>
      </c>
    </row>
    <row r="134" spans="1:6">
      <c r="A134" s="38">
        <v>44713</v>
      </c>
      <c r="B134" s="29" t="s">
        <v>1428</v>
      </c>
      <c r="C134" s="52">
        <v>100</v>
      </c>
      <c r="D134" s="29" t="s">
        <v>170</v>
      </c>
    </row>
    <row r="135" spans="1:6">
      <c r="A135" s="38">
        <v>44713</v>
      </c>
      <c r="B135" s="29" t="s">
        <v>1429</v>
      </c>
      <c r="C135" s="52">
        <v>100</v>
      </c>
      <c r="D135" s="29" t="s">
        <v>242</v>
      </c>
      <c r="F135" s="29" t="s">
        <v>1372</v>
      </c>
    </row>
    <row r="136" spans="1:6">
      <c r="A136" s="38">
        <v>44714</v>
      </c>
      <c r="B136" s="29" t="s">
        <v>1430</v>
      </c>
      <c r="C136" s="52">
        <v>100</v>
      </c>
      <c r="D136" s="29" t="s">
        <v>170</v>
      </c>
    </row>
    <row r="137" spans="1:6">
      <c r="A137" s="38">
        <v>44718</v>
      </c>
      <c r="B137" s="29" t="s">
        <v>1373</v>
      </c>
      <c r="C137" s="52">
        <v>130</v>
      </c>
      <c r="D137" s="29" t="s">
        <v>170</v>
      </c>
    </row>
    <row r="138" spans="1:6">
      <c r="A138" s="38">
        <v>44718</v>
      </c>
      <c r="B138" s="29" t="s">
        <v>1118</v>
      </c>
      <c r="C138" s="52">
        <v>129.9</v>
      </c>
      <c r="D138" s="29" t="s">
        <v>170</v>
      </c>
      <c r="F138" s="29" t="s">
        <v>1364</v>
      </c>
    </row>
    <row r="139" spans="1:6">
      <c r="A139" s="38">
        <v>44718</v>
      </c>
      <c r="B139" s="29" t="s">
        <v>1310</v>
      </c>
      <c r="C139" s="52">
        <v>130</v>
      </c>
      <c r="D139" s="29" t="s">
        <v>170</v>
      </c>
    </row>
    <row r="140" spans="1:6">
      <c r="A140" s="38">
        <v>44718</v>
      </c>
      <c r="B140" s="29" t="s">
        <v>1448</v>
      </c>
      <c r="C140" s="52">
        <v>195</v>
      </c>
      <c r="D140" s="29" t="s">
        <v>170</v>
      </c>
    </row>
    <row r="141" spans="1:6">
      <c r="A141" s="38">
        <v>44721</v>
      </c>
      <c r="B141" s="29" t="s">
        <v>1449</v>
      </c>
      <c r="C141" s="52">
        <v>99</v>
      </c>
      <c r="D141" s="29" t="s">
        <v>170</v>
      </c>
    </row>
    <row r="144" spans="1:6">
      <c r="B144" s="29" t="s">
        <v>1294</v>
      </c>
    </row>
    <row r="145" spans="2:2">
      <c r="B145" s="29" t="s">
        <v>1296</v>
      </c>
    </row>
    <row r="146" spans="2:2">
      <c r="B146" s="29" t="s">
        <v>39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ySplit="1" topLeftCell="A2" activePane="bottomLeft" state="frozen"/>
      <selection pane="bottomLeft" activeCell="C47" sqref="C47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2"/>
  </cols>
  <sheetData>
    <row r="1" spans="1:5">
      <c r="A1" s="50" t="s">
        <v>162</v>
      </c>
      <c r="B1" s="50" t="s">
        <v>154</v>
      </c>
      <c r="C1" s="51" t="s">
        <v>163</v>
      </c>
      <c r="D1" s="89" t="s">
        <v>1163</v>
      </c>
      <c r="E1" s="50" t="s">
        <v>1339</v>
      </c>
    </row>
    <row r="2" spans="1:5">
      <c r="A2" s="38">
        <v>44632</v>
      </c>
      <c r="B2" s="53" t="s">
        <v>1369</v>
      </c>
      <c r="C2" s="52">
        <f>2.5+2.5</f>
        <v>5</v>
      </c>
      <c r="D2" s="55" t="s">
        <v>1379</v>
      </c>
    </row>
    <row r="3" spans="1:5">
      <c r="A3" s="38">
        <v>44638</v>
      </c>
      <c r="B3" s="53" t="s">
        <v>1205</v>
      </c>
      <c r="C3" s="52">
        <v>5</v>
      </c>
    </row>
    <row r="4" spans="1:5">
      <c r="A4" s="38">
        <v>44653</v>
      </c>
      <c r="B4" s="29" t="s">
        <v>1205</v>
      </c>
      <c r="C4" s="52">
        <v>6.5</v>
      </c>
      <c r="D4" s="55" t="s">
        <v>1164</v>
      </c>
    </row>
    <row r="5" spans="1:5">
      <c r="A5" s="38">
        <v>44657</v>
      </c>
      <c r="B5" s="29" t="s">
        <v>1205</v>
      </c>
      <c r="C5" s="52">
        <v>5</v>
      </c>
    </row>
    <row r="6" spans="1:5">
      <c r="A6" s="38">
        <v>44660</v>
      </c>
      <c r="B6" s="29" t="s">
        <v>1119</v>
      </c>
      <c r="C6" s="52">
        <v>0.5</v>
      </c>
      <c r="D6" s="55" t="s">
        <v>1313</v>
      </c>
    </row>
    <row r="7" spans="1:5">
      <c r="A7" s="38">
        <v>44664</v>
      </c>
      <c r="B7" s="29" t="s">
        <v>1158</v>
      </c>
      <c r="C7" s="52">
        <v>2.5</v>
      </c>
      <c r="D7" s="55" t="s">
        <v>1194</v>
      </c>
    </row>
    <row r="8" spans="1:5">
      <c r="A8" s="38">
        <v>44674</v>
      </c>
      <c r="B8" s="29" t="s">
        <v>1368</v>
      </c>
      <c r="C8" s="52">
        <f>2.5</f>
        <v>2.5</v>
      </c>
      <c r="D8" s="55" t="s">
        <v>1194</v>
      </c>
    </row>
    <row r="9" spans="1:5">
      <c r="A9" s="38">
        <v>44678</v>
      </c>
      <c r="B9" s="29" t="s">
        <v>1367</v>
      </c>
      <c r="C9" s="52">
        <v>2.5</v>
      </c>
      <c r="D9" s="55" t="s">
        <v>1194</v>
      </c>
    </row>
    <row r="10" spans="1:5">
      <c r="A10" s="38">
        <v>44681</v>
      </c>
      <c r="B10" s="29" t="s">
        <v>1158</v>
      </c>
      <c r="C10" s="52">
        <v>5</v>
      </c>
      <c r="D10" s="55" t="s">
        <v>1379</v>
      </c>
    </row>
    <row r="11" spans="1:5">
      <c r="A11" s="38">
        <v>44681</v>
      </c>
      <c r="B11" s="29" t="s">
        <v>1315</v>
      </c>
      <c r="C11" s="52">
        <v>2.5</v>
      </c>
      <c r="D11" s="55" t="s">
        <v>1194</v>
      </c>
    </row>
    <row r="12" spans="1:5">
      <c r="A12" s="38">
        <v>44685</v>
      </c>
      <c r="B12" s="29" t="s">
        <v>1158</v>
      </c>
      <c r="C12" s="52" t="s">
        <v>1381</v>
      </c>
      <c r="D12" s="55" t="s">
        <v>1382</v>
      </c>
      <c r="E12" s="72" t="s">
        <v>1383</v>
      </c>
    </row>
    <row r="13" spans="1:5">
      <c r="A13" s="38">
        <v>44694</v>
      </c>
      <c r="B13" s="29" t="s">
        <v>1392</v>
      </c>
      <c r="C13" s="52">
        <f>5+5+5+5</f>
        <v>20</v>
      </c>
      <c r="D13" s="55" t="s">
        <v>1393</v>
      </c>
    </row>
    <row r="14" spans="1:5">
      <c r="A14" s="38">
        <v>44695</v>
      </c>
      <c r="B14" s="29" t="s">
        <v>1390</v>
      </c>
      <c r="C14" s="52">
        <f>2.5+2.5</f>
        <v>5</v>
      </c>
      <c r="D14" s="55" t="s">
        <v>1379</v>
      </c>
    </row>
    <row r="15" spans="1:5">
      <c r="A15" s="38">
        <v>44695</v>
      </c>
      <c r="B15" s="29" t="s">
        <v>1098</v>
      </c>
      <c r="C15" s="52">
        <f>5+5+2.5</f>
        <v>12.5</v>
      </c>
      <c r="D15" s="55" t="s">
        <v>1391</v>
      </c>
      <c r="E15" s="72" t="s">
        <v>93</v>
      </c>
    </row>
    <row r="16" spans="1:5">
      <c r="A16" s="38">
        <v>44695</v>
      </c>
      <c r="B16" s="29" t="s">
        <v>1143</v>
      </c>
      <c r="C16" s="52">
        <v>2.5</v>
      </c>
      <c r="D16" s="55" t="s">
        <v>1194</v>
      </c>
    </row>
    <row r="17" spans="1:5">
      <c r="A17" s="38">
        <v>44698</v>
      </c>
      <c r="B17" s="29" t="s">
        <v>1098</v>
      </c>
      <c r="C17" s="52">
        <f>2.5+5</f>
        <v>7.5</v>
      </c>
      <c r="D17" s="55" t="s">
        <v>1380</v>
      </c>
      <c r="E17" s="72" t="s">
        <v>93</v>
      </c>
    </row>
    <row r="18" spans="1:5">
      <c r="A18" s="38">
        <v>44701</v>
      </c>
      <c r="B18" s="29" t="s">
        <v>1334</v>
      </c>
      <c r="C18" s="52">
        <v>2.5</v>
      </c>
      <c r="D18" s="55" t="s">
        <v>1194</v>
      </c>
    </row>
    <row r="19" spans="1:5">
      <c r="A19" s="38">
        <v>44702</v>
      </c>
      <c r="B19" s="29" t="s">
        <v>1143</v>
      </c>
      <c r="C19" s="52">
        <v>2.5</v>
      </c>
      <c r="D19" s="55" t="s">
        <v>1194</v>
      </c>
    </row>
    <row r="20" spans="1:5">
      <c r="A20" s="38">
        <v>44702</v>
      </c>
      <c r="B20" s="29" t="s">
        <v>1098</v>
      </c>
      <c r="C20" s="52">
        <f>2.5+2.5+5</f>
        <v>10</v>
      </c>
      <c r="D20" s="55" t="s">
        <v>1399</v>
      </c>
      <c r="E20" s="72" t="s">
        <v>93</v>
      </c>
    </row>
    <row r="21" spans="1:5">
      <c r="A21" s="38">
        <v>44706</v>
      </c>
      <c r="B21" s="29" t="s">
        <v>1098</v>
      </c>
      <c r="C21" s="52">
        <f>2.5+5</f>
        <v>7.5</v>
      </c>
      <c r="D21" s="55" t="s">
        <v>1438</v>
      </c>
      <c r="E21" s="72" t="s">
        <v>93</v>
      </c>
    </row>
    <row r="22" spans="1:5">
      <c r="A22" s="38">
        <v>44706</v>
      </c>
      <c r="B22" s="29" t="s">
        <v>1315</v>
      </c>
      <c r="C22" s="52">
        <v>2.5</v>
      </c>
    </row>
    <row r="23" spans="1:5">
      <c r="A23" s="38">
        <v>44708</v>
      </c>
      <c r="B23" s="29" t="s">
        <v>1330</v>
      </c>
      <c r="C23" s="52">
        <v>2.5</v>
      </c>
    </row>
    <row r="24" spans="1:5">
      <c r="A24" s="38">
        <v>44708</v>
      </c>
      <c r="B24" s="29" t="s">
        <v>1390</v>
      </c>
      <c r="C24" s="52">
        <f>2.5+7</f>
        <v>9.5</v>
      </c>
    </row>
    <row r="25" spans="1:5">
      <c r="A25" s="38">
        <v>44708</v>
      </c>
      <c r="B25" s="29" t="s">
        <v>1091</v>
      </c>
      <c r="C25" s="52">
        <f>2.5+7</f>
        <v>9.5</v>
      </c>
    </row>
    <row r="26" spans="1:5">
      <c r="A26" s="38">
        <v>44708</v>
      </c>
      <c r="B26" s="29" t="s">
        <v>1376</v>
      </c>
      <c r="C26" s="52">
        <f>7+7+7</f>
        <v>21</v>
      </c>
      <c r="E26" s="72" t="s">
        <v>1439</v>
      </c>
    </row>
    <row r="27" spans="1:5">
      <c r="A27" s="38">
        <v>44708</v>
      </c>
      <c r="B27" s="29" t="s">
        <v>1146</v>
      </c>
      <c r="C27" s="52">
        <f>7+13</f>
        <v>20</v>
      </c>
      <c r="D27" s="55" t="s">
        <v>1440</v>
      </c>
    </row>
    <row r="28" spans="1:5">
      <c r="A28" s="38">
        <v>44708</v>
      </c>
      <c r="B28" s="29" t="s">
        <v>1143</v>
      </c>
      <c r="C28" s="52">
        <v>2.5</v>
      </c>
      <c r="D28" s="55" t="s">
        <v>1194</v>
      </c>
    </row>
    <row r="29" spans="1:5">
      <c r="A29" s="38">
        <v>44708</v>
      </c>
      <c r="B29" s="29" t="s">
        <v>1144</v>
      </c>
      <c r="C29" s="52">
        <v>2.5</v>
      </c>
      <c r="D29" s="55" t="s">
        <v>1194</v>
      </c>
    </row>
    <row r="30" spans="1:5">
      <c r="A30" s="38">
        <v>44709</v>
      </c>
      <c r="B30" s="29" t="s">
        <v>1098</v>
      </c>
      <c r="C30" s="52">
        <v>5</v>
      </c>
      <c r="D30" s="55" t="s">
        <v>1389</v>
      </c>
      <c r="E30" s="72" t="s">
        <v>93</v>
      </c>
    </row>
    <row r="31" spans="1:5">
      <c r="A31" s="38">
        <v>44709</v>
      </c>
      <c r="B31" s="29" t="s">
        <v>1146</v>
      </c>
      <c r="C31" s="52">
        <f>7+7+5+2.5+4+3+5+2.5+7+7+5+7</f>
        <v>62</v>
      </c>
    </row>
    <row r="32" spans="1:5">
      <c r="A32" s="38">
        <v>44709</v>
      </c>
      <c r="B32" s="29" t="s">
        <v>1144</v>
      </c>
      <c r="C32" s="52">
        <f>3+3+3 +2.5+2.5</f>
        <v>14</v>
      </c>
    </row>
    <row r="33" spans="1:5 16384:16384">
      <c r="A33" s="38">
        <v>44713</v>
      </c>
      <c r="B33" s="29" t="s">
        <v>1098</v>
      </c>
      <c r="C33" s="52">
        <v>2.5</v>
      </c>
      <c r="D33" s="55" t="s">
        <v>1194</v>
      </c>
      <c r="E33" s="72" t="s">
        <v>93</v>
      </c>
    </row>
    <row r="34" spans="1:5 16384:16384">
      <c r="A34" s="38">
        <v>44713</v>
      </c>
      <c r="B34" s="29" t="s">
        <v>1158</v>
      </c>
      <c r="C34" s="52">
        <v>2.5</v>
      </c>
      <c r="D34" s="55" t="s">
        <v>1194</v>
      </c>
    </row>
    <row r="35" spans="1:5 16384:16384">
      <c r="A35" s="38">
        <v>44713</v>
      </c>
      <c r="B35" s="29" t="s">
        <v>1321</v>
      </c>
      <c r="C35" s="52">
        <f>5+5+5+4</f>
        <v>19</v>
      </c>
      <c r="D35" s="55" t="s">
        <v>1444</v>
      </c>
    </row>
    <row r="36" spans="1:5 16384:16384">
      <c r="A36" s="38">
        <v>44715</v>
      </c>
      <c r="B36" s="29" t="s">
        <v>1143</v>
      </c>
      <c r="C36" s="52">
        <v>2.5</v>
      </c>
    </row>
    <row r="37" spans="1:5 16384:16384">
      <c r="A37" s="38">
        <v>44715</v>
      </c>
      <c r="B37" s="29" t="s">
        <v>1390</v>
      </c>
      <c r="C37" s="52">
        <f>5+3+5</f>
        <v>13</v>
      </c>
      <c r="D37" s="55" t="s">
        <v>1445</v>
      </c>
    </row>
    <row r="38" spans="1:5 16384:16384">
      <c r="A38" s="38">
        <v>44715</v>
      </c>
      <c r="B38" s="29" t="s">
        <v>1201</v>
      </c>
      <c r="C38" s="52">
        <v>5</v>
      </c>
      <c r="D38" s="55" t="s">
        <v>1446</v>
      </c>
    </row>
    <row r="39" spans="1:5 16384:16384">
      <c r="A39" s="38">
        <v>44716</v>
      </c>
      <c r="B39" s="29" t="s">
        <v>1143</v>
      </c>
      <c r="C39" s="52">
        <v>2.5</v>
      </c>
    </row>
    <row r="40" spans="1:5 16384:16384">
      <c r="A40" s="38">
        <v>44716</v>
      </c>
      <c r="B40" s="29" t="s">
        <v>1098</v>
      </c>
      <c r="C40" s="52">
        <f>5+2.5+5</f>
        <v>12.5</v>
      </c>
      <c r="D40" s="55" t="s">
        <v>1441</v>
      </c>
      <c r="E40" s="72" t="s">
        <v>93</v>
      </c>
    </row>
    <row r="41" spans="1:5 16384:16384">
      <c r="A41" s="38">
        <v>44716</v>
      </c>
      <c r="B41" s="29" t="s">
        <v>1146</v>
      </c>
      <c r="C41" s="52">
        <f>2.5+2.5+5+5+5+3</f>
        <v>23</v>
      </c>
    </row>
    <row r="42" spans="1:5 16384:16384">
      <c r="A42" s="38">
        <v>44716</v>
      </c>
      <c r="B42" s="29" t="s">
        <v>1162</v>
      </c>
      <c r="C42" s="52">
        <v>2.5</v>
      </c>
    </row>
    <row r="43" spans="1:5 16384:16384">
      <c r="A43" s="38">
        <v>44716</v>
      </c>
      <c r="B43" s="29" t="s">
        <v>1201</v>
      </c>
      <c r="C43" s="52">
        <v>5</v>
      </c>
    </row>
    <row r="44" spans="1:5 16384:16384">
      <c r="A44" s="38">
        <v>44720</v>
      </c>
      <c r="B44" s="29" t="s">
        <v>1330</v>
      </c>
      <c r="C44" s="52">
        <v>2.5</v>
      </c>
    </row>
    <row r="45" spans="1:5 16384:16384">
      <c r="A45" s="38">
        <v>44720</v>
      </c>
      <c r="B45" s="29" t="s">
        <v>1321</v>
      </c>
      <c r="C45" s="52">
        <f>5+5+5+2.5</f>
        <v>17.5</v>
      </c>
      <c r="D45" s="55" t="s">
        <v>1442</v>
      </c>
    </row>
    <row r="46" spans="1:5 16384:16384">
      <c r="A46" s="38">
        <v>44720</v>
      </c>
      <c r="B46" s="29" t="s">
        <v>1098</v>
      </c>
      <c r="C46" s="52">
        <f>2.5</f>
        <v>2.5</v>
      </c>
      <c r="D46" s="55" t="s">
        <v>1194</v>
      </c>
      <c r="E46" s="72" t="s">
        <v>93</v>
      </c>
    </row>
    <row r="47" spans="1:5 16384:16384">
      <c r="A47" s="38">
        <v>44720</v>
      </c>
      <c r="B47" s="29" t="s">
        <v>1144</v>
      </c>
      <c r="C47" s="52">
        <f>5+2.5</f>
        <v>7.5</v>
      </c>
      <c r="D47" s="55" t="s">
        <v>1380</v>
      </c>
      <c r="XFD47" t="s">
        <v>1443</v>
      </c>
    </row>
    <row r="48" spans="1:5 16384:16384">
      <c r="XFD48" t="s">
        <v>1443</v>
      </c>
    </row>
    <row r="49" spans="16384:16384">
      <c r="XFD49" t="s">
        <v>1443</v>
      </c>
    </row>
  </sheetData>
  <autoFilter ref="A1:E47">
    <filterColumn colId="1"/>
  </autoFilter>
  <sortState ref="A2:E4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6">
        <v>44541</v>
      </c>
      <c r="B1" s="86"/>
      <c r="C1" s="86"/>
      <c r="D1" s="86">
        <v>44548</v>
      </c>
      <c r="E1" s="86"/>
      <c r="F1" s="86"/>
      <c r="G1" s="86">
        <v>44569</v>
      </c>
      <c r="H1" s="86"/>
      <c r="I1" s="86"/>
      <c r="J1" s="86">
        <v>44576</v>
      </c>
      <c r="K1" s="86"/>
      <c r="L1" s="86"/>
      <c r="M1" s="86">
        <v>44583</v>
      </c>
      <c r="N1" s="86"/>
      <c r="O1" s="86"/>
      <c r="P1" s="86" t="s">
        <v>948</v>
      </c>
      <c r="Q1" s="86"/>
      <c r="R1" s="86"/>
      <c r="S1" s="87">
        <v>44596</v>
      </c>
      <c r="T1" s="87"/>
      <c r="U1" s="87">
        <v>44597</v>
      </c>
      <c r="V1" s="87"/>
      <c r="W1" s="87"/>
      <c r="X1" s="87">
        <v>44603</v>
      </c>
      <c r="Y1" s="87"/>
      <c r="Z1" s="87">
        <v>44604</v>
      </c>
      <c r="AA1" s="87"/>
      <c r="AB1" s="87"/>
      <c r="AC1" s="87">
        <v>44610</v>
      </c>
      <c r="AD1" s="87"/>
      <c r="AE1" s="87">
        <v>44611</v>
      </c>
      <c r="AF1" s="87"/>
      <c r="AG1" s="87"/>
      <c r="AH1" s="61">
        <v>44617</v>
      </c>
      <c r="AI1" s="63"/>
      <c r="AJ1" s="87">
        <v>44618</v>
      </c>
      <c r="AK1" s="87"/>
      <c r="AL1" s="87"/>
      <c r="AM1" s="86">
        <v>44624</v>
      </c>
      <c r="AN1" s="86"/>
      <c r="AO1" s="87">
        <v>44625</v>
      </c>
      <c r="AP1" s="87"/>
      <c r="AQ1" s="87"/>
      <c r="AS1" s="86">
        <v>44631</v>
      </c>
      <c r="AT1" s="86"/>
      <c r="AU1" s="87">
        <v>44632</v>
      </c>
      <c r="AV1" s="87"/>
      <c r="AW1" s="87"/>
      <c r="AY1" s="86">
        <v>44638</v>
      </c>
      <c r="AZ1" s="86"/>
      <c r="BA1" s="87">
        <v>44639</v>
      </c>
      <c r="BB1" s="87"/>
      <c r="BC1" s="87"/>
      <c r="BE1" t="s">
        <v>1182</v>
      </c>
      <c r="BF1" t="s">
        <v>1069</v>
      </c>
      <c r="BG1" t="s">
        <v>1184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1155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1155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1155</v>
      </c>
      <c r="BC2" s="4" t="s">
        <v>951</v>
      </c>
      <c r="BE2" s="65" t="s">
        <v>1155</v>
      </c>
      <c r="BF2" s="65" t="s">
        <v>951</v>
      </c>
      <c r="BG2" s="65" t="s">
        <v>1155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1071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1126</v>
      </c>
      <c r="AK3" s="34" t="s">
        <v>1131</v>
      </c>
      <c r="AL3" s="30" t="s">
        <v>39</v>
      </c>
      <c r="AM3" s="31" t="s">
        <v>1133</v>
      </c>
      <c r="AN3" s="31" t="s">
        <v>1142</v>
      </c>
      <c r="AO3" s="31" t="s">
        <v>1118</v>
      </c>
      <c r="AP3" s="31" t="s">
        <v>1143</v>
      </c>
      <c r="AQ3" s="31" t="s">
        <v>1142</v>
      </c>
      <c r="AR3" s="75"/>
      <c r="AS3" s="31" t="s">
        <v>1148</v>
      </c>
      <c r="AT3" s="31" t="s">
        <v>1142</v>
      </c>
      <c r="AU3" s="31" t="s">
        <v>1118</v>
      </c>
      <c r="AV3" s="31" t="s">
        <v>1143</v>
      </c>
      <c r="AW3" s="31" t="s">
        <v>1142</v>
      </c>
      <c r="AX3" s="67"/>
      <c r="AY3" s="31" t="s">
        <v>1148</v>
      </c>
      <c r="AZ3" s="31" t="s">
        <v>1142</v>
      </c>
      <c r="BA3" s="31" t="s">
        <v>1118</v>
      </c>
      <c r="BB3" s="47" t="s">
        <v>1097</v>
      </c>
      <c r="BC3" s="31" t="s">
        <v>1212</v>
      </c>
      <c r="BE3" t="s">
        <v>1181</v>
      </c>
      <c r="BF3" s="66" t="s">
        <v>1017</v>
      </c>
      <c r="BG3" t="s">
        <v>1183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1070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1134</v>
      </c>
      <c r="AN4" s="31" t="s">
        <v>1143</v>
      </c>
      <c r="AO4" s="31" t="s">
        <v>1136</v>
      </c>
      <c r="AP4" s="47" t="s">
        <v>1097</v>
      </c>
      <c r="AQ4" s="31" t="s">
        <v>1157</v>
      </c>
      <c r="AR4" s="75"/>
      <c r="AS4" s="31" t="s">
        <v>1134</v>
      </c>
      <c r="AT4" s="31" t="s">
        <v>1143</v>
      </c>
      <c r="AU4" s="31" t="s">
        <v>1136</v>
      </c>
      <c r="AV4" s="47" t="s">
        <v>1097</v>
      </c>
      <c r="AW4" s="31" t="s">
        <v>1157</v>
      </c>
      <c r="AX4" s="67"/>
      <c r="AY4" s="31" t="s">
        <v>1134</v>
      </c>
      <c r="AZ4" s="31" t="s">
        <v>1144</v>
      </c>
      <c r="BA4" s="31" t="s">
        <v>1136</v>
      </c>
      <c r="BB4" s="56" t="s">
        <v>1130</v>
      </c>
      <c r="BC4" s="31" t="s">
        <v>1213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1072</v>
      </c>
      <c r="AD5" s="56" t="s">
        <v>1035</v>
      </c>
      <c r="AE5" s="31" t="s">
        <v>109</v>
      </c>
      <c r="AF5" s="56" t="s">
        <v>1097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1097</v>
      </c>
      <c r="AL5" s="31" t="s">
        <v>16</v>
      </c>
      <c r="AM5" s="31" t="s">
        <v>1118</v>
      </c>
      <c r="AN5" s="31" t="s">
        <v>1144</v>
      </c>
      <c r="AO5" s="43" t="s">
        <v>1148</v>
      </c>
      <c r="AP5" s="56" t="s">
        <v>1130</v>
      </c>
      <c r="AQ5" s="31" t="s">
        <v>1144</v>
      </c>
      <c r="AR5" s="75"/>
      <c r="AS5" s="31" t="s">
        <v>1118</v>
      </c>
      <c r="AT5" s="31" t="s">
        <v>1129</v>
      </c>
      <c r="AU5" s="31" t="s">
        <v>1148</v>
      </c>
      <c r="AV5" s="56" t="s">
        <v>1130</v>
      </c>
      <c r="AW5" s="31" t="s">
        <v>1097</v>
      </c>
      <c r="AX5" s="67"/>
      <c r="AY5" s="31" t="s">
        <v>1118</v>
      </c>
      <c r="AZ5" s="31" t="s">
        <v>1147</v>
      </c>
      <c r="BA5" s="31" t="s">
        <v>1148</v>
      </c>
      <c r="BB5" s="56" t="s">
        <v>1211</v>
      </c>
      <c r="BC5" s="31" t="s">
        <v>1214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1135</v>
      </c>
      <c r="AN6" s="34" t="s">
        <v>1186</v>
      </c>
      <c r="AO6" s="31" t="s">
        <v>1138</v>
      </c>
      <c r="AP6" s="56" t="s">
        <v>1129</v>
      </c>
      <c r="AQ6" s="56" t="s">
        <v>991</v>
      </c>
      <c r="AR6" s="75"/>
      <c r="AS6" s="31" t="s">
        <v>1135</v>
      </c>
      <c r="AT6" s="31" t="s">
        <v>1145</v>
      </c>
      <c r="AU6" s="31" t="s">
        <v>1134</v>
      </c>
      <c r="AV6" s="56" t="s">
        <v>1129</v>
      </c>
      <c r="AW6" s="31" t="s">
        <v>1143</v>
      </c>
      <c r="AX6" s="67"/>
      <c r="AY6" s="31" t="s">
        <v>1135</v>
      </c>
      <c r="AZ6" s="31" t="s">
        <v>1009</v>
      </c>
      <c r="BA6" s="31" t="s">
        <v>1134</v>
      </c>
      <c r="BB6" s="56" t="s">
        <v>1133</v>
      </c>
      <c r="BC6" s="31" t="s">
        <v>1147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1098</v>
      </c>
      <c r="AL7" s="31" t="s">
        <v>1189</v>
      </c>
      <c r="AM7" s="31" t="s">
        <v>1136</v>
      </c>
      <c r="AN7" s="34" t="s">
        <v>1187</v>
      </c>
      <c r="AO7" s="31" t="s">
        <v>1134</v>
      </c>
      <c r="AP7" s="56" t="s">
        <v>1133</v>
      </c>
      <c r="AQ7" s="31" t="s">
        <v>1097</v>
      </c>
      <c r="AR7" s="75"/>
      <c r="AS7" s="31" t="s">
        <v>1136</v>
      </c>
      <c r="AT7" s="31" t="s">
        <v>1130</v>
      </c>
      <c r="AU7" s="31" t="s">
        <v>1150</v>
      </c>
      <c r="AV7" s="56" t="s">
        <v>1133</v>
      </c>
      <c r="AW7" s="31" t="s">
        <v>1129</v>
      </c>
      <c r="AX7" s="67"/>
      <c r="AY7" s="31" t="s">
        <v>1137</v>
      </c>
      <c r="AZ7" s="70" t="s">
        <v>1198</v>
      </c>
      <c r="BA7" s="56" t="s">
        <v>1149</v>
      </c>
      <c r="BB7" s="31" t="s">
        <v>1156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1098</v>
      </c>
      <c r="AG8" s="59" t="s">
        <v>25</v>
      </c>
      <c r="AH8" s="31" t="s">
        <v>109</v>
      </c>
      <c r="AI8" s="70" t="s">
        <v>1188</v>
      </c>
      <c r="AJ8" s="31" t="s">
        <v>91</v>
      </c>
      <c r="AK8" s="31" t="s">
        <v>1129</v>
      </c>
      <c r="AL8" s="29"/>
      <c r="AM8" s="31" t="s">
        <v>1137</v>
      </c>
      <c r="AN8" s="31" t="s">
        <v>1129</v>
      </c>
      <c r="AO8" s="31" t="s">
        <v>1140</v>
      </c>
      <c r="AP8" s="31" t="s">
        <v>1156</v>
      </c>
      <c r="AQ8" s="31" t="s">
        <v>1143</v>
      </c>
      <c r="AR8" s="75"/>
      <c r="AS8" s="31" t="s">
        <v>1137</v>
      </c>
      <c r="AT8" s="31" t="s">
        <v>1146</v>
      </c>
      <c r="AU8" s="31" t="s">
        <v>1119</v>
      </c>
      <c r="AV8" s="31" t="s">
        <v>1156</v>
      </c>
      <c r="AW8" s="31" t="s">
        <v>1145</v>
      </c>
      <c r="AX8" s="67"/>
      <c r="AY8" s="31" t="s">
        <v>1138</v>
      </c>
      <c r="AZ8" s="29"/>
      <c r="BA8" s="31" t="s">
        <v>1119</v>
      </c>
      <c r="BB8" s="31" t="s">
        <v>1098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1090</v>
      </c>
      <c r="AI9" s="29"/>
      <c r="AJ9" s="32" t="s">
        <v>104</v>
      </c>
      <c r="AK9" s="31" t="s">
        <v>1130</v>
      </c>
      <c r="AL9" s="29"/>
      <c r="AM9" s="31" t="s">
        <v>1138</v>
      </c>
      <c r="AN9" s="31" t="s">
        <v>1145</v>
      </c>
      <c r="AO9" s="47" t="s">
        <v>1151</v>
      </c>
      <c r="AP9" s="31" t="s">
        <v>1140</v>
      </c>
      <c r="AQ9" s="31" t="s">
        <v>1129</v>
      </c>
      <c r="AR9" s="75"/>
      <c r="AS9" s="31" t="s">
        <v>1139</v>
      </c>
      <c r="AT9" s="31" t="s">
        <v>1147</v>
      </c>
      <c r="AU9" s="31" t="s">
        <v>1091</v>
      </c>
      <c r="AV9" s="31" t="s">
        <v>1140</v>
      </c>
      <c r="AW9" s="31" t="s">
        <v>1098</v>
      </c>
      <c r="AX9" s="67"/>
      <c r="AY9" s="31" t="s">
        <v>1140</v>
      </c>
      <c r="AZ9" s="29"/>
      <c r="BA9" s="31" t="s">
        <v>1150</v>
      </c>
      <c r="BB9" s="31" t="s">
        <v>1100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1105</v>
      </c>
      <c r="AF10" s="29"/>
      <c r="AG10" s="29"/>
      <c r="AH10" s="34" t="s">
        <v>1190</v>
      </c>
      <c r="AI10" s="29"/>
      <c r="AJ10" s="56" t="s">
        <v>1091</v>
      </c>
      <c r="AK10" s="29"/>
      <c r="AL10" s="29"/>
      <c r="AM10" s="31" t="s">
        <v>1139</v>
      </c>
      <c r="AN10" s="31" t="s">
        <v>1130</v>
      </c>
      <c r="AO10" s="56" t="s">
        <v>1149</v>
      </c>
      <c r="AP10" s="34" t="s">
        <v>1160</v>
      </c>
      <c r="AQ10" s="31" t="s">
        <v>1145</v>
      </c>
      <c r="AR10" s="75"/>
      <c r="AS10" s="31" t="s">
        <v>1140</v>
      </c>
      <c r="AT10" s="31" t="s">
        <v>1009</v>
      </c>
      <c r="AU10" s="34" t="s">
        <v>1180</v>
      </c>
      <c r="AV10" s="31" t="s">
        <v>1145</v>
      </c>
      <c r="AW10" s="31" t="s">
        <v>1147</v>
      </c>
      <c r="AX10" s="67"/>
      <c r="AY10" s="31" t="s">
        <v>1141</v>
      </c>
      <c r="AZ10" s="29"/>
      <c r="BA10" s="31" t="s">
        <v>1152</v>
      </c>
      <c r="BB10" s="31" t="s">
        <v>1140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1106</v>
      </c>
      <c r="AF11" s="29"/>
      <c r="AG11" s="29"/>
      <c r="AH11" s="29"/>
      <c r="AI11" s="29"/>
      <c r="AJ11" s="31" t="s">
        <v>1127</v>
      </c>
      <c r="AK11" s="29"/>
      <c r="AL11" s="29"/>
      <c r="AM11" s="31" t="s">
        <v>1140</v>
      </c>
      <c r="AN11" s="31" t="s">
        <v>1146</v>
      </c>
      <c r="AO11" s="31" t="s">
        <v>1119</v>
      </c>
      <c r="AP11" s="31" t="s">
        <v>1145</v>
      </c>
      <c r="AQ11" s="31" t="s">
        <v>1098</v>
      </c>
      <c r="AR11" s="75"/>
      <c r="AS11" s="31" t="s">
        <v>1141</v>
      </c>
      <c r="AT11" s="29"/>
      <c r="AU11" s="29"/>
      <c r="AV11" s="31" t="s">
        <v>1098</v>
      </c>
      <c r="AW11" s="31" t="s">
        <v>1009</v>
      </c>
      <c r="AX11" s="67"/>
      <c r="AY11" s="31" t="s">
        <v>1196</v>
      </c>
      <c r="AZ11" s="29"/>
      <c r="BA11" s="31" t="s">
        <v>1180</v>
      </c>
      <c r="BB11" s="31" t="s">
        <v>1224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1091</v>
      </c>
      <c r="AF12" s="29"/>
      <c r="AG12" s="29"/>
      <c r="AH12" s="29"/>
      <c r="AI12" s="29"/>
      <c r="AJ12" s="31" t="s">
        <v>1115</v>
      </c>
      <c r="AK12" s="29"/>
      <c r="AL12" s="43" t="s">
        <v>988</v>
      </c>
      <c r="AM12" s="31" t="s">
        <v>1141</v>
      </c>
      <c r="AN12" s="31" t="s">
        <v>1147</v>
      </c>
      <c r="AO12" s="31" t="s">
        <v>1150</v>
      </c>
      <c r="AP12" s="31" t="s">
        <v>1098</v>
      </c>
      <c r="AQ12" s="31" t="s">
        <v>1147</v>
      </c>
      <c r="AS12" s="40"/>
      <c r="AT12" s="29"/>
      <c r="AU12" s="69" t="s">
        <v>1149</v>
      </c>
      <c r="AV12" s="56" t="s">
        <v>1202</v>
      </c>
      <c r="AW12" s="70" t="s">
        <v>1203</v>
      </c>
      <c r="AX12" s="67"/>
      <c r="AY12" s="56" t="s">
        <v>1197</v>
      </c>
      <c r="AZ12" s="29"/>
      <c r="BA12" s="29"/>
      <c r="BB12" s="31" t="s">
        <v>1229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1090</v>
      </c>
      <c r="AK13" s="29"/>
      <c r="AL13" s="43" t="s">
        <v>1009</v>
      </c>
      <c r="AM13" s="29"/>
      <c r="AN13" s="29"/>
      <c r="AO13" s="31" t="s">
        <v>1152</v>
      </c>
      <c r="AP13" s="31" t="s">
        <v>1147</v>
      </c>
      <c r="AQ13" s="34" t="s">
        <v>1159</v>
      </c>
      <c r="AS13" s="40"/>
      <c r="AT13" s="40"/>
      <c r="AU13" s="29"/>
      <c r="AV13" s="54"/>
      <c r="AW13" s="70" t="s">
        <v>1204</v>
      </c>
      <c r="AX13" s="67"/>
      <c r="AY13" s="40"/>
      <c r="AZ13" s="40"/>
      <c r="BA13" s="29"/>
      <c r="BB13" s="31" t="s">
        <v>1223</v>
      </c>
      <c r="BC13" s="40" t="s">
        <v>1129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1100</v>
      </c>
      <c r="AQ14" s="54"/>
      <c r="AS14" s="43" t="s">
        <v>1133</v>
      </c>
      <c r="AT14" s="43" t="s">
        <v>1144</v>
      </c>
      <c r="AU14" s="29"/>
      <c r="AV14" s="54"/>
      <c r="AW14" s="31" t="s">
        <v>1158</v>
      </c>
      <c r="AX14" s="67"/>
      <c r="AY14" s="29"/>
      <c r="AZ14" s="40"/>
      <c r="BA14" s="29"/>
      <c r="BB14" s="31" t="s">
        <v>1225</v>
      </c>
      <c r="BC14" s="40" t="s">
        <v>1098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1138</v>
      </c>
      <c r="AT15" s="40"/>
      <c r="AU15" s="29"/>
      <c r="AV15" s="54"/>
      <c r="AW15" s="31" t="s">
        <v>1215</v>
      </c>
      <c r="AX15" s="67"/>
      <c r="AY15" s="29"/>
      <c r="AZ15" s="43" t="s">
        <v>1146</v>
      </c>
      <c r="BA15" s="43" t="s">
        <v>1209</v>
      </c>
      <c r="BB15" s="31" t="s">
        <v>1226</v>
      </c>
      <c r="BC15" s="40" t="s">
        <v>1097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1156</v>
      </c>
      <c r="AX16" s="67"/>
      <c r="AY16" s="29"/>
      <c r="AZ16" s="43" t="s">
        <v>1143</v>
      </c>
      <c r="BA16" s="43" t="s">
        <v>1140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1179</v>
      </c>
      <c r="AV17" s="54"/>
      <c r="AW17" s="40" t="s">
        <v>175</v>
      </c>
      <c r="AX17" s="67"/>
      <c r="AY17" s="29"/>
      <c r="AZ17" s="29"/>
      <c r="BA17" s="44" t="s">
        <v>1210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1151</v>
      </c>
      <c r="AV18" s="54"/>
      <c r="AW18" s="40"/>
      <c r="AX18" s="67"/>
      <c r="AY18" s="43" t="s">
        <v>1179</v>
      </c>
      <c r="AZ18" s="34" t="s">
        <v>1129</v>
      </c>
      <c r="BA18" s="40"/>
      <c r="BB18" s="43" t="s">
        <v>1143</v>
      </c>
      <c r="BC18" s="43" t="s">
        <v>1145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1132</v>
      </c>
      <c r="AL19" s="29"/>
      <c r="AM19" s="29"/>
      <c r="AN19" s="29"/>
      <c r="AO19" s="40"/>
      <c r="AP19" s="54"/>
      <c r="AQ19" s="40"/>
      <c r="AS19" s="40"/>
      <c r="AT19" s="40"/>
      <c r="AU19" s="43" t="s">
        <v>1140</v>
      </c>
      <c r="AV19" s="54"/>
      <c r="AW19" s="40"/>
      <c r="AX19" s="67"/>
      <c r="AY19" s="43" t="s">
        <v>1136</v>
      </c>
      <c r="AZ19" s="34" t="s">
        <v>1145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1103</v>
      </c>
      <c r="AP20" s="40"/>
      <c r="AQ20" s="43" t="s">
        <v>1009</v>
      </c>
      <c r="AS20" s="40"/>
      <c r="AT20" s="40"/>
      <c r="AU20" s="43" t="s">
        <v>1152</v>
      </c>
      <c r="AV20" s="43" t="s">
        <v>1100</v>
      </c>
      <c r="AW20" s="43" t="s">
        <v>1144</v>
      </c>
      <c r="AX20" s="67"/>
      <c r="AY20" s="43" t="s">
        <v>1133</v>
      </c>
      <c r="AZ20" s="34" t="s">
        <v>1130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1128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1139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1104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1185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alunos ativos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2022-06-10T16:26:25Z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