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1" activeTab="7"/>
  </bookViews>
  <sheets>
    <sheet name="SIM" sheetId="1" r:id="rId1"/>
    <sheet name="INATIVOS" sheetId="13" r:id="rId2"/>
    <sheet name="ATIVOS" sheetId="2" r:id="rId3"/>
    <sheet name="acertaram" sheetId="9" r:id="rId4"/>
    <sheet name="meninas" sheetId="16" r:id="rId5"/>
    <sheet name="caderneta" sheetId="10" r:id="rId6"/>
    <sheet name="uniformes" sheetId="11" r:id="rId7"/>
    <sheet name="amistoso" sheetId="17" r:id="rId8"/>
  </sheets>
  <definedNames>
    <definedName name="_xlnm._FilterDatabase" localSheetId="3" hidden="1">acertaram!$A$1:$F$101</definedName>
    <definedName name="_xlnm._FilterDatabase" localSheetId="7" hidden="1">amistoso!$A$1:$B$1</definedName>
    <definedName name="_xlnm._FilterDatabase" localSheetId="2" hidden="1">ATIVOS!$A$2:$P$38</definedName>
    <definedName name="_xlnm._FilterDatabase" localSheetId="5" hidden="1">caderneta!$A$1:$E$60</definedName>
    <definedName name="_xlnm._FilterDatabase" localSheetId="0" hidden="1">SIM!$A$1:$M$9</definedName>
    <definedName name="_xlnm._FilterDatabase" localSheetId="6" hidden="1">uniformes!$A$1:$M$33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4" i="10"/>
  <c r="C52"/>
  <c r="C60"/>
  <c r="C59"/>
  <c r="C56"/>
  <c r="C47"/>
  <c r="C36"/>
  <c r="C35"/>
  <c r="C33"/>
  <c r="C25"/>
  <c r="C23"/>
  <c r="C38"/>
  <c r="C43"/>
  <c r="C42"/>
  <c r="C41"/>
  <c r="L43" i="2"/>
  <c r="L42"/>
  <c r="C21" i="10"/>
  <c r="C20"/>
  <c r="C18"/>
  <c r="C10"/>
  <c r="L12" i="2"/>
  <c r="C4" i="10"/>
  <c r="C3"/>
  <c r="C2"/>
  <c r="L37" i="2"/>
  <c r="L33"/>
  <c r="L35"/>
  <c r="L34"/>
  <c r="L74"/>
  <c r="L71"/>
  <c r="L16"/>
  <c r="L29"/>
  <c r="L18"/>
  <c r="L70"/>
  <c r="L13"/>
  <c r="L27"/>
  <c r="L30"/>
  <c r="L64"/>
  <c r="L28"/>
  <c r="L26"/>
  <c r="L25"/>
  <c r="L24"/>
  <c r="L36"/>
  <c r="L65"/>
  <c r="L72"/>
  <c r="L23"/>
  <c r="L22"/>
  <c r="L21"/>
  <c r="L20"/>
  <c r="L19"/>
  <c r="L17"/>
  <c r="L75"/>
  <c r="L15"/>
  <c r="L14"/>
  <c r="L41"/>
  <c r="L11"/>
  <c r="L10"/>
  <c r="L9"/>
  <c r="L8"/>
  <c r="L7"/>
  <c r="L6"/>
  <c r="L69"/>
  <c r="L5"/>
  <c r="L68"/>
  <c r="L73"/>
  <c r="L67"/>
  <c r="L4"/>
  <c r="H5" i="13"/>
  <c r="H4"/>
  <c r="L66" i="2"/>
  <c r="C81" i="9"/>
  <c r="H6" i="13"/>
  <c r="H3"/>
  <c r="L3" i="2"/>
</calcChain>
</file>

<file path=xl/sharedStrings.xml><?xml version="1.0" encoding="utf-8"?>
<sst xmlns="http://schemas.openxmlformats.org/spreadsheetml/2006/main" count="1863" uniqueCount="773">
  <si>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</si>
  <si>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</si>
  <si>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</si>
  <si>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</si>
  <si>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</si>
  <si>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</si>
  <si>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</si>
  <si>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</si>
  <si>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</si>
  <si>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</si>
  <si>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</si>
  <si>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</si>
  <si>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</si>
  <si>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</si>
  <si>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</si>
  <si>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</si>
  <si>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</si>
  <si>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</si>
  <si>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</si>
  <si>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</si>
  <si>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</si>
  <si>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</si>
  <si>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</si>
  <si>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</si>
  <si>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</si>
  <si>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</si>
  <si>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</si>
  <si>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</si>
  <si>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</si>
  <si>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</si>
  <si>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</si>
  <si>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</si>
  <si>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</si>
  <si>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</si>
  <si>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</si>
  <si>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</si>
  <si>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</si>
  <si>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</si>
  <si>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</si>
  <si>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</si>
  <si>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</si>
  <si>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</si>
  <si>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</si>
  <si>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</si>
  <si>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</si>
  <si>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</si>
  <si>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</si>
  <si>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</si>
  <si>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</si>
  <si>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</si>
  <si>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</si>
  <si>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</si>
  <si>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</si>
  <si>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</si>
  <si>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</si>
  <si>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</si>
  <si>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</si>
  <si>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</si>
  <si>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</si>
  <si>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</si>
  <si>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</si>
  <si>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</si>
  <si>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</si>
  <si>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</si>
  <si>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</si>
  <si>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</si>
  <si>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</si>
  <si>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</si>
  <si>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</si>
  <si>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</si>
  <si>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</si>
  <si>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</si>
  <si>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</si>
  <si>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</si>
  <si>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</si>
  <si>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</si>
  <si>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</si>
  <si>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</si>
  <si>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</si>
  <si>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</si>
  <si>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</si>
  <si>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</si>
  <si>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</si>
  <si>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</si>
  <si>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</si>
  <si>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</si>
  <si>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</si>
  <si>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</si>
  <si>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</si>
  <si>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</si>
  <si>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</si>
  <si>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</si>
  <si>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</si>
  <si>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</si>
  <si>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</si>
  <si>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</si>
  <si>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</si>
  <si>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</si>
  <si>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</si>
  <si>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</si>
  <si>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</si>
  <si>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</si>
  <si>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</si>
  <si>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</si>
  <si>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</si>
  <si>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</si>
  <si>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</si>
  <si>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</si>
  <si>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</si>
  <si>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</si>
  <si>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</si>
  <si>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</si>
  <si>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</si>
  <si>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</si>
  <si>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</si>
  <si>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</si>
  <si>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</si>
  <si>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</si>
  <si>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</si>
  <si>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</si>
  <si>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</si>
  <si>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</si>
  <si>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</si>
  <si>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</si>
  <si>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</si>
  <si>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</si>
  <si>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</si>
  <si>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</si>
  <si>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</si>
  <si>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</si>
  <si>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</si>
  <si>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</si>
  <si>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</si>
  <si>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</si>
  <si>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</si>
  <si>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</si>
  <si>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</si>
  <si>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</si>
  <si>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</si>
  <si>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Parou, Sub11, Karina, Henrique</t>
  </si>
  <si>
    <t>(15) 98138-5539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</si>
  <si>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</si>
  <si>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</si>
  <si>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</si>
  <si>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</si>
  <si>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</si>
  <si>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</si>
  <si>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</si>
  <si>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</si>
  <si>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</si>
  <si>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</si>
  <si>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</si>
  <si>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</si>
  <si>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</si>
  <si>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</si>
  <si>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</si>
  <si>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</si>
  <si>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</si>
  <si>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</si>
  <si>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</si>
  <si>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</si>
  <si>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</si>
  <si>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</si>
  <si>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</si>
  <si>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</si>
  <si>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</si>
  <si>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</si>
  <si>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</si>
  <si>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</si>
  <si>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</si>
  <si>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</si>
  <si>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</si>
  <si>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</si>
  <si>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</si>
  <si>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</si>
  <si>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</si>
  <si>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</si>
  <si>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</si>
  <si>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</si>
  <si>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</si>
  <si>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</si>
  <si>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</si>
  <si>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</si>
  <si>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</si>
  <si>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</si>
  <si>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</si>
  <si>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</si>
  <si>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</si>
  <si>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</si>
  <si>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</si>
  <si>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</si>
  <si>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</si>
  <si>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</si>
  <si>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</si>
  <si>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</si>
  <si>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</si>
  <si>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</si>
  <si>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</si>
  <si>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</si>
  <si>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</si>
  <si>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</si>
  <si>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</si>
  <si>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</si>
  <si>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</si>
  <si>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</si>
  <si>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</si>
  <si>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</si>
  <si>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</si>
  <si>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</si>
  <si>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</si>
  <si>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</si>
  <si>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</si>
  <si>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</si>
  <si>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</si>
  <si>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</si>
  <si>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</si>
  <si>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</si>
  <si>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</si>
  <si>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</si>
  <si>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</si>
  <si>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</si>
  <si>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</si>
  <si>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</si>
  <si>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</si>
  <si>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</si>
  <si>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</si>
  <si>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</si>
  <si>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</si>
  <si>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</si>
  <si>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</si>
  <si>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</si>
  <si>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</si>
  <si>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</si>
  <si>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</si>
  <si>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</si>
  <si>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</si>
  <si>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</si>
  <si>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</si>
  <si>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</si>
  <si>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</si>
  <si>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</si>
  <si>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</si>
  <si>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</si>
  <si>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</si>
  <si>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</si>
  <si>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Anderson</t>
  </si>
  <si>
    <t>(15) 98816-3296</t>
  </si>
  <si>
    <t>(15) 99768-6290</t>
  </si>
  <si>
    <t>(15) 99723-6562</t>
  </si>
  <si>
    <t>Aluno, Sub13, José Nilton, Nicolas Gabriel</t>
  </si>
  <si>
    <t>(15) 97403-1178</t>
  </si>
  <si>
    <t>thais, theo</t>
  </si>
  <si>
    <t>sergio, gustavo</t>
  </si>
  <si>
    <t>fernanda, davi</t>
  </si>
  <si>
    <t>fransergio, joaquim</t>
  </si>
  <si>
    <t>carlos, pedro</t>
  </si>
  <si>
    <t>2,5 agua + 7,50 credito</t>
  </si>
  <si>
    <t>priscila, theo</t>
  </si>
  <si>
    <t>marcelo, pedro</t>
  </si>
  <si>
    <t>cabelo, tommy</t>
  </si>
  <si>
    <t>forma de pagamento</t>
  </si>
  <si>
    <t>próximo pagamento</t>
  </si>
  <si>
    <t>6,5 gatorade</t>
  </si>
  <si>
    <t>camilla (flavio), miguel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</si>
  <si>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</si>
  <si>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</si>
  <si>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</si>
  <si>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</si>
  <si>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</si>
  <si>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</si>
  <si>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</si>
  <si>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</si>
  <si>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</si>
  <si>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</si>
  <si>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</si>
  <si>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</si>
  <si>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</si>
  <si>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</si>
  <si>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</si>
  <si>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</si>
  <si>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</si>
  <si>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</si>
  <si>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</si>
  <si>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</si>
  <si>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</si>
  <si>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</si>
  <si>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</si>
  <si>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</si>
  <si>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24,00 bebidas</t>
  </si>
  <si>
    <t>31,00 bebidas</t>
  </si>
  <si>
    <t>enzo (sub05 casas bahia)</t>
  </si>
  <si>
    <t>P</t>
  </si>
  <si>
    <t>tamanho</t>
  </si>
  <si>
    <t>daniel (miguel)</t>
  </si>
  <si>
    <t>gustavo (césar)</t>
  </si>
  <si>
    <t>branca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</si>
  <si>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</si>
  <si>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</si>
  <si>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</si>
  <si>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</si>
  <si>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</si>
  <si>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</si>
  <si>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</si>
  <si>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leo</t>
  </si>
  <si>
    <t>manu</t>
  </si>
  <si>
    <t>miguel</t>
  </si>
  <si>
    <t>enzo (casas bahia)</t>
  </si>
  <si>
    <t>enrico</t>
  </si>
  <si>
    <t>gustavo</t>
  </si>
  <si>
    <t>pedro</t>
  </si>
  <si>
    <t>davi</t>
  </si>
  <si>
    <t>vitor</t>
  </si>
  <si>
    <t>gabriel (paulo)</t>
  </si>
  <si>
    <t>davi (aline)</t>
  </si>
  <si>
    <t>matheus</t>
  </si>
  <si>
    <t>pedro (carlos)</t>
  </si>
  <si>
    <t>nicolas</t>
  </si>
  <si>
    <t>joaquim</t>
  </si>
  <si>
    <t>theo (eder)</t>
  </si>
  <si>
    <t>theo (priscila)</t>
  </si>
  <si>
    <t>sergio (gustavo)</t>
  </si>
  <si>
    <t>henrique (leonardo)</t>
  </si>
  <si>
    <t>davi (cláudia)</t>
  </si>
  <si>
    <t>12,50 bebidas</t>
  </si>
  <si>
    <t>vitor (hélio)</t>
  </si>
  <si>
    <t>descrição</t>
  </si>
  <si>
    <t>Davi Ricardo Alves Piva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</si>
  <si>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</si>
  <si>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</si>
  <si>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</si>
  <si>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</si>
  <si>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</si>
  <si>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</si>
  <si>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</si>
  <si>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</si>
  <si>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fransergio (joaquim)</t>
  </si>
  <si>
    <t>14 bebidas</t>
  </si>
  <si>
    <t>2,50 bebidas</t>
  </si>
  <si>
    <t>1 água</t>
  </si>
  <si>
    <t>josé nilton (nicolas)</t>
  </si>
  <si>
    <t>eliane, mateus</t>
  </si>
  <si>
    <t>gabriel (fábio)</t>
  </si>
  <si>
    <t>davi (fernanda)</t>
  </si>
  <si>
    <t>enrico (adriana)</t>
  </si>
  <si>
    <t>5 bebidas</t>
  </si>
  <si>
    <t>299,80 (199,90 uniforme)</t>
  </si>
  <si>
    <t>João Gabriel Pereira Dalben</t>
  </si>
  <si>
    <t>João Paulo dos Santos Pereira</t>
  </si>
  <si>
    <t>348.382.338-76</t>
  </si>
  <si>
    <t>Luzerne Proença de Arruda, 486</t>
  </si>
  <si>
    <t>pjoao294@gmail.com</t>
  </si>
  <si>
    <t>(15) 99778-0833</t>
  </si>
  <si>
    <t>(15) 99613-4712</t>
  </si>
  <si>
    <t>20 bebidas</t>
  </si>
  <si>
    <t>10 bebidas</t>
  </si>
  <si>
    <t>gabriel sub15 (fábio)</t>
  </si>
  <si>
    <t>theo, eder</t>
  </si>
  <si>
    <t>joão gabriel</t>
  </si>
  <si>
    <t>sub11</t>
  </si>
  <si>
    <t>sub07</t>
  </si>
  <si>
    <t>sub15</t>
  </si>
  <si>
    <t>carlos (pedro sub15)</t>
  </si>
  <si>
    <t>111 bebidas</t>
  </si>
  <si>
    <t>jerry, eduardo</t>
  </si>
  <si>
    <t>46 bebidas + 199,90 uniforme</t>
  </si>
  <si>
    <t>junior mehanem (wanis)</t>
  </si>
  <si>
    <t>jorge (conrado)</t>
  </si>
  <si>
    <t>14,50 bebidas</t>
  </si>
  <si>
    <t>juliano (juan)</t>
  </si>
  <si>
    <t>Yan Fernandes Aprigio</t>
  </si>
  <si>
    <t>Wanis Gue</t>
  </si>
  <si>
    <t>Ana Laura</t>
  </si>
  <si>
    <t>Mateus Ferreira da Silva</t>
  </si>
  <si>
    <t>Tommy de Paula Machado Rodrigues</t>
  </si>
  <si>
    <t>Henrique Mota de Campos Soares</t>
  </si>
  <si>
    <t>Enzo Gabriel Francisco Godinho</t>
  </si>
  <si>
    <t>Manuela Flores Góes de Jesus</t>
  </si>
  <si>
    <t>Davi Marcos dos Santos Poli</t>
  </si>
  <si>
    <t>Arthur Fernando Portero Sampaio</t>
  </si>
  <si>
    <t>Felipe Otávio Sampaio de Souza</t>
  </si>
  <si>
    <t>Ruan Samuel de Oliveira</t>
  </si>
  <si>
    <t>Eide Cristina Favoreto</t>
  </si>
  <si>
    <t>claldineia (gabriel sub11)</t>
  </si>
  <si>
    <t>yan (wellington)</t>
  </si>
  <si>
    <t>gabriel (flavio sub11)</t>
  </si>
  <si>
    <t>Henrique Luz Caruso</t>
  </si>
  <si>
    <t>(15) 99621-6911</t>
  </si>
  <si>
    <t>(15) 99618-1036</t>
  </si>
  <si>
    <t>(15) 98114-0726</t>
  </si>
  <si>
    <t>Yago Gabriel Vaz dos Santos</t>
  </si>
  <si>
    <t>Aluno, Sub07, Jorge, Conrado</t>
  </si>
  <si>
    <t>Aluno, Sub07/Sub07, Fernanda, Davi/Henrique</t>
  </si>
  <si>
    <t>Aluno, Sub07, João Paulo, João Gabriel</t>
  </si>
  <si>
    <t>Aluno, Sub07, Priscila, Theo</t>
  </si>
  <si>
    <t>Aluno, Sub07, Eder, Theo</t>
  </si>
  <si>
    <t>Aluno, Sub07, Gustavo, César</t>
  </si>
  <si>
    <t>Aluno, Sub07, Jerry, Eduardo</t>
  </si>
  <si>
    <t>Aluno, Sub07/Sub15, Kaithyene, Arthur/Felipe</t>
  </si>
  <si>
    <t>Aluno, Sub07, Sergio, Gustavo</t>
  </si>
  <si>
    <t>Aluno, Sub07, Paulo, Branca</t>
  </si>
  <si>
    <t>Aluno, Sub07, Jonas, Enzo Gabriel</t>
  </si>
  <si>
    <t>Aluno, Sub11/Sub11, Rogério, Leonardo/Manuela</t>
  </si>
  <si>
    <t>Flávio Fernandes Braga</t>
  </si>
  <si>
    <t>Aluno, Sub11, Flávio, Gabriel</t>
  </si>
  <si>
    <t>Aluno, Sub11, Gislene, Ruan</t>
  </si>
  <si>
    <t>Aluno, Sub11, Elisabete, Yan</t>
  </si>
  <si>
    <t xml:space="preserve">Aluno, Sub11, Tiago, Tommy </t>
  </si>
  <si>
    <t>Aluno, Sub11, Cláudia, Davi</t>
  </si>
  <si>
    <t>Aluno, Sub11, Marcelo, Pedro</t>
  </si>
  <si>
    <t>Aluno, Sub11, Isa, João Otávio</t>
  </si>
  <si>
    <t>Aluno, Sub11, Paulo, Gabriel Meireles</t>
  </si>
  <si>
    <t>Aluno, Sub11, Claldinéia, Gabriel Ferreira</t>
  </si>
  <si>
    <t>Aluno, Sub15, Fábio, Gabriel Dragonette</t>
  </si>
  <si>
    <t>Aluno, Sub15, Hélio, Vitor</t>
  </si>
  <si>
    <t>Aluno, Sub15, Carlos, Pedro</t>
  </si>
  <si>
    <t>Aluno, Sub15, José Nilton, Nicolas Gabriel</t>
  </si>
  <si>
    <t>Aluno, Sub15, Aline, Davi</t>
  </si>
  <si>
    <t>Aluno, Sub15, Eide, Mateus</t>
  </si>
  <si>
    <t>lista de transmissão</t>
  </si>
  <si>
    <t>google contatos</t>
  </si>
  <si>
    <t>joão (sub11)</t>
  </si>
  <si>
    <t>mateus (sub 15)</t>
  </si>
  <si>
    <t>cartão de débido</t>
  </si>
  <si>
    <t>sérgio (gustavo sub07)</t>
  </si>
  <si>
    <t>yan</t>
  </si>
  <si>
    <t>joão</t>
  </si>
  <si>
    <t>leo/manu (aparecido)</t>
  </si>
  <si>
    <t>ruan</t>
  </si>
  <si>
    <t>gabriel diniz</t>
  </si>
  <si>
    <t>60,50 bebidas</t>
  </si>
  <si>
    <t>felipe (sub15) / arthur (sub07)</t>
  </si>
  <si>
    <t>yago</t>
  </si>
  <si>
    <t>indicação ruan, yan e joão</t>
  </si>
  <si>
    <t>43,50 bebidas</t>
  </si>
  <si>
    <t>davi / henrique (fernanda)</t>
  </si>
  <si>
    <t>62,50 bebidas</t>
  </si>
  <si>
    <t>mateus (elaine)</t>
  </si>
  <si>
    <t>enzo (erica)</t>
  </si>
  <si>
    <t>césar (gustavo)</t>
  </si>
  <si>
    <t>pedro (diogo)</t>
  </si>
  <si>
    <t>eduardo (jerry)</t>
  </si>
  <si>
    <t>miguel (camilla)</t>
  </si>
  <si>
    <t>leonardo (aparecido)</t>
  </si>
  <si>
    <t>gabriel diniz (tiago)</t>
  </si>
  <si>
    <t>nicolas (josé nilton)</t>
  </si>
  <si>
    <t>junior (wanis)</t>
  </si>
  <si>
    <t>37,50 bebidas</t>
  </si>
  <si>
    <t>leonardo (adílson)</t>
  </si>
  <si>
    <t>joão gabriel (sub07)</t>
  </si>
  <si>
    <t>enviado</t>
  </si>
  <si>
    <t>23 bebidas</t>
  </si>
  <si>
    <t>1/2 pix</t>
  </si>
  <si>
    <t>1/3 pix</t>
  </si>
  <si>
    <t>PP</t>
  </si>
  <si>
    <t>30 (bebidas) + 7,50 (aula a mais) - 7,50 (crédito) + 73,33(1/3 uniforme)</t>
  </si>
  <si>
    <t>Sexta/Sábado</t>
  </si>
  <si>
    <t>Quarta/Sexta</t>
  </si>
  <si>
    <t>Sábado</t>
  </si>
  <si>
    <t>Quarta</t>
  </si>
  <si>
    <t>Quarta/Sábado</t>
  </si>
  <si>
    <t>Quarta/Sexta/Sábado</t>
  </si>
  <si>
    <t>(15) 98819-0975</t>
  </si>
  <si>
    <t>51,50 bebidas</t>
  </si>
  <si>
    <t>primeira aula</t>
  </si>
  <si>
    <t>2,40 bebidas</t>
  </si>
  <si>
    <t>33,10 bebidas</t>
  </si>
  <si>
    <t>7,00 bebidas</t>
  </si>
  <si>
    <t>enzo (jonas)</t>
  </si>
  <si>
    <t>mateus (eide)</t>
  </si>
  <si>
    <t>acertou 30 (em haver mensalidade passada do davi), 65 (em haver mensalidade passada henrique)</t>
  </si>
  <si>
    <t>100 uniforme</t>
  </si>
  <si>
    <t>gustavo (sergio)</t>
  </si>
  <si>
    <t>matteo / nicolas (marina)</t>
  </si>
  <si>
    <t>bryan</t>
  </si>
  <si>
    <t>(15) 99160-6387</t>
  </si>
  <si>
    <t>22,50 (acertou em haver mês passado)</t>
  </si>
  <si>
    <t>paulo</t>
  </si>
  <si>
    <t>Aluno, Sub07/15, Marina, Matteo/Nicolas</t>
  </si>
  <si>
    <t>(15) 98112-4145</t>
  </si>
  <si>
    <t>2/2 pix</t>
  </si>
  <si>
    <t>1/2 cartão de débito</t>
  </si>
  <si>
    <t>arthur</t>
  </si>
  <si>
    <t>89,50 bebidas</t>
  </si>
  <si>
    <t>Aluno, Sub11, ?, Bryan</t>
  </si>
  <si>
    <t>2,5 bebidas</t>
  </si>
  <si>
    <t>24 bebidas</t>
  </si>
  <si>
    <t>Matteo Escames Marini Wilfer</t>
  </si>
  <si>
    <t>Nícolas Escames de Azevedo</t>
  </si>
  <si>
    <t>theo (victoria)</t>
  </si>
  <si>
    <t>Theo Tivelli Xavier</t>
  </si>
  <si>
    <t>Fábio de Toledo Xavier</t>
  </si>
  <si>
    <t>316.636.468-48</t>
  </si>
  <si>
    <t>engfabioxavier@gmail.com</t>
  </si>
  <si>
    <t>Avenida Rudolf Dafferner, 950, casa 34 (Condomínio San Lorenzo)</t>
  </si>
  <si>
    <t>Aluno, Sub07, Fabio, Theo</t>
  </si>
  <si>
    <t>(11) 98321-3606</t>
  </si>
  <si>
    <t>Aluno, Sub07, Elizabeth, Yago</t>
  </si>
  <si>
    <t>João</t>
  </si>
  <si>
    <t>19 bebidas</t>
  </si>
  <si>
    <t>63,5 bebidas</t>
  </si>
  <si>
    <t>cesar (gustavo)</t>
  </si>
  <si>
    <t>joão gabriel (sub05)</t>
  </si>
  <si>
    <t>Miguel Pechtoll Ramos</t>
  </si>
  <si>
    <t>Aluno, Sub07, Paulo, Miguel</t>
  </si>
  <si>
    <t>Paulo Henrique Ramos da Silva</t>
  </si>
  <si>
    <t>308.851.238-24</t>
  </si>
  <si>
    <t>Plínio Miguel, 153 - apto. 02, Jardim Piratininga</t>
  </si>
  <si>
    <t>ramosphrs@gmail.com</t>
  </si>
  <si>
    <t>(14) 99744-2006</t>
  </si>
  <si>
    <t>2/3 pix</t>
  </si>
  <si>
    <t>1/2 dinheiro</t>
  </si>
  <si>
    <t>123 bebidas + 74 uniforme</t>
  </si>
  <si>
    <t>miguel (paulo, sub07)</t>
  </si>
  <si>
    <t>gabriel braga</t>
  </si>
  <si>
    <t>yan (anderson)</t>
  </si>
  <si>
    <t>RG</t>
  </si>
  <si>
    <t>2/2 cartão de débito</t>
  </si>
  <si>
    <t>arthur/felipe (kaithye)</t>
  </si>
  <si>
    <t>yago (elizabete)</t>
  </si>
  <si>
    <t>Nicolas Henrique Santos da Costa</t>
  </si>
  <si>
    <t>Aparecido Bispo de Oliveira, 110, Jardim Topázio</t>
  </si>
  <si>
    <t>431.064.538-00</t>
  </si>
  <si>
    <t>Sttefany Santos da Costa</t>
  </si>
  <si>
    <t>Aluno, Sub11, Sttefany, Nicolas</t>
  </si>
  <si>
    <t>(15) 99140-3401</t>
  </si>
  <si>
    <t>Caio</t>
  </si>
  <si>
    <t>steh.cris39@gmail.com</t>
  </si>
  <si>
    <t>63.937.866-3</t>
  </si>
  <si>
    <t>convocado</t>
  </si>
  <si>
    <t>63.972.019-5</t>
  </si>
  <si>
    <t>66.562.321-5</t>
  </si>
  <si>
    <t>65.231.798-4</t>
  </si>
  <si>
    <t>65.135.470-5</t>
  </si>
  <si>
    <t>65.278.211-5</t>
  </si>
  <si>
    <t>58.714.139-6</t>
  </si>
  <si>
    <t>67.137.162-9</t>
  </si>
  <si>
    <t>59.552.518-0</t>
  </si>
  <si>
    <t>66.329.408-3</t>
  </si>
  <si>
    <t>56.613.940-6</t>
  </si>
  <si>
    <t>não tem / CPF 591.400.678-31</t>
  </si>
  <si>
    <t>não tem / CPF</t>
  </si>
  <si>
    <t>65.425.652-4</t>
  </si>
  <si>
    <t>62.466.624-4</t>
  </si>
  <si>
    <t>66.651.760-5</t>
  </si>
  <si>
    <t>68.042.402-7</t>
  </si>
  <si>
    <t>65.828.871-4</t>
  </si>
  <si>
    <t>63.870.507-1</t>
  </si>
  <si>
    <t>65.623.208-0</t>
  </si>
  <si>
    <t>Bryan Alencar Leite</t>
  </si>
  <si>
    <t>2.948.571-1/AM</t>
  </si>
  <si>
    <t>Ian Gabriel Lopes da Fonseca</t>
  </si>
  <si>
    <t>55.946.111-2</t>
  </si>
  <si>
    <t>Aluno, Sub15, Anderson, Ian</t>
  </si>
  <si>
    <t>64.985.432-9</t>
  </si>
  <si>
    <t>F018573-9</t>
  </si>
  <si>
    <t>davi/henrique (fernanda)</t>
  </si>
  <si>
    <t>Aluno, Sub11, Isa, João</t>
  </si>
  <si>
    <t>Caio Tessaroto Miguel</t>
  </si>
  <si>
    <t>Viviane Tessaroto</t>
  </si>
  <si>
    <t>324.804.478-04</t>
  </si>
  <si>
    <t>Av. 3 de Março, 1435 - bloco 04 - apto. 403</t>
  </si>
  <si>
    <t>viviantessaroto@yahoo.com.br</t>
  </si>
  <si>
    <t>(15) 99657-8366</t>
  </si>
  <si>
    <t>Aluno, Sub11, Viviane, Caio</t>
  </si>
  <si>
    <t>62.936.938-0</t>
  </si>
  <si>
    <t>9,5 bebidas</t>
  </si>
  <si>
    <t>Aluno, Sub11, Walter, Henry</t>
  </si>
  <si>
    <t xml:space="preserve">Gabriel Alves Pereira </t>
  </si>
  <si>
    <t>p1</t>
  </si>
  <si>
    <t>p2</t>
  </si>
  <si>
    <t>p3</t>
  </si>
  <si>
    <t>número camisa</t>
  </si>
  <si>
    <t>gabriel ferreira</t>
  </si>
  <si>
    <t>davi marcos</t>
  </si>
  <si>
    <t>pedro gg</t>
  </si>
  <si>
    <t>gabriel meireles</t>
  </si>
  <si>
    <t>henrique</t>
  </si>
  <si>
    <t>miguel gomes</t>
  </si>
  <si>
    <t>cesar</t>
  </si>
  <si>
    <t>4 salgadinho, 25 campeonato</t>
  </si>
  <si>
    <t>ian (sub15)</t>
  </si>
  <si>
    <t>Henry Miguel Régis Lima</t>
  </si>
  <si>
    <t>Walter Lima</t>
  </si>
  <si>
    <t>519.605.678-53</t>
  </si>
  <si>
    <t>Avenida Joaquim Silva, 273</t>
  </si>
  <si>
    <t>l.walter419@gmail.com</t>
  </si>
  <si>
    <t>(12) 98107-2564</t>
  </si>
  <si>
    <t>matteo (sub07)</t>
  </si>
  <si>
    <t>45 (junho) + 2,5 bebidas</t>
  </si>
  <si>
    <t>5,0 bebidas</t>
  </si>
  <si>
    <t>14,90 bebidas</t>
  </si>
  <si>
    <t>73,33 (3/3 uniforme) + 59 bebidas</t>
  </si>
  <si>
    <t>200 uniforme</t>
  </si>
  <si>
    <t>joaquim (sub05)</t>
  </si>
  <si>
    <t>josé arthur</t>
  </si>
  <si>
    <t>Joaquim Massanori dos Reis Nogata</t>
  </si>
  <si>
    <t>Anderson Rogério Nogata</t>
  </si>
  <si>
    <t>302.194.398-50</t>
  </si>
  <si>
    <t>Rua José Sarti, 1190, Brigadeiro Tobias</t>
  </si>
  <si>
    <t>anderson.nogata@hotmail.com</t>
  </si>
  <si>
    <t>Aluno, Sub07, Anderson, Joaquim</t>
  </si>
  <si>
    <t>henry</t>
  </si>
  <si>
    <t>gabriel menor</t>
  </si>
  <si>
    <t>josé henrique (sub15)</t>
  </si>
  <si>
    <t>cauã (sub15)</t>
  </si>
  <si>
    <t>pablo</t>
  </si>
  <si>
    <t>2 (disponível)</t>
  </si>
  <si>
    <t>nicolas (josé)</t>
  </si>
  <si>
    <t>82,50 bebidas</t>
  </si>
  <si>
    <t>25,50 bebidas</t>
  </si>
  <si>
    <t>200 (uniforme) + 7,5 bebidas</t>
  </si>
  <si>
    <t>Cauã Maranhão de Proença</t>
  </si>
  <si>
    <t>Willian Alaminos de Proença</t>
  </si>
  <si>
    <t>347.311.208-96</t>
  </si>
  <si>
    <t>José Lamberti, 554 - Santo André</t>
  </si>
  <si>
    <t>willianalaminosdeproenca@gmail.com</t>
  </si>
  <si>
    <t>João Henrique Claro Miranda</t>
  </si>
  <si>
    <t>Cristiane Maria Claro</t>
  </si>
  <si>
    <t>310.977.678-25</t>
  </si>
  <si>
    <t>Avenida Carlos Spangero, 717</t>
  </si>
  <si>
    <t>crisclaro@gmail.com</t>
  </si>
  <si>
    <t>(15) 99795-6217</t>
  </si>
  <si>
    <t>Lucas Matheus Ferreira</t>
  </si>
  <si>
    <t>Adriana Cristiana Ferreira</t>
  </si>
  <si>
    <t>160.098.718-40</t>
  </si>
  <si>
    <t>Rua Elza Salvestro Bonilha, 70 - Jardim Matilde (Além Ponte)</t>
  </si>
  <si>
    <t>(15) 99824-4174</t>
  </si>
  <si>
    <t>15 bebidas</t>
  </si>
  <si>
    <t>30 bebidas</t>
  </si>
  <si>
    <t>34 bebidas</t>
  </si>
  <si>
    <t>15 diferença aulas</t>
  </si>
  <si>
    <t>Matheus Sartori Alves</t>
  </si>
  <si>
    <t>Rodrigo Silveira Alves</t>
  </si>
  <si>
    <t>411.266.818-06</t>
  </si>
  <si>
    <t>Rua Jorge Barcelli, 12 - Vila Rica</t>
  </si>
  <si>
    <t>rodrigosilveira859@gmail.com</t>
  </si>
  <si>
    <t>(15) 99833-9426</t>
  </si>
  <si>
    <t>Parou, Sub07, Fabio, Theo</t>
  </si>
  <si>
    <t>Parou, Sub07, Gustavo, César</t>
  </si>
  <si>
    <t>Parou, Sub07, João Paulo, João Gabriel</t>
  </si>
  <si>
    <t>Aluno, Sub07, Rodrigo, Matheus</t>
  </si>
  <si>
    <t>pagou campeonato</t>
  </si>
  <si>
    <t>ruan (gislene)</t>
  </si>
  <si>
    <t>leo (agnes)</t>
  </si>
  <si>
    <t>pedro (novo sub07)</t>
  </si>
  <si>
    <t>lucas (sub15)</t>
  </si>
  <si>
    <t>gustavo (sérgio)</t>
  </si>
  <si>
    <t>matheus (novo sub07)</t>
  </si>
  <si>
    <t>cartão de crédito (3x)</t>
  </si>
  <si>
    <t>cartão de crédito (1x)</t>
  </si>
  <si>
    <t>48 bebidas</t>
  </si>
  <si>
    <t>joão sub 11</t>
  </si>
  <si>
    <t>joão henrique</t>
  </si>
  <si>
    <t>1 torcida</t>
  </si>
  <si>
    <t>cauã (vanessa)</t>
  </si>
  <si>
    <t>murilo/miguel</t>
  </si>
  <si>
    <t>murilo</t>
  </si>
  <si>
    <t>Aluno, Sub07, Marcia, Pedro</t>
  </si>
  <si>
    <t>(15) 99178-2606</t>
  </si>
  <si>
    <t>65 shorts</t>
  </si>
  <si>
    <t>37 bebidas</t>
  </si>
  <si>
    <t>103,50 bebidas</t>
  </si>
  <si>
    <t>4 petra + 1 água</t>
  </si>
  <si>
    <t>leo (aparecido)</t>
  </si>
  <si>
    <t>20,50 bebidas</t>
  </si>
  <si>
    <t>17 bebidas</t>
  </si>
  <si>
    <t>4 cervejas + 1 torcida</t>
  </si>
  <si>
    <t>1 cerveja</t>
  </si>
  <si>
    <t>18 bebidas</t>
  </si>
  <si>
    <t>ian</t>
  </si>
  <si>
    <t>17,5 bebidas</t>
  </si>
  <si>
    <t>61 bebidas</t>
  </si>
  <si>
    <t>12,5 bebidas</t>
  </si>
  <si>
    <t>matheus (rodrigo)</t>
  </si>
  <si>
    <t>2 bebidas</t>
  </si>
  <si>
    <t>4 cervejas + 1 água</t>
  </si>
  <si>
    <t>1 stella</t>
  </si>
  <si>
    <t>Aluno, Sub15, Cristiane, João Henrique</t>
  </si>
  <si>
    <t>Aluno, Sub15, Willian, Cauã</t>
  </si>
  <si>
    <t>pix/dinheiro</t>
  </si>
  <si>
    <t>R$100,00 dinheiro/R$30,00 pix</t>
  </si>
  <si>
    <t>33 inscrição 1 jogo campeonato</t>
  </si>
  <si>
    <t>17pix(bebidas no dia 08/09)</t>
  </si>
  <si>
    <t>pedro (sub07, george)</t>
  </si>
  <si>
    <t>11 bebidas</t>
  </si>
  <si>
    <t>33 inscrição campeonato</t>
  </si>
  <si>
    <t>miguel, murilo</t>
  </si>
  <si>
    <t>roberta (mãe da branca)</t>
  </si>
  <si>
    <t>fernanda</t>
  </si>
  <si>
    <t>100 uniforme, parcela 2/4</t>
  </si>
  <si>
    <t>Bryan</t>
  </si>
  <si>
    <t>Gabriel (novo sub11)</t>
  </si>
  <si>
    <t>2 heineken</t>
  </si>
  <si>
    <t>4 petra + 1 água + 1 torcida</t>
  </si>
  <si>
    <t>19,50 bebidas</t>
  </si>
  <si>
    <t>15,00 bebidas</t>
  </si>
  <si>
    <t>2 torcida + 1 guaraná antactica</t>
  </si>
  <si>
    <t>1 guaraná antarctica + 1 água</t>
  </si>
  <si>
    <t>2 gatorades</t>
  </si>
  <si>
    <t>1 salgadinho fofura</t>
  </si>
  <si>
    <t>arthur (felipe)</t>
  </si>
  <si>
    <t>roberta</t>
  </si>
  <si>
    <t>flavia</t>
  </si>
  <si>
    <t>juliete</t>
  </si>
  <si>
    <t>mayara</t>
  </si>
  <si>
    <t>cleide (mãe enzo)</t>
  </si>
  <si>
    <t>kaith (mãe arthur)</t>
  </si>
  <si>
    <t>flávia (irmã fernanda)</t>
  </si>
  <si>
    <t>liziane (mãe do theo rodrigues)</t>
  </si>
  <si>
    <t>liziane</t>
  </si>
  <si>
    <t>daniel</t>
  </si>
  <si>
    <t>2 torcidas</t>
  </si>
  <si>
    <t>gordinha (prima da fernanda)</t>
  </si>
  <si>
    <t xml:space="preserve">juliete </t>
  </si>
  <si>
    <t>kaith</t>
  </si>
  <si>
    <t xml:space="preserve">ellen </t>
  </si>
  <si>
    <t>cleide</t>
  </si>
  <si>
    <t>Pedro Henrique de Lima Faria</t>
  </si>
  <si>
    <t>Vera Lucia de Lima Faria</t>
  </si>
  <si>
    <t>Rua Professor Joaquim Silva, 534</t>
  </si>
  <si>
    <t>veranathan12@gmail.com</t>
  </si>
  <si>
    <t>177.363.138-14</t>
  </si>
  <si>
    <t>Daniel Apolinário Carreo Costa</t>
  </si>
  <si>
    <t>Rodrigo Daniel Carreo Costa</t>
  </si>
  <si>
    <t>Aluno, Sub07, Vera, Pedro Henrique</t>
  </si>
  <si>
    <t>Rua Arthur Tarsitani, 115 - Jardim Gonçalves</t>
  </si>
  <si>
    <t>296.753.418-82</t>
  </si>
  <si>
    <t>rodrigo@carreo.email</t>
  </si>
  <si>
    <t>Aluno, Sub07, Rodrigo, Daniel</t>
  </si>
  <si>
    <t>(15) 99715-0066</t>
  </si>
  <si>
    <t>Brian</t>
  </si>
  <si>
    <t>Pedro (marcia)</t>
  </si>
  <si>
    <t>1 água + 2 cervejas</t>
  </si>
  <si>
    <t>1 água + 1 cerveja</t>
  </si>
  <si>
    <t>1 petra + 1 stella + 2 heineken + 1 água</t>
  </si>
  <si>
    <t>1 heineken</t>
  </si>
  <si>
    <t>3 heineken</t>
  </si>
  <si>
    <t>1 petra</t>
  </si>
  <si>
    <t>1 stella + 1 água</t>
  </si>
  <si>
    <t>3 petra + 1 guaraná</t>
  </si>
  <si>
    <t>1 guaraná</t>
  </si>
  <si>
    <t>yan (beth)</t>
  </si>
  <si>
    <t>1 água + 2 heineken</t>
  </si>
  <si>
    <t>tommy (tiago)</t>
  </si>
  <si>
    <t>miguel/murilo</t>
  </si>
  <si>
    <t>Gabriel (novo)</t>
  </si>
  <si>
    <t>Gabriel (novo) sub11</t>
  </si>
  <si>
    <t>pedro (vera)</t>
  </si>
  <si>
    <t>2 stella</t>
  </si>
  <si>
    <t>pagaram 5 reais</t>
  </si>
  <si>
    <t>joão otávio</t>
  </si>
  <si>
    <t>ellen</t>
  </si>
  <si>
    <t>alex</t>
  </si>
  <si>
    <t>Pedro Lucas</t>
  </si>
  <si>
    <t>Augusto</t>
  </si>
  <si>
    <t>Ruan</t>
  </si>
  <si>
    <t>(15) 99177-6802</t>
  </si>
  <si>
    <t>(15) 99107-9166</t>
  </si>
  <si>
    <t>(15) 99656-6241</t>
  </si>
  <si>
    <t>2 cervejas</t>
  </si>
  <si>
    <t>1 meião</t>
  </si>
  <si>
    <t>ruan (ana paula)</t>
  </si>
  <si>
    <t>2 águas</t>
  </si>
  <si>
    <t>2 cervejas + 1 água</t>
  </si>
  <si>
    <t>3 cervejas</t>
  </si>
  <si>
    <t>3 cervejas + 1 água</t>
  </si>
  <si>
    <t>pagou R$50,00, saldo devedor R$2,00</t>
  </si>
  <si>
    <t>pagou</t>
  </si>
  <si>
    <t>matteo</t>
  </si>
  <si>
    <t>pedro henrique</t>
  </si>
  <si>
    <t>caio</t>
  </si>
  <si>
    <t>gabriel (valter)</t>
  </si>
  <si>
    <t>lucas</t>
  </si>
</sst>
</file>

<file path=xl/styles.xml><?xml version="1.0" encoding="utf-8"?>
<styleSheet xmlns="http://schemas.openxmlformats.org/spreadsheetml/2006/main">
  <numFmts count="2">
    <numFmt numFmtId="164" formatCode="d/m/yyyy"/>
    <numFmt numFmtId="165" formatCode="&quot;R$&quot;\ #,##0.00"/>
  </numFmts>
  <fonts count="5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14" fontId="0" fillId="0" borderId="1" xfId="0" applyNumberFormat="1" applyFont="1" applyBorder="1" applyAlignment="1">
      <alignment horizontal="center"/>
    </xf>
    <xf numFmtId="0" fontId="2" fillId="3" borderId="1" xfId="0" applyFont="1" applyFill="1" applyBorder="1"/>
    <xf numFmtId="165" fontId="2" fillId="3" borderId="1" xfId="0" applyNumberFormat="1" applyFont="1" applyFill="1" applyBorder="1"/>
    <xf numFmtId="165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14" fontId="3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5" fontId="0" fillId="0" borderId="0" xfId="0" applyNumberFormat="1"/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workbookViewId="0">
      <pane ySplit="1" topLeftCell="A2" activePane="bottomLeft" state="frozen"/>
      <selection activeCell="I1" sqref="I1"/>
      <selection pane="bottomLeft" activeCell="F9" sqref="F9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17" t="s">
        <v>385</v>
      </c>
      <c r="G30" s="6">
        <v>40812</v>
      </c>
      <c r="H30" s="8" t="s">
        <v>139</v>
      </c>
      <c r="I30" s="8" t="s">
        <v>140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/>
      <c r="C32" s="8" t="s">
        <v>12</v>
      </c>
      <c r="D32" s="8" t="s">
        <v>141</v>
      </c>
      <c r="E32" s="8" t="s">
        <v>142</v>
      </c>
      <c r="F32" s="8" t="s">
        <v>143</v>
      </c>
      <c r="G32" s="6">
        <v>40117</v>
      </c>
      <c r="H32" s="8"/>
      <c r="I32" s="8" t="s">
        <v>144</v>
      </c>
      <c r="J32" s="8"/>
      <c r="K32" s="7"/>
      <c r="L32" s="7"/>
      <c r="M32" s="7"/>
      <c r="N32" s="7"/>
      <c r="O32" s="7"/>
      <c r="P32" s="7"/>
      <c r="Q32" s="7"/>
      <c r="R32" s="7"/>
      <c r="S32" s="8"/>
      <c r="T32" s="7"/>
      <c r="U32" s="7"/>
      <c r="V32" s="7"/>
      <c r="W32" s="7"/>
      <c r="X32" s="7"/>
    </row>
    <row r="33" spans="1:24" ht="15.75" customHeight="1">
      <c r="A33" s="6">
        <v>44568</v>
      </c>
      <c r="B33" s="7"/>
      <c r="C33" s="8" t="s">
        <v>76</v>
      </c>
      <c r="D33" s="8" t="s">
        <v>141</v>
      </c>
      <c r="E33" s="8" t="s">
        <v>145</v>
      </c>
      <c r="F33" s="8" t="s">
        <v>146</v>
      </c>
      <c r="G33" s="6">
        <v>43014</v>
      </c>
      <c r="H33" s="8"/>
      <c r="I33" s="8" t="s">
        <v>147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8"/>
      <c r="B34" s="7"/>
      <c r="C34" s="8"/>
      <c r="D34" s="8"/>
      <c r="E34" s="18"/>
      <c r="F34" s="18"/>
      <c r="G34" s="18"/>
      <c r="H34" s="8"/>
      <c r="I34" s="8"/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8"/>
      <c r="F35" s="8"/>
      <c r="G35" s="8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 t="s">
        <v>12</v>
      </c>
      <c r="D39" s="8" t="s">
        <v>106</v>
      </c>
      <c r="E39" s="8" t="s">
        <v>106</v>
      </c>
      <c r="F39" s="8"/>
      <c r="G39" s="8"/>
      <c r="H39" s="7"/>
      <c r="I39" s="7" t="s">
        <v>148</v>
      </c>
      <c r="J39" s="7"/>
      <c r="K39" s="12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/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B17" sqref="B17"/>
    </sheetView>
  </sheetViews>
  <sheetFormatPr defaultRowHeight="15"/>
  <cols>
    <col min="1" max="1" width="28.140625" style="18" bestFit="1" customWidth="1"/>
    <col min="2" max="6" width="9.140625" style="18"/>
    <col min="7" max="7" width="35.7109375" style="18" bestFit="1" customWidth="1"/>
    <col min="8" max="8" width="11.28515625" style="18" bestFit="1" customWidth="1"/>
    <col min="9" max="9" width="10.7109375" style="18" bestFit="1" customWidth="1"/>
    <col min="10" max="11" width="9.140625" style="18"/>
    <col min="12" max="12" width="10.7109375" style="18" bestFit="1" customWidth="1"/>
  </cols>
  <sheetData>
    <row r="1" spans="1:12">
      <c r="A1" s="46" t="s">
        <v>149</v>
      </c>
      <c r="B1" s="46"/>
      <c r="C1" s="46"/>
      <c r="D1" s="46"/>
      <c r="E1" s="46"/>
      <c r="F1" s="46"/>
      <c r="G1" s="46" t="s">
        <v>11</v>
      </c>
      <c r="H1" s="46"/>
      <c r="I1" s="46"/>
      <c r="J1" s="46"/>
      <c r="K1" s="46"/>
      <c r="L1" s="46"/>
    </row>
    <row r="2" spans="1:12">
      <c r="A2" s="1" t="s">
        <v>4</v>
      </c>
      <c r="B2" s="1" t="s">
        <v>151</v>
      </c>
      <c r="C2" s="1" t="s">
        <v>152</v>
      </c>
      <c r="D2" s="1" t="s">
        <v>153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154</v>
      </c>
      <c r="J2" s="1" t="s">
        <v>2</v>
      </c>
      <c r="K2" s="1" t="s">
        <v>155</v>
      </c>
      <c r="L2" s="1" t="s">
        <v>156</v>
      </c>
    </row>
    <row r="3" spans="1:12">
      <c r="A3" s="8" t="s">
        <v>202</v>
      </c>
      <c r="B3" s="8" t="s">
        <v>203</v>
      </c>
      <c r="C3" s="8" t="s">
        <v>204</v>
      </c>
      <c r="D3" s="8" t="s">
        <v>205</v>
      </c>
      <c r="E3" s="8" t="s">
        <v>101</v>
      </c>
      <c r="F3" s="8"/>
      <c r="G3" s="8" t="s">
        <v>206</v>
      </c>
      <c r="H3" s="6" t="str">
        <f t="shared" ref="H3:H6" ca="1" si="0">DATEDIF(I3,TODAY(),"y")&amp;" anos, "&amp;DATEDIF(I3,TODAY(),"YM")&amp;" meses "&amp;DATEDIF(I3,TODAY(),"MD")&amp;" dias"</f>
        <v>6 anos, 9 meses 0 dias</v>
      </c>
      <c r="I3" s="6">
        <v>42395</v>
      </c>
      <c r="J3" s="8" t="s">
        <v>76</v>
      </c>
      <c r="K3" s="8" t="s">
        <v>116</v>
      </c>
      <c r="L3" s="8"/>
    </row>
    <row r="4" spans="1:12">
      <c r="A4" s="8" t="s">
        <v>107</v>
      </c>
      <c r="B4" s="8" t="s">
        <v>208</v>
      </c>
      <c r="C4" s="8" t="s">
        <v>209</v>
      </c>
      <c r="D4" s="8" t="s">
        <v>210</v>
      </c>
      <c r="E4" s="18" t="s">
        <v>110</v>
      </c>
      <c r="G4" s="8" t="s">
        <v>108</v>
      </c>
      <c r="H4" s="6" t="str">
        <f t="shared" ca="1" si="0"/>
        <v>6 anos, 3 meses 17 dias</v>
      </c>
      <c r="I4" s="6">
        <v>42560</v>
      </c>
      <c r="J4" s="17" t="s">
        <v>64</v>
      </c>
      <c r="K4" s="8" t="s">
        <v>116</v>
      </c>
    </row>
    <row r="5" spans="1:12">
      <c r="A5" s="29" t="s">
        <v>265</v>
      </c>
      <c r="B5" s="29" t="s">
        <v>266</v>
      </c>
      <c r="C5" s="30" t="s">
        <v>267</v>
      </c>
      <c r="D5" s="29" t="s">
        <v>268</v>
      </c>
      <c r="E5" s="18" t="s">
        <v>248</v>
      </c>
      <c r="G5" s="29" t="s">
        <v>264</v>
      </c>
      <c r="H5" s="6" t="str">
        <f t="shared" ca="1" si="0"/>
        <v>6 anos, 6 meses 4 dias</v>
      </c>
      <c r="I5" s="16">
        <v>42482</v>
      </c>
      <c r="J5" s="17" t="s">
        <v>64</v>
      </c>
      <c r="K5" s="8" t="s">
        <v>116</v>
      </c>
    </row>
    <row r="6" spans="1:12">
      <c r="A6" s="8" t="s">
        <v>234</v>
      </c>
      <c r="B6" s="8" t="s">
        <v>235</v>
      </c>
      <c r="C6" s="8" t="s">
        <v>236</v>
      </c>
      <c r="D6" s="8" t="s">
        <v>237</v>
      </c>
      <c r="E6" s="8" t="s">
        <v>238</v>
      </c>
      <c r="F6" s="8" t="s">
        <v>239</v>
      </c>
      <c r="G6" s="8" t="s">
        <v>240</v>
      </c>
      <c r="H6" s="6" t="str">
        <f t="shared" ca="1" si="0"/>
        <v>6 anos, 9 meses 21 dias</v>
      </c>
      <c r="I6" s="6">
        <v>42374</v>
      </c>
      <c r="J6" s="8" t="s">
        <v>76</v>
      </c>
      <c r="K6" s="8" t="s">
        <v>156</v>
      </c>
      <c r="L6" s="6">
        <v>44583</v>
      </c>
    </row>
    <row r="7" spans="1:12">
      <c r="E7" s="8" t="s">
        <v>388</v>
      </c>
      <c r="G7" s="17" t="s">
        <v>371</v>
      </c>
      <c r="J7" s="17" t="s">
        <v>21</v>
      </c>
      <c r="K7" s="8" t="s">
        <v>156</v>
      </c>
    </row>
  </sheetData>
  <mergeCells count="2">
    <mergeCell ref="A1:F1"/>
    <mergeCell ref="G1:L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42"/>
  <sheetViews>
    <sheetView zoomScale="70" zoomScaleNormal="70" workbookViewId="0">
      <pane ySplit="2" topLeftCell="A51" activePane="bottomLeft" state="frozen"/>
      <selection pane="bottomLeft" activeCell="F52" sqref="F52"/>
    </sheetView>
  </sheetViews>
  <sheetFormatPr defaultRowHeight="15"/>
  <cols>
    <col min="1" max="1" width="28.5703125" style="18" customWidth="1"/>
    <col min="2" max="2" width="9" style="18" customWidth="1"/>
    <col min="3" max="3" width="14.140625" style="18" customWidth="1"/>
    <col min="4" max="4" width="11.28515625" style="18" customWidth="1"/>
    <col min="5" max="5" width="14.7109375" style="18" customWidth="1"/>
    <col min="6" max="6" width="16.5703125" style="18" customWidth="1"/>
    <col min="7" max="7" width="11" style="18" customWidth="1"/>
    <col min="8" max="8" width="45.5703125" style="18" bestFit="1" customWidth="1"/>
    <col min="9" max="9" width="38.140625" style="18" customWidth="1"/>
    <col min="10" max="10" width="27.5703125" style="18" bestFit="1" customWidth="1"/>
    <col min="11" max="11" width="14.5703125" style="28" bestFit="1" customWidth="1"/>
    <col min="12" max="12" width="22.5703125" style="18" customWidth="1"/>
    <col min="13" max="13" width="13.5703125" style="18" bestFit="1" customWidth="1"/>
    <col min="14" max="14" width="13.5703125" style="36" customWidth="1"/>
    <col min="15" max="15" width="13.5703125" style="32" customWidth="1"/>
    <col min="16" max="16" width="14.42578125" style="18" customWidth="1"/>
    <col min="17" max="1010" width="14.42578125" customWidth="1"/>
  </cols>
  <sheetData>
    <row r="1" spans="1:16">
      <c r="A1" s="46" t="s">
        <v>149</v>
      </c>
      <c r="B1" s="46"/>
      <c r="C1" s="46"/>
      <c r="D1" s="46"/>
      <c r="E1" s="46"/>
      <c r="F1" s="46"/>
      <c r="G1" s="34"/>
      <c r="H1" s="34"/>
      <c r="I1" s="46" t="s">
        <v>11</v>
      </c>
      <c r="J1" s="46"/>
      <c r="K1" s="46"/>
      <c r="L1" s="46"/>
      <c r="M1" s="46"/>
      <c r="N1" s="46"/>
      <c r="O1" s="46"/>
      <c r="P1" s="46"/>
    </row>
    <row r="2" spans="1:16">
      <c r="A2" s="1" t="s">
        <v>4</v>
      </c>
      <c r="B2" s="1" t="s">
        <v>151</v>
      </c>
      <c r="C2" s="1" t="s">
        <v>152</v>
      </c>
      <c r="D2" s="1" t="s">
        <v>153</v>
      </c>
      <c r="E2" s="1" t="s">
        <v>8</v>
      </c>
      <c r="F2" s="1" t="s">
        <v>9</v>
      </c>
      <c r="G2" s="1" t="s">
        <v>418</v>
      </c>
      <c r="H2" s="1" t="s">
        <v>419</v>
      </c>
      <c r="I2" s="1" t="s">
        <v>5</v>
      </c>
      <c r="J2" s="1" t="s">
        <v>515</v>
      </c>
      <c r="K2" s="13" t="s">
        <v>6</v>
      </c>
      <c r="L2" s="1" t="s">
        <v>154</v>
      </c>
      <c r="M2" s="1" t="s">
        <v>2</v>
      </c>
      <c r="N2" s="37" t="s">
        <v>463</v>
      </c>
      <c r="O2" s="13" t="s">
        <v>528</v>
      </c>
      <c r="P2" s="13" t="s">
        <v>641</v>
      </c>
    </row>
    <row r="3" spans="1:16">
      <c r="A3" s="8" t="s">
        <v>241</v>
      </c>
      <c r="B3" s="8" t="s">
        <v>242</v>
      </c>
      <c r="C3" s="8" t="s">
        <v>243</v>
      </c>
      <c r="D3" s="8" t="s">
        <v>244</v>
      </c>
      <c r="E3" s="8" t="s">
        <v>136</v>
      </c>
      <c r="F3" s="8"/>
      <c r="G3" s="17" t="s">
        <v>455</v>
      </c>
      <c r="H3" s="8" t="s">
        <v>390</v>
      </c>
      <c r="I3" s="17" t="s">
        <v>134</v>
      </c>
      <c r="J3" s="17"/>
      <c r="K3" s="15">
        <v>43368</v>
      </c>
      <c r="L3" s="6" t="str">
        <f t="shared" ref="L3:L30" ca="1" si="0">DATEDIF(K3,TODAY(),"y")&amp;" anos, "&amp;DATEDIF(K3,TODAY(),"YM")&amp;" meses "&amp;DATEDIF(K3,TODAY(),"MD")&amp;" dias"</f>
        <v>4 anos, 1 meses 1 dias</v>
      </c>
      <c r="M3" s="17" t="s">
        <v>64</v>
      </c>
      <c r="N3" s="35">
        <v>18</v>
      </c>
      <c r="O3" s="14"/>
    </row>
    <row r="4" spans="1:16">
      <c r="A4" s="8" t="s">
        <v>196</v>
      </c>
      <c r="B4" s="8" t="s">
        <v>197</v>
      </c>
      <c r="C4" s="8" t="s">
        <v>198</v>
      </c>
      <c r="D4" s="8" t="s">
        <v>199</v>
      </c>
      <c r="E4" s="8" t="s">
        <v>97</v>
      </c>
      <c r="F4" s="8" t="s">
        <v>200</v>
      </c>
      <c r="G4" s="17" t="s">
        <v>456</v>
      </c>
      <c r="H4" s="18" t="s">
        <v>391</v>
      </c>
      <c r="I4" s="18" t="s">
        <v>374</v>
      </c>
      <c r="K4" s="41">
        <v>42956</v>
      </c>
      <c r="L4" s="6" t="str">
        <f t="shared" ca="1" si="0"/>
        <v>5 anos, 2 meses 17 dias</v>
      </c>
      <c r="M4" s="17" t="s">
        <v>64</v>
      </c>
      <c r="N4" s="36">
        <v>11</v>
      </c>
      <c r="O4" s="38"/>
      <c r="P4" s="18">
        <v>33</v>
      </c>
    </row>
    <row r="5" spans="1:16">
      <c r="A5" s="8" t="s">
        <v>78</v>
      </c>
      <c r="B5" s="8" t="s">
        <v>185</v>
      </c>
      <c r="C5" s="8" t="s">
        <v>186</v>
      </c>
      <c r="D5" s="8"/>
      <c r="E5" s="8" t="s">
        <v>81</v>
      </c>
      <c r="F5" s="8"/>
      <c r="G5" s="17" t="s">
        <v>459</v>
      </c>
      <c r="H5" s="8" t="s">
        <v>394</v>
      </c>
      <c r="I5" s="8" t="s">
        <v>79</v>
      </c>
      <c r="J5" s="8" t="s">
        <v>529</v>
      </c>
      <c r="K5" s="15">
        <v>42541</v>
      </c>
      <c r="L5" s="6" t="str">
        <f t="shared" ca="1" si="0"/>
        <v>6 anos, 4 meses 6 dias</v>
      </c>
      <c r="M5" s="17" t="s">
        <v>64</v>
      </c>
      <c r="N5" s="35">
        <v>15</v>
      </c>
      <c r="O5" s="40" t="s">
        <v>18</v>
      </c>
      <c r="P5" s="18">
        <v>100</v>
      </c>
    </row>
    <row r="6" spans="1:16">
      <c r="A6" s="8" t="s">
        <v>196</v>
      </c>
      <c r="B6" s="8" t="s">
        <v>197</v>
      </c>
      <c r="C6" s="8" t="s">
        <v>198</v>
      </c>
      <c r="D6" s="8" t="s">
        <v>199</v>
      </c>
      <c r="E6" s="8" t="s">
        <v>97</v>
      </c>
      <c r="F6" s="8" t="s">
        <v>200</v>
      </c>
      <c r="G6" s="17" t="s">
        <v>456</v>
      </c>
      <c r="H6" s="8" t="s">
        <v>391</v>
      </c>
      <c r="I6" s="8" t="s">
        <v>201</v>
      </c>
      <c r="J6" s="17" t="s">
        <v>564</v>
      </c>
      <c r="K6" s="15">
        <v>42338</v>
      </c>
      <c r="L6" s="6" t="str">
        <f t="shared" ca="1" si="0"/>
        <v>6 anos, 10 meses 27 dias</v>
      </c>
      <c r="M6" s="17" t="s">
        <v>64</v>
      </c>
      <c r="N6" s="35">
        <v>11</v>
      </c>
      <c r="O6" s="40" t="s">
        <v>18</v>
      </c>
      <c r="P6" s="18">
        <v>100</v>
      </c>
    </row>
    <row r="7" spans="1:16">
      <c r="A7" s="17" t="s">
        <v>278</v>
      </c>
      <c r="B7" s="17" t="s">
        <v>279</v>
      </c>
      <c r="C7" s="17" t="s">
        <v>280</v>
      </c>
      <c r="D7" s="17" t="s">
        <v>281</v>
      </c>
      <c r="E7" s="17" t="s">
        <v>250</v>
      </c>
      <c r="F7" s="8" t="s">
        <v>461</v>
      </c>
      <c r="G7" s="17" t="s">
        <v>460</v>
      </c>
      <c r="H7" s="8" t="s">
        <v>396</v>
      </c>
      <c r="I7" s="17" t="s">
        <v>277</v>
      </c>
      <c r="J7" s="17" t="s">
        <v>530</v>
      </c>
      <c r="K7" s="42">
        <v>42294</v>
      </c>
      <c r="L7" s="6" t="str">
        <f t="shared" ca="1" si="0"/>
        <v>7 anos, 0 meses 9 dias</v>
      </c>
      <c r="M7" s="17" t="s">
        <v>64</v>
      </c>
      <c r="N7" s="35">
        <v>19</v>
      </c>
      <c r="O7" s="38" t="s">
        <v>18</v>
      </c>
      <c r="P7" s="18">
        <v>100</v>
      </c>
    </row>
    <row r="8" spans="1:16" ht="15.75" customHeight="1">
      <c r="A8" s="8" t="s">
        <v>179</v>
      </c>
      <c r="B8" s="8" t="s">
        <v>180</v>
      </c>
      <c r="C8" s="8" t="s">
        <v>181</v>
      </c>
      <c r="D8" s="8" t="s">
        <v>182</v>
      </c>
      <c r="E8" s="8" t="s">
        <v>183</v>
      </c>
      <c r="F8" s="8"/>
      <c r="G8" s="17" t="s">
        <v>457</v>
      </c>
      <c r="H8" s="8" t="s">
        <v>73</v>
      </c>
      <c r="I8" s="17" t="s">
        <v>184</v>
      </c>
      <c r="J8" s="17" t="s">
        <v>531</v>
      </c>
      <c r="K8" s="15">
        <v>42292</v>
      </c>
      <c r="L8" s="6" t="str">
        <f t="shared" ca="1" si="0"/>
        <v>7 anos, 0 meses 11 dias</v>
      </c>
      <c r="M8" s="17" t="s">
        <v>64</v>
      </c>
      <c r="N8" s="35">
        <v>12</v>
      </c>
      <c r="O8" s="40" t="s">
        <v>18</v>
      </c>
      <c r="P8" s="18">
        <v>100</v>
      </c>
    </row>
    <row r="9" spans="1:16" ht="15.75" customHeight="1">
      <c r="A9" s="8"/>
      <c r="B9" s="8"/>
      <c r="C9" s="8"/>
      <c r="D9" s="8"/>
      <c r="E9" s="8" t="s">
        <v>386</v>
      </c>
      <c r="F9" s="8"/>
      <c r="G9" s="17" t="s">
        <v>455</v>
      </c>
      <c r="H9" s="8" t="s">
        <v>397</v>
      </c>
      <c r="I9" s="17" t="s">
        <v>378</v>
      </c>
      <c r="J9" s="17" t="s">
        <v>532</v>
      </c>
      <c r="K9" s="41">
        <v>42272</v>
      </c>
      <c r="L9" s="6" t="str">
        <f t="shared" ca="1" si="0"/>
        <v>7 anos, 1 meses 1 dias</v>
      </c>
      <c r="M9" s="17" t="s">
        <v>64</v>
      </c>
      <c r="N9" s="38">
        <v>44621</v>
      </c>
      <c r="O9" s="38" t="s">
        <v>18</v>
      </c>
      <c r="P9" s="18">
        <v>100</v>
      </c>
    </row>
    <row r="10" spans="1:16" ht="15.75" customHeight="1">
      <c r="A10" s="8" t="s">
        <v>83</v>
      </c>
      <c r="B10" s="8" t="s">
        <v>188</v>
      </c>
      <c r="C10" s="8" t="s">
        <v>189</v>
      </c>
      <c r="D10" s="8" t="s">
        <v>190</v>
      </c>
      <c r="E10" s="8" t="s">
        <v>86</v>
      </c>
      <c r="F10" s="8"/>
      <c r="G10" s="17" t="s">
        <v>455</v>
      </c>
      <c r="H10" s="8" t="s">
        <v>398</v>
      </c>
      <c r="I10" s="17" t="s">
        <v>84</v>
      </c>
      <c r="J10" s="17" t="s">
        <v>546</v>
      </c>
      <c r="K10" s="15">
        <v>42219</v>
      </c>
      <c r="L10" s="6" t="str">
        <f t="shared" ca="1" si="0"/>
        <v>7 anos, 2 meses 23 dias</v>
      </c>
      <c r="M10" s="17" t="s">
        <v>64</v>
      </c>
      <c r="N10" s="35">
        <v>5</v>
      </c>
      <c r="O10" s="40" t="s">
        <v>18</v>
      </c>
      <c r="P10" s="18">
        <v>100</v>
      </c>
    </row>
    <row r="11" spans="1:16" ht="15.75" customHeight="1">
      <c r="A11" s="8" t="s">
        <v>112</v>
      </c>
      <c r="B11" s="8" t="s">
        <v>211</v>
      </c>
      <c r="C11" s="8" t="s">
        <v>212</v>
      </c>
      <c r="D11" s="8" t="s">
        <v>213</v>
      </c>
      <c r="E11" s="8" t="s">
        <v>115</v>
      </c>
      <c r="F11" s="8" t="s">
        <v>214</v>
      </c>
      <c r="G11" s="17" t="s">
        <v>455</v>
      </c>
      <c r="H11" s="8" t="s">
        <v>399</v>
      </c>
      <c r="I11" s="17" t="s">
        <v>113</v>
      </c>
      <c r="J11" s="17"/>
      <c r="K11" s="15">
        <v>42170</v>
      </c>
      <c r="L11" s="6" t="str">
        <f t="shared" ca="1" si="0"/>
        <v>7 anos, 4 meses 11 dias</v>
      </c>
      <c r="M11" s="17" t="s">
        <v>64</v>
      </c>
      <c r="N11" s="35">
        <v>1</v>
      </c>
      <c r="O11" s="14"/>
      <c r="P11" s="18">
        <v>33</v>
      </c>
    </row>
    <row r="12" spans="1:16" ht="15.75" customHeight="1">
      <c r="A12" s="8"/>
      <c r="B12" s="8"/>
      <c r="C12" s="8"/>
      <c r="D12" s="8"/>
      <c r="E12" s="8"/>
      <c r="F12" s="8"/>
      <c r="G12" s="17" t="s">
        <v>459</v>
      </c>
      <c r="H12" s="8" t="s">
        <v>400</v>
      </c>
      <c r="I12" s="17" t="s">
        <v>375</v>
      </c>
      <c r="J12" s="17" t="s">
        <v>545</v>
      </c>
      <c r="K12" s="41">
        <v>42107</v>
      </c>
      <c r="L12" s="6" t="str">
        <f t="shared" ca="1" si="0"/>
        <v>7 anos, 6 meses 13 dias</v>
      </c>
      <c r="M12" s="17" t="s">
        <v>64</v>
      </c>
      <c r="N12" s="38">
        <v>44617</v>
      </c>
      <c r="O12" s="38" t="s">
        <v>18</v>
      </c>
      <c r="P12" s="18">
        <v>100</v>
      </c>
    </row>
    <row r="13" spans="1:16" ht="15.75" customHeight="1">
      <c r="A13" s="18" t="s">
        <v>504</v>
      </c>
      <c r="B13" s="18" t="s">
        <v>505</v>
      </c>
      <c r="C13" s="18" t="s">
        <v>506</v>
      </c>
      <c r="D13" s="18" t="s">
        <v>507</v>
      </c>
      <c r="E13" s="18" t="s">
        <v>508</v>
      </c>
      <c r="G13" s="18" t="s">
        <v>458</v>
      </c>
      <c r="H13" s="18" t="s">
        <v>503</v>
      </c>
      <c r="I13" s="18" t="s">
        <v>502</v>
      </c>
      <c r="K13" s="41">
        <v>42058</v>
      </c>
      <c r="L13" s="6" t="str">
        <f t="shared" ca="1" si="0"/>
        <v>7 anos, 8 meses 3 dias</v>
      </c>
      <c r="M13" s="17" t="s">
        <v>64</v>
      </c>
      <c r="N13" s="38">
        <v>44713</v>
      </c>
    </row>
    <row r="14" spans="1:16" ht="15.75" customHeight="1">
      <c r="E14" s="8" t="s">
        <v>387</v>
      </c>
      <c r="F14" s="8"/>
      <c r="G14" s="17" t="s">
        <v>457</v>
      </c>
      <c r="H14" s="8" t="s">
        <v>496</v>
      </c>
      <c r="I14" s="17" t="s">
        <v>389</v>
      </c>
      <c r="J14" s="17" t="s">
        <v>544</v>
      </c>
      <c r="K14" s="42">
        <v>42019</v>
      </c>
      <c r="L14" s="6" t="str">
        <f t="shared" ca="1" si="0"/>
        <v>7 anos, 9 meses 11 dias</v>
      </c>
      <c r="M14" s="17" t="s">
        <v>64</v>
      </c>
      <c r="N14" s="22">
        <v>44660</v>
      </c>
      <c r="O14" s="38" t="s">
        <v>18</v>
      </c>
      <c r="P14" s="18">
        <v>100</v>
      </c>
    </row>
    <row r="15" spans="1:16" ht="15.75" customHeight="1">
      <c r="A15" s="8" t="s">
        <v>60</v>
      </c>
      <c r="B15" s="8"/>
      <c r="C15" s="8"/>
      <c r="D15" s="8" t="s">
        <v>171</v>
      </c>
      <c r="E15" s="8" t="s">
        <v>63</v>
      </c>
      <c r="G15" s="17" t="s">
        <v>455</v>
      </c>
      <c r="H15" s="18" t="s">
        <v>401</v>
      </c>
      <c r="I15" s="18" t="s">
        <v>376</v>
      </c>
      <c r="K15" s="41">
        <v>41878</v>
      </c>
      <c r="L15" s="6" t="str">
        <f t="shared" ca="1" si="0"/>
        <v>8 anos, 1 meses 30 dias</v>
      </c>
      <c r="M15" s="17" t="s">
        <v>21</v>
      </c>
      <c r="N15" s="36">
        <v>30</v>
      </c>
      <c r="O15" s="38"/>
    </row>
    <row r="16" spans="1:16" ht="15.75" customHeight="1">
      <c r="A16" s="18" t="s">
        <v>582</v>
      </c>
      <c r="B16" s="18" t="s">
        <v>583</v>
      </c>
      <c r="C16" s="18" t="s">
        <v>584</v>
      </c>
      <c r="D16" s="18" t="s">
        <v>585</v>
      </c>
      <c r="E16" s="18" t="s">
        <v>586</v>
      </c>
      <c r="G16" s="19" t="s">
        <v>460</v>
      </c>
      <c r="H16" s="18" t="s">
        <v>566</v>
      </c>
      <c r="I16" s="18" t="s">
        <v>581</v>
      </c>
      <c r="K16" s="41">
        <v>41613</v>
      </c>
      <c r="L16" s="6" t="str">
        <f t="shared" ca="1" si="0"/>
        <v>8 anos, 10 meses 21 dias</v>
      </c>
      <c r="M16" s="17" t="s">
        <v>64</v>
      </c>
    </row>
    <row r="17" spans="1:16" ht="15.75" customHeight="1">
      <c r="A17" s="8" t="s">
        <v>60</v>
      </c>
      <c r="B17" s="8"/>
      <c r="C17" s="8"/>
      <c r="D17" s="8" t="s">
        <v>171</v>
      </c>
      <c r="E17" s="8" t="s">
        <v>63</v>
      </c>
      <c r="F17" s="8"/>
      <c r="G17" s="17" t="s">
        <v>455</v>
      </c>
      <c r="H17" s="8" t="s">
        <v>401</v>
      </c>
      <c r="I17" s="8" t="s">
        <v>61</v>
      </c>
      <c r="J17" s="8" t="s">
        <v>543</v>
      </c>
      <c r="K17" s="15">
        <v>41262</v>
      </c>
      <c r="L17" s="6" t="str">
        <f t="shared" ca="1" si="0"/>
        <v>9 anos, 10 meses 7 dias</v>
      </c>
      <c r="M17" s="17" t="s">
        <v>21</v>
      </c>
      <c r="N17" s="35">
        <v>30</v>
      </c>
      <c r="O17" s="40" t="s">
        <v>18</v>
      </c>
      <c r="P17" s="18">
        <v>125</v>
      </c>
    </row>
    <row r="18" spans="1:16" ht="15.75" customHeight="1">
      <c r="A18" s="18" t="s">
        <v>558</v>
      </c>
      <c r="B18" s="18" t="s">
        <v>559</v>
      </c>
      <c r="C18" s="18" t="s">
        <v>560</v>
      </c>
      <c r="D18" s="18" t="s">
        <v>561</v>
      </c>
      <c r="E18" s="18" t="s">
        <v>562</v>
      </c>
      <c r="G18" s="18" t="s">
        <v>458</v>
      </c>
      <c r="H18" s="18" t="s">
        <v>563</v>
      </c>
      <c r="I18" s="18" t="s">
        <v>557</v>
      </c>
      <c r="K18" s="41">
        <v>41172</v>
      </c>
      <c r="L18" s="6" t="str">
        <f t="shared" ca="1" si="0"/>
        <v>10 anos, 1 meses 6 dias</v>
      </c>
      <c r="M18" s="17" t="s">
        <v>21</v>
      </c>
    </row>
    <row r="19" spans="1:16" ht="15.75" customHeight="1">
      <c r="A19" s="8"/>
      <c r="B19" s="8"/>
      <c r="C19" s="8"/>
      <c r="D19" s="8"/>
      <c r="E19" s="8"/>
      <c r="F19" s="8"/>
      <c r="G19" s="19" t="s">
        <v>459</v>
      </c>
      <c r="H19" s="8" t="s">
        <v>404</v>
      </c>
      <c r="I19" s="17" t="s">
        <v>380</v>
      </c>
      <c r="J19" s="17" t="s">
        <v>542</v>
      </c>
      <c r="K19" s="41">
        <v>41169</v>
      </c>
      <c r="L19" s="6" t="str">
        <f t="shared" ca="1" si="0"/>
        <v>10 anos, 1 meses 9 dias</v>
      </c>
      <c r="M19" s="17" t="s">
        <v>21</v>
      </c>
      <c r="N19" s="22">
        <v>44646</v>
      </c>
      <c r="O19" s="38" t="s">
        <v>18</v>
      </c>
      <c r="P19" s="18">
        <v>125</v>
      </c>
    </row>
    <row r="20" spans="1:16" ht="15.75" customHeight="1">
      <c r="A20" s="8"/>
      <c r="B20" s="8"/>
      <c r="C20" s="8"/>
      <c r="D20" s="8"/>
      <c r="E20" s="8"/>
      <c r="F20" s="8"/>
      <c r="G20" s="19" t="s">
        <v>459</v>
      </c>
      <c r="H20" s="8" t="s">
        <v>405</v>
      </c>
      <c r="I20" s="17" t="s">
        <v>369</v>
      </c>
      <c r="J20" s="17" t="s">
        <v>541</v>
      </c>
      <c r="K20" s="42">
        <v>41094</v>
      </c>
      <c r="L20" s="6" t="str">
        <f t="shared" ca="1" si="0"/>
        <v>10 anos, 3 meses 22 dias</v>
      </c>
      <c r="M20" s="17" t="s">
        <v>21</v>
      </c>
      <c r="N20" s="22">
        <v>44646</v>
      </c>
      <c r="O20" s="38" t="s">
        <v>18</v>
      </c>
      <c r="P20" s="18">
        <v>125</v>
      </c>
    </row>
    <row r="21" spans="1:16" ht="15.75" customHeight="1">
      <c r="G21" s="19" t="s">
        <v>459</v>
      </c>
      <c r="H21" s="18" t="s">
        <v>406</v>
      </c>
      <c r="I21" s="18" t="s">
        <v>373</v>
      </c>
      <c r="J21" s="17" t="s">
        <v>540</v>
      </c>
      <c r="K21" s="41">
        <v>41051</v>
      </c>
      <c r="L21" s="6" t="str">
        <f t="shared" ca="1" si="0"/>
        <v>10 anos, 5 meses 4 dias</v>
      </c>
      <c r="M21" s="17" t="s">
        <v>21</v>
      </c>
      <c r="N21" s="36">
        <v>11</v>
      </c>
      <c r="O21" s="38" t="s">
        <v>18</v>
      </c>
      <c r="P21" s="18">
        <v>125</v>
      </c>
    </row>
    <row r="22" spans="1:16" ht="15.75" customHeight="1">
      <c r="A22" s="8" t="s">
        <v>327</v>
      </c>
      <c r="B22" s="8" t="s">
        <v>328</v>
      </c>
      <c r="C22" s="17" t="s">
        <v>329</v>
      </c>
      <c r="D22" s="8" t="s">
        <v>330</v>
      </c>
      <c r="E22" s="8"/>
      <c r="F22" s="8"/>
      <c r="G22" s="19" t="s">
        <v>459</v>
      </c>
      <c r="H22" s="8" t="s">
        <v>407</v>
      </c>
      <c r="I22" s="8" t="s">
        <v>326</v>
      </c>
      <c r="J22" s="8" t="s">
        <v>527</v>
      </c>
      <c r="K22" s="42">
        <v>41047</v>
      </c>
      <c r="L22" s="6" t="str">
        <f t="shared" ca="1" si="0"/>
        <v>10 anos, 5 meses 8 dias</v>
      </c>
      <c r="M22" s="17" t="s">
        <v>21</v>
      </c>
      <c r="N22" s="35">
        <v>5</v>
      </c>
      <c r="O22" s="38" t="s">
        <v>18</v>
      </c>
      <c r="P22" s="18">
        <v>125</v>
      </c>
    </row>
    <row r="23" spans="1:16" ht="15.75" customHeight="1">
      <c r="A23" s="17" t="s">
        <v>297</v>
      </c>
      <c r="B23" s="17" t="s">
        <v>298</v>
      </c>
      <c r="C23" s="17" t="s">
        <v>299</v>
      </c>
      <c r="D23" s="17" t="s">
        <v>301</v>
      </c>
      <c r="E23" s="17" t="s">
        <v>302</v>
      </c>
      <c r="F23" s="8"/>
      <c r="G23" s="19" t="s">
        <v>459</v>
      </c>
      <c r="H23" s="8" t="s">
        <v>408</v>
      </c>
      <c r="I23" s="17" t="s">
        <v>300</v>
      </c>
      <c r="J23" s="17" t="s">
        <v>539</v>
      </c>
      <c r="K23" s="41">
        <v>41031</v>
      </c>
      <c r="L23" s="6" t="str">
        <f t="shared" ca="1" si="0"/>
        <v>10 anos, 5 meses 24 dias</v>
      </c>
      <c r="M23" s="17" t="s">
        <v>21</v>
      </c>
      <c r="N23" s="36">
        <v>1</v>
      </c>
      <c r="O23" s="38" t="s">
        <v>18</v>
      </c>
      <c r="P23" s="18">
        <v>125</v>
      </c>
    </row>
    <row r="24" spans="1:16" ht="15.75" customHeight="1">
      <c r="A24" s="8" t="s">
        <v>220</v>
      </c>
      <c r="B24" s="8" t="s">
        <v>221</v>
      </c>
      <c r="C24" s="8" t="s">
        <v>222</v>
      </c>
      <c r="D24" s="8" t="s">
        <v>223</v>
      </c>
      <c r="E24" s="8" t="s">
        <v>148</v>
      </c>
      <c r="F24" s="8" t="s">
        <v>224</v>
      </c>
      <c r="G24" s="17" t="s">
        <v>455</v>
      </c>
      <c r="H24" s="8" t="s">
        <v>415</v>
      </c>
      <c r="I24" s="20" t="s">
        <v>225</v>
      </c>
      <c r="J24" s="20" t="s">
        <v>536</v>
      </c>
      <c r="K24" s="15">
        <v>40555</v>
      </c>
      <c r="L24" s="6" t="str">
        <f t="shared" ca="1" si="0"/>
        <v>11 anos, 9 meses 14 dias</v>
      </c>
      <c r="M24" s="8" t="s">
        <v>35</v>
      </c>
      <c r="N24" s="35">
        <v>15</v>
      </c>
      <c r="O24" s="38" t="s">
        <v>18</v>
      </c>
      <c r="P24" s="18">
        <v>100</v>
      </c>
    </row>
    <row r="25" spans="1:16" ht="15.75" customHeight="1">
      <c r="A25" s="17" t="s">
        <v>381</v>
      </c>
      <c r="B25" s="8"/>
      <c r="C25" s="8"/>
      <c r="D25" s="8"/>
      <c r="E25" s="8" t="s">
        <v>474</v>
      </c>
      <c r="F25" s="8"/>
      <c r="G25" s="17" t="s">
        <v>455</v>
      </c>
      <c r="H25" s="8" t="s">
        <v>417</v>
      </c>
      <c r="I25" s="17" t="s">
        <v>372</v>
      </c>
      <c r="J25" s="17" t="s">
        <v>553</v>
      </c>
      <c r="K25" s="42">
        <v>40553</v>
      </c>
      <c r="L25" s="6" t="str">
        <f t="shared" ca="1" si="0"/>
        <v>11 anos, 9 meses 16 dias</v>
      </c>
      <c r="M25" s="17" t="s">
        <v>35</v>
      </c>
      <c r="N25" s="22">
        <v>44618</v>
      </c>
      <c r="O25" s="40" t="s">
        <v>18</v>
      </c>
      <c r="P25" s="18">
        <v>100</v>
      </c>
    </row>
    <row r="26" spans="1:16" ht="15.75" customHeight="1">
      <c r="A26" s="8" t="s">
        <v>142</v>
      </c>
      <c r="B26" s="8" t="s">
        <v>215</v>
      </c>
      <c r="C26" s="8" t="s">
        <v>216</v>
      </c>
      <c r="D26" s="8" t="s">
        <v>217</v>
      </c>
      <c r="E26" s="8" t="s">
        <v>144</v>
      </c>
      <c r="F26" s="8" t="s">
        <v>218</v>
      </c>
      <c r="G26" s="17" t="s">
        <v>455</v>
      </c>
      <c r="H26" s="8" t="s">
        <v>414</v>
      </c>
      <c r="I26" s="20" t="s">
        <v>219</v>
      </c>
      <c r="J26" s="20" t="s">
        <v>535</v>
      </c>
      <c r="K26" s="15">
        <v>40117</v>
      </c>
      <c r="L26" s="6" t="str">
        <f t="shared" ca="1" si="0"/>
        <v>12 anos, 11 meses 26 dias</v>
      </c>
      <c r="M26" s="8" t="s">
        <v>35</v>
      </c>
      <c r="N26" s="35">
        <v>15</v>
      </c>
      <c r="O26" s="40" t="s">
        <v>18</v>
      </c>
      <c r="P26" s="18">
        <v>100</v>
      </c>
    </row>
    <row r="27" spans="1:16" ht="15.75" customHeight="1">
      <c r="A27" s="18" t="s">
        <v>245</v>
      </c>
      <c r="E27" s="18" t="s">
        <v>246</v>
      </c>
      <c r="G27" s="18" t="s">
        <v>458</v>
      </c>
      <c r="H27" s="18" t="s">
        <v>552</v>
      </c>
      <c r="I27" s="18" t="s">
        <v>550</v>
      </c>
      <c r="J27" s="18" t="s">
        <v>551</v>
      </c>
      <c r="K27" s="41">
        <v>39982</v>
      </c>
      <c r="L27" s="6" t="str">
        <f t="shared" ca="1" si="0"/>
        <v>13 anos, 4 meses 8 dias</v>
      </c>
      <c r="M27" s="18" t="s">
        <v>35</v>
      </c>
      <c r="N27" s="38">
        <v>44706</v>
      </c>
      <c r="O27" s="32" t="s">
        <v>18</v>
      </c>
      <c r="P27" s="18">
        <v>100</v>
      </c>
    </row>
    <row r="28" spans="1:16" ht="15.75" customHeight="1">
      <c r="A28" s="8" t="s">
        <v>160</v>
      </c>
      <c r="B28" s="8" t="s">
        <v>161</v>
      </c>
      <c r="C28" s="8" t="s">
        <v>162</v>
      </c>
      <c r="D28" s="8" t="s">
        <v>163</v>
      </c>
      <c r="E28" s="8" t="s">
        <v>17</v>
      </c>
      <c r="F28" s="8" t="s">
        <v>164</v>
      </c>
      <c r="G28" s="17" t="s">
        <v>455</v>
      </c>
      <c r="H28" s="8" t="s">
        <v>413</v>
      </c>
      <c r="I28" s="20" t="s">
        <v>165</v>
      </c>
      <c r="J28" s="20" t="s">
        <v>534</v>
      </c>
      <c r="K28" s="15">
        <v>39967</v>
      </c>
      <c r="L28" s="6" t="str">
        <f t="shared" ca="1" si="0"/>
        <v>13 anos, 4 meses 23 dias</v>
      </c>
      <c r="M28" s="8" t="s">
        <v>35</v>
      </c>
      <c r="N28" s="35">
        <v>19</v>
      </c>
      <c r="O28" s="32" t="s">
        <v>18</v>
      </c>
      <c r="P28" s="18">
        <v>100</v>
      </c>
    </row>
    <row r="29" spans="1:16" ht="15.75" customHeight="1">
      <c r="A29" s="17" t="s">
        <v>370</v>
      </c>
      <c r="B29" s="8"/>
      <c r="C29" s="8"/>
      <c r="D29" s="8"/>
      <c r="E29" s="8" t="s">
        <v>40</v>
      </c>
      <c r="F29" s="8"/>
      <c r="G29" s="17" t="s">
        <v>457</v>
      </c>
      <c r="H29" s="8" t="s">
        <v>39</v>
      </c>
      <c r="I29" s="20" t="s">
        <v>38</v>
      </c>
      <c r="J29" s="17" t="s">
        <v>554</v>
      </c>
      <c r="K29" s="42">
        <v>39464</v>
      </c>
      <c r="L29" s="6" t="str">
        <f t="shared" ca="1" si="0"/>
        <v>14 anos, 9 meses 9 dias</v>
      </c>
      <c r="M29" s="8" t="s">
        <v>35</v>
      </c>
      <c r="N29" s="35">
        <v>12</v>
      </c>
      <c r="O29" s="38" t="s">
        <v>18</v>
      </c>
      <c r="P29" s="18">
        <v>100</v>
      </c>
    </row>
    <row r="30" spans="1:16" ht="15.75" customHeight="1">
      <c r="E30" s="18" t="s">
        <v>386</v>
      </c>
      <c r="G30" s="17" t="s">
        <v>455</v>
      </c>
      <c r="H30" s="18" t="s">
        <v>397</v>
      </c>
      <c r="I30" s="18" t="s">
        <v>379</v>
      </c>
      <c r="J30" s="18" t="s">
        <v>549</v>
      </c>
      <c r="K30" s="41">
        <v>39275</v>
      </c>
      <c r="L30" s="6" t="str">
        <f t="shared" ca="1" si="0"/>
        <v>15 anos, 3 meses 14 dias</v>
      </c>
      <c r="M30" s="17" t="s">
        <v>35</v>
      </c>
      <c r="N30" s="38">
        <v>44621</v>
      </c>
      <c r="O30" s="32" t="s">
        <v>18</v>
      </c>
      <c r="P30" s="18">
        <v>100</v>
      </c>
    </row>
    <row r="31" spans="1:16" ht="15.75" customHeight="1">
      <c r="I31" s="18" t="s">
        <v>594</v>
      </c>
      <c r="M31" s="18" t="s">
        <v>64</v>
      </c>
      <c r="O31" s="32" t="s">
        <v>18</v>
      </c>
      <c r="P31" s="18">
        <v>66</v>
      </c>
    </row>
    <row r="32" spans="1:16" ht="15.75" customHeight="1">
      <c r="G32" s="19" t="s">
        <v>459</v>
      </c>
      <c r="H32" s="18" t="s">
        <v>409</v>
      </c>
      <c r="I32" s="18" t="s">
        <v>497</v>
      </c>
      <c r="M32" s="17" t="s">
        <v>21</v>
      </c>
    </row>
    <row r="33" spans="1:16" ht="15.75" customHeight="1">
      <c r="A33" s="18" t="s">
        <v>623</v>
      </c>
      <c r="B33" s="18" t="s">
        <v>624</v>
      </c>
      <c r="C33" s="18" t="s">
        <v>625</v>
      </c>
      <c r="E33" s="18" t="s">
        <v>626</v>
      </c>
      <c r="G33" s="19" t="s">
        <v>460</v>
      </c>
      <c r="I33" s="18" t="s">
        <v>622</v>
      </c>
      <c r="K33" s="41">
        <v>39999</v>
      </c>
      <c r="L33" s="6" t="str">
        <f t="shared" ref="L33:L35" ca="1" si="1">DATEDIF(K33,TODAY(),"y")&amp;" anos, "&amp;DATEDIF(K33,TODAY(),"YM")&amp;" meses "&amp;DATEDIF(K33,TODAY(),"MD")&amp;" dias"</f>
        <v>13 anos, 3 meses 21 dias</v>
      </c>
      <c r="M33" s="18" t="s">
        <v>360</v>
      </c>
    </row>
    <row r="34" spans="1:16" ht="15.75" customHeight="1">
      <c r="A34" s="18" t="s">
        <v>612</v>
      </c>
      <c r="B34" s="18" t="s">
        <v>613</v>
      </c>
      <c r="C34" s="18" t="s">
        <v>614</v>
      </c>
      <c r="D34" s="18" t="s">
        <v>615</v>
      </c>
      <c r="G34" s="19" t="s">
        <v>459</v>
      </c>
      <c r="H34" s="17" t="s">
        <v>678</v>
      </c>
      <c r="I34" s="18" t="s">
        <v>611</v>
      </c>
      <c r="K34" s="41">
        <v>39911</v>
      </c>
      <c r="L34" s="6" t="str">
        <f t="shared" ca="1" si="1"/>
        <v>13 anos, 6 meses 18 dias</v>
      </c>
      <c r="M34" s="18" t="s">
        <v>360</v>
      </c>
    </row>
    <row r="35" spans="1:16" ht="15.75" customHeight="1">
      <c r="A35" s="18" t="s">
        <v>617</v>
      </c>
      <c r="B35" s="18" t="s">
        <v>618</v>
      </c>
      <c r="C35" s="18" t="s">
        <v>619</v>
      </c>
      <c r="D35" s="18" t="s">
        <v>620</v>
      </c>
      <c r="E35" s="18" t="s">
        <v>621</v>
      </c>
      <c r="G35" s="19" t="s">
        <v>460</v>
      </c>
      <c r="H35" s="17" t="s">
        <v>677</v>
      </c>
      <c r="I35" s="18" t="s">
        <v>616</v>
      </c>
      <c r="K35" s="41">
        <v>40214</v>
      </c>
      <c r="L35" s="6" t="str">
        <f t="shared" ca="1" si="1"/>
        <v>12 anos, 8 meses 21 dias</v>
      </c>
      <c r="M35" s="18" t="s">
        <v>360</v>
      </c>
    </row>
    <row r="36" spans="1:16" ht="15.75" customHeight="1">
      <c r="A36" s="8" t="s">
        <v>30</v>
      </c>
      <c r="B36" s="8"/>
      <c r="C36" s="8"/>
      <c r="D36" s="8"/>
      <c r="E36" s="17" t="s">
        <v>33</v>
      </c>
      <c r="F36" s="8"/>
      <c r="G36" s="17" t="s">
        <v>455</v>
      </c>
      <c r="H36" s="17" t="s">
        <v>416</v>
      </c>
      <c r="I36" s="20" t="s">
        <v>377</v>
      </c>
      <c r="J36" s="20" t="s">
        <v>537</v>
      </c>
      <c r="K36" s="41">
        <v>40757</v>
      </c>
      <c r="L36" s="6" t="str">
        <f ca="1">DATEDIF(K36,TODAY(),"y")&amp;" anos, "&amp;DATEDIF(K36,TODAY(),"YM")&amp;" meses "&amp;DATEDIF(K36,TODAY(),"MD")&amp;" dias"</f>
        <v>11 anos, 2 meses 24 dias</v>
      </c>
      <c r="M36" s="17" t="s">
        <v>35</v>
      </c>
      <c r="N36" s="36">
        <v>21</v>
      </c>
      <c r="O36" s="40" t="s">
        <v>18</v>
      </c>
      <c r="P36" s="18">
        <v>66</v>
      </c>
    </row>
    <row r="37" spans="1:16" ht="15.75" customHeight="1">
      <c r="A37" s="18" t="s">
        <v>632</v>
      </c>
      <c r="B37" s="18" t="s">
        <v>633</v>
      </c>
      <c r="C37" s="18" t="s">
        <v>634</v>
      </c>
      <c r="D37" s="18" t="s">
        <v>635</v>
      </c>
      <c r="E37" s="18" t="s">
        <v>636</v>
      </c>
      <c r="G37" s="19" t="s">
        <v>460</v>
      </c>
      <c r="H37" s="18" t="s">
        <v>640</v>
      </c>
      <c r="I37" s="18" t="s">
        <v>631</v>
      </c>
      <c r="K37" s="41">
        <v>42688</v>
      </c>
      <c r="L37" s="6" t="str">
        <f ca="1">DATEDIF(K37,TODAY(),"y")&amp;" anos, "&amp;DATEDIF(K37,TODAY(),"YM")&amp;" meses "&amp;DATEDIF(K37,TODAY(),"MD")&amp;" dias"</f>
        <v>5 anos, 11 meses 12 dias</v>
      </c>
      <c r="M37" s="18" t="s">
        <v>64</v>
      </c>
    </row>
    <row r="38" spans="1:16" ht="15.75" customHeight="1">
      <c r="E38" s="18" t="s">
        <v>658</v>
      </c>
      <c r="G38" s="19" t="s">
        <v>460</v>
      </c>
      <c r="H38" s="18" t="s">
        <v>657</v>
      </c>
      <c r="I38" s="18" t="s">
        <v>731</v>
      </c>
      <c r="M38" s="18" t="s">
        <v>64</v>
      </c>
    </row>
    <row r="39" spans="1:16" ht="15.75" customHeight="1">
      <c r="I39" s="18" t="s">
        <v>305</v>
      </c>
      <c r="M39" s="18" t="s">
        <v>64</v>
      </c>
    </row>
    <row r="40" spans="1:16" ht="15.75" customHeight="1">
      <c r="I40" s="18" t="s">
        <v>656</v>
      </c>
      <c r="M40" s="18" t="s">
        <v>21</v>
      </c>
    </row>
    <row r="41" spans="1:16" ht="15.75" customHeight="1">
      <c r="E41" s="18" t="s">
        <v>478</v>
      </c>
      <c r="G41" s="18" t="s">
        <v>456</v>
      </c>
      <c r="H41" s="18" t="s">
        <v>477</v>
      </c>
      <c r="I41" s="18" t="s">
        <v>486</v>
      </c>
      <c r="K41" s="41">
        <v>42076</v>
      </c>
      <c r="L41" s="6" t="str">
        <f ca="1">DATEDIF(K41,TODAY(),"y")&amp;" anos, "&amp;DATEDIF(K41,TODAY(),"YM")&amp;" meses "&amp;DATEDIF(K41,TODAY(),"MD")&amp;" dias"</f>
        <v>7 anos, 7 meses 13 dias</v>
      </c>
      <c r="M41" s="18" t="s">
        <v>64</v>
      </c>
    </row>
    <row r="42" spans="1:16" ht="15.75" customHeight="1">
      <c r="A42" s="18" t="s">
        <v>723</v>
      </c>
      <c r="B42" s="18" t="s">
        <v>726</v>
      </c>
      <c r="C42" s="18" t="s">
        <v>725</v>
      </c>
      <c r="D42" s="18" t="s">
        <v>727</v>
      </c>
      <c r="E42" s="18" t="s">
        <v>729</v>
      </c>
      <c r="G42" s="18" t="s">
        <v>456</v>
      </c>
      <c r="H42" s="18" t="s">
        <v>728</v>
      </c>
      <c r="I42" s="18" t="s">
        <v>722</v>
      </c>
      <c r="K42" s="41">
        <v>42528</v>
      </c>
      <c r="L42" s="6" t="str">
        <f t="shared" ref="L42:L43" ca="1" si="2">DATEDIF(K42,TODAY(),"y")&amp;" anos, "&amp;DATEDIF(K42,TODAY(),"YM")&amp;" meses "&amp;DATEDIF(K42,TODAY(),"MD")&amp;" dias"</f>
        <v>6 anos, 4 meses 19 dias</v>
      </c>
      <c r="M42" s="18" t="s">
        <v>64</v>
      </c>
    </row>
    <row r="43" spans="1:16" ht="15.75" customHeight="1">
      <c r="A43" s="18" t="s">
        <v>718</v>
      </c>
      <c r="B43" s="18" t="s">
        <v>721</v>
      </c>
      <c r="C43" s="18" t="s">
        <v>719</v>
      </c>
      <c r="D43" s="18" t="s">
        <v>720</v>
      </c>
      <c r="E43" s="18" t="s">
        <v>247</v>
      </c>
      <c r="G43" s="18" t="s">
        <v>456</v>
      </c>
      <c r="H43" s="18" t="s">
        <v>724</v>
      </c>
      <c r="I43" s="18" t="s">
        <v>717</v>
      </c>
      <c r="K43" s="41">
        <v>42103</v>
      </c>
      <c r="L43" s="6" t="str">
        <f t="shared" ca="1" si="2"/>
        <v>7 anos, 6 meses 17 dias</v>
      </c>
      <c r="M43" s="18" t="s">
        <v>64</v>
      </c>
    </row>
    <row r="44" spans="1:16" ht="15.75" customHeight="1">
      <c r="I44" s="18" t="s">
        <v>730</v>
      </c>
      <c r="M44" s="18" t="s">
        <v>35</v>
      </c>
    </row>
    <row r="45" spans="1:16" ht="15.75" customHeight="1">
      <c r="I45" s="18" t="s">
        <v>745</v>
      </c>
      <c r="M45" s="18" t="s">
        <v>21</v>
      </c>
    </row>
    <row r="46" spans="1:16" ht="15.75" customHeight="1"/>
    <row r="47" spans="1:16" ht="15.75" customHeight="1"/>
    <row r="48" spans="1:16" ht="15.75" customHeight="1">
      <c r="E48" s="18" t="s">
        <v>758</v>
      </c>
      <c r="I48" s="18" t="s">
        <v>753</v>
      </c>
    </row>
    <row r="49" spans="1:16" ht="15.75" customHeight="1">
      <c r="E49" s="18" t="s">
        <v>756</v>
      </c>
      <c r="I49" s="18" t="s">
        <v>754</v>
      </c>
    </row>
    <row r="50" spans="1:16" ht="15.75" customHeight="1">
      <c r="E50" s="18" t="s">
        <v>757</v>
      </c>
      <c r="I50" s="18" t="s">
        <v>755</v>
      </c>
    </row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  <row r="64" spans="1:16" ht="15.75" customHeight="1">
      <c r="A64" s="8" t="s">
        <v>42</v>
      </c>
      <c r="B64" s="8" t="s">
        <v>173</v>
      </c>
      <c r="C64" s="8" t="s">
        <v>174</v>
      </c>
      <c r="D64" s="8" t="s">
        <v>175</v>
      </c>
      <c r="E64" s="8" t="s">
        <v>45</v>
      </c>
      <c r="F64" s="8"/>
      <c r="G64" s="17" t="s">
        <v>455</v>
      </c>
      <c r="H64" s="8" t="s">
        <v>412</v>
      </c>
      <c r="I64" s="20" t="s">
        <v>43</v>
      </c>
      <c r="J64" s="20" t="s">
        <v>533</v>
      </c>
      <c r="K64" s="15">
        <v>39563</v>
      </c>
      <c r="L64" s="6" t="str">
        <f ca="1">DATEDIF(K64,TODAY(),"y")&amp;" anos, "&amp;DATEDIF(K64,TODAY(),"YM")&amp;" meses "&amp;DATEDIF(K64,TODAY(),"MD")&amp;" dias"</f>
        <v>14 anos, 6 meses 1 dias</v>
      </c>
      <c r="M64" s="8" t="s">
        <v>35</v>
      </c>
      <c r="N64" s="35">
        <v>16</v>
      </c>
      <c r="O64" s="38" t="s">
        <v>18</v>
      </c>
      <c r="P64" s="18">
        <v>100</v>
      </c>
    </row>
    <row r="65" spans="1:16" ht="15.75" customHeight="1">
      <c r="A65" s="8" t="s">
        <v>23</v>
      </c>
      <c r="B65" s="8" t="s">
        <v>167</v>
      </c>
      <c r="C65" s="8" t="s">
        <v>168</v>
      </c>
      <c r="D65" s="8" t="s">
        <v>169</v>
      </c>
      <c r="E65" s="8" t="s">
        <v>26</v>
      </c>
      <c r="F65" s="8" t="s">
        <v>170</v>
      </c>
      <c r="G65" s="19" t="s">
        <v>460</v>
      </c>
      <c r="H65" s="8" t="s">
        <v>410</v>
      </c>
      <c r="I65" s="17" t="s">
        <v>24</v>
      </c>
      <c r="J65" s="17" t="s">
        <v>538</v>
      </c>
      <c r="K65" s="15">
        <v>40875</v>
      </c>
      <c r="L65" s="6" t="str">
        <f ca="1">DATEDIF(K65,TODAY(),"y")&amp;" anos, "&amp;DATEDIF(K65,TODAY(),"YM")&amp;" meses "&amp;DATEDIF(K65,TODAY(),"MD")&amp;" dias"</f>
        <v>10 anos, 10 meses 29 dias</v>
      </c>
      <c r="M65" s="17" t="s">
        <v>21</v>
      </c>
      <c r="N65" s="35">
        <v>10</v>
      </c>
      <c r="O65" s="40" t="s">
        <v>18</v>
      </c>
      <c r="P65" s="18">
        <v>125</v>
      </c>
    </row>
    <row r="66" spans="1:16" ht="15.75" customHeight="1">
      <c r="E66" s="18" t="s">
        <v>478</v>
      </c>
      <c r="G66" s="18" t="s">
        <v>455</v>
      </c>
      <c r="H66" s="18" t="s">
        <v>477</v>
      </c>
      <c r="I66" s="18" t="s">
        <v>487</v>
      </c>
      <c r="K66" s="41">
        <v>39622</v>
      </c>
      <c r="L66" s="6" t="str">
        <f t="shared" ref="L66:L72" ca="1" si="3">DATEDIF(K66,TODAY(),"y")&amp;" anos, "&amp;DATEDIF(K66,TODAY(),"YM")&amp;" meses "&amp;DATEDIF(K66,TODAY(),"MD")&amp;" dias"</f>
        <v>14 anos, 4 meses 3 dias</v>
      </c>
      <c r="M66" s="17" t="s">
        <v>35</v>
      </c>
    </row>
    <row r="67" spans="1:16" ht="15.75" customHeight="1">
      <c r="A67" s="8" t="s">
        <v>347</v>
      </c>
      <c r="B67" s="8" t="s">
        <v>348</v>
      </c>
      <c r="C67" s="8" t="s">
        <v>349</v>
      </c>
      <c r="D67" s="8" t="s">
        <v>350</v>
      </c>
      <c r="E67" s="8" t="s">
        <v>351</v>
      </c>
      <c r="F67" s="8" t="s">
        <v>352</v>
      </c>
      <c r="G67" s="17" t="s">
        <v>457</v>
      </c>
      <c r="H67" s="17" t="s">
        <v>639</v>
      </c>
      <c r="I67" s="17" t="s">
        <v>346</v>
      </c>
      <c r="J67" s="17"/>
      <c r="K67" s="42">
        <v>42941</v>
      </c>
      <c r="L67" s="6" t="str">
        <f t="shared" ca="1" si="3"/>
        <v>5 anos, 3 meses 1 dias</v>
      </c>
      <c r="M67" s="17" t="s">
        <v>64</v>
      </c>
      <c r="N67" s="35">
        <v>19</v>
      </c>
      <c r="O67" s="22"/>
    </row>
    <row r="68" spans="1:16" ht="15.75" customHeight="1">
      <c r="A68" s="8" t="s">
        <v>226</v>
      </c>
      <c r="B68" s="8" t="s">
        <v>227</v>
      </c>
      <c r="C68" s="8" t="s">
        <v>228</v>
      </c>
      <c r="D68" s="8" t="s">
        <v>229</v>
      </c>
      <c r="E68" s="8" t="s">
        <v>230</v>
      </c>
      <c r="F68" s="8" t="s">
        <v>231</v>
      </c>
      <c r="G68" s="17" t="s">
        <v>455</v>
      </c>
      <c r="H68" s="17" t="s">
        <v>638</v>
      </c>
      <c r="I68" s="8" t="s">
        <v>232</v>
      </c>
      <c r="J68" s="8"/>
      <c r="K68" s="15">
        <v>42629</v>
      </c>
      <c r="L68" s="6" t="str">
        <f t="shared" ca="1" si="3"/>
        <v>6 anos, 1 meses 10 dias</v>
      </c>
      <c r="M68" s="17" t="s">
        <v>64</v>
      </c>
      <c r="N68" s="35">
        <v>26</v>
      </c>
      <c r="O68" s="14"/>
    </row>
    <row r="69" spans="1:16" ht="15.75" customHeight="1">
      <c r="A69" s="18" t="s">
        <v>490</v>
      </c>
      <c r="B69" s="18" t="s">
        <v>491</v>
      </c>
      <c r="C69" s="18" t="s">
        <v>493</v>
      </c>
      <c r="D69" s="18" t="s">
        <v>492</v>
      </c>
      <c r="E69" s="18" t="s">
        <v>495</v>
      </c>
      <c r="G69" s="17" t="s">
        <v>458</v>
      </c>
      <c r="H69" s="18" t="s">
        <v>637</v>
      </c>
      <c r="I69" s="18" t="s">
        <v>489</v>
      </c>
      <c r="K69" s="41">
        <v>42528</v>
      </c>
      <c r="L69" s="6" t="str">
        <f t="shared" ca="1" si="3"/>
        <v>6 anos, 4 meses 19 dias</v>
      </c>
      <c r="M69" s="18" t="s">
        <v>64</v>
      </c>
      <c r="N69" s="38">
        <v>44706</v>
      </c>
    </row>
    <row r="70" spans="1:16" ht="15.75" customHeight="1">
      <c r="A70" s="18" t="s">
        <v>522</v>
      </c>
      <c r="B70" s="18" t="s">
        <v>521</v>
      </c>
      <c r="C70" s="18" t="s">
        <v>520</v>
      </c>
      <c r="D70" s="18" t="s">
        <v>526</v>
      </c>
      <c r="E70" s="18" t="s">
        <v>524</v>
      </c>
      <c r="G70" s="17" t="s">
        <v>455</v>
      </c>
      <c r="H70" s="17" t="s">
        <v>523</v>
      </c>
      <c r="I70" s="18" t="s">
        <v>519</v>
      </c>
      <c r="K70" s="41">
        <v>40814</v>
      </c>
      <c r="L70" s="6" t="str">
        <f t="shared" ca="1" si="3"/>
        <v>11 anos, 0 meses 29 dias</v>
      </c>
      <c r="M70" s="17" t="s">
        <v>21</v>
      </c>
    </row>
    <row r="71" spans="1:16" ht="15.75" customHeight="1">
      <c r="G71" s="17" t="s">
        <v>455</v>
      </c>
      <c r="I71" s="18" t="s">
        <v>567</v>
      </c>
      <c r="K71" s="41">
        <v>39378</v>
      </c>
      <c r="L71" s="6" t="str">
        <f t="shared" ca="1" si="3"/>
        <v>15 anos, 0 meses 3 dias</v>
      </c>
      <c r="M71" s="17" t="s">
        <v>35</v>
      </c>
    </row>
    <row r="72" spans="1:16" ht="15.75" customHeight="1">
      <c r="G72" s="18" t="s">
        <v>455</v>
      </c>
      <c r="H72" s="18" t="s">
        <v>483</v>
      </c>
      <c r="I72" s="18" t="s">
        <v>548</v>
      </c>
      <c r="J72" s="17" t="s">
        <v>547</v>
      </c>
      <c r="K72" s="41">
        <v>40975</v>
      </c>
      <c r="L72" s="6" t="str">
        <f t="shared" ca="1" si="3"/>
        <v>10 anos, 7 meses 19 dias</v>
      </c>
      <c r="M72" s="18" t="s">
        <v>21</v>
      </c>
      <c r="O72" s="32" t="s">
        <v>18</v>
      </c>
      <c r="P72" s="18">
        <v>125</v>
      </c>
    </row>
    <row r="73" spans="1:16" ht="15.75" customHeight="1">
      <c r="A73" s="8" t="s">
        <v>191</v>
      </c>
      <c r="B73" s="8" t="s">
        <v>192</v>
      </c>
      <c r="C73" s="8" t="s">
        <v>193</v>
      </c>
      <c r="D73" s="8" t="s">
        <v>194</v>
      </c>
      <c r="E73" s="8" t="s">
        <v>92</v>
      </c>
      <c r="F73" s="8" t="s">
        <v>195</v>
      </c>
      <c r="G73" s="17" t="s">
        <v>459</v>
      </c>
      <c r="H73" s="8" t="s">
        <v>393</v>
      </c>
      <c r="I73" s="8" t="s">
        <v>90</v>
      </c>
      <c r="J73" s="8"/>
      <c r="K73" s="15">
        <v>42667</v>
      </c>
      <c r="L73" s="6" t="str">
        <f ca="1">DATEDIF(K73,TODAY(),"y")&amp;" anos, "&amp;DATEDIF(K73,TODAY(),"YM")&amp;" meses "&amp;DATEDIF(K73,TODAY(),"MD")&amp;" dias"</f>
        <v>6 anos, 0 meses 2 dias</v>
      </c>
      <c r="M73" s="17" t="s">
        <v>64</v>
      </c>
      <c r="N73" s="35">
        <v>12</v>
      </c>
      <c r="O73" s="14"/>
    </row>
    <row r="74" spans="1:16" ht="15.75" customHeight="1">
      <c r="A74" s="18" t="s">
        <v>596</v>
      </c>
      <c r="B74" s="18" t="s">
        <v>597</v>
      </c>
      <c r="C74" s="18" t="s">
        <v>598</v>
      </c>
      <c r="D74" s="18" t="s">
        <v>599</v>
      </c>
      <c r="G74" s="18" t="s">
        <v>459</v>
      </c>
      <c r="H74" s="18" t="s">
        <v>600</v>
      </c>
      <c r="I74" s="18" t="s">
        <v>595</v>
      </c>
      <c r="K74" s="41">
        <v>42915</v>
      </c>
      <c r="L74" s="6" t="str">
        <f ca="1">DATEDIF(K74,TODAY(),"y")&amp;" anos, "&amp;DATEDIF(K74,TODAY(),"YM")&amp;" meses "&amp;DATEDIF(K74,TODAY(),"MD")&amp;" dias"</f>
        <v>5 anos, 3 meses 28 dias</v>
      </c>
      <c r="M74" s="18" t="s">
        <v>64</v>
      </c>
    </row>
    <row r="75" spans="1:16" ht="15.75" customHeight="1">
      <c r="A75" s="17" t="s">
        <v>402</v>
      </c>
      <c r="B75" s="8" t="s">
        <v>176</v>
      </c>
      <c r="C75" s="8" t="s">
        <v>177</v>
      </c>
      <c r="D75" s="8" t="s">
        <v>171</v>
      </c>
      <c r="E75" s="8" t="s">
        <v>57</v>
      </c>
      <c r="F75" s="8"/>
      <c r="G75" s="19" t="s">
        <v>459</v>
      </c>
      <c r="H75" s="8" t="s">
        <v>403</v>
      </c>
      <c r="I75" s="8" t="s">
        <v>55</v>
      </c>
      <c r="J75" s="8"/>
      <c r="K75" s="15">
        <v>41521</v>
      </c>
      <c r="L75" s="6" t="str">
        <f ca="1">DATEDIF(K75,TODAY(),"y")&amp;" anos, "&amp;DATEDIF(K75,TODAY(),"YM")&amp;" meses "&amp;DATEDIF(K75,TODAY(),"MD")&amp;" dias"</f>
        <v>9 anos, 1 meses 22 dias</v>
      </c>
      <c r="M75" s="17" t="s">
        <v>21</v>
      </c>
      <c r="N75" s="35">
        <v>4</v>
      </c>
      <c r="O75" s="14"/>
    </row>
    <row r="76" spans="1:16" ht="15.75" customHeight="1"/>
    <row r="77" spans="1:16" ht="15.75" customHeight="1"/>
    <row r="78" spans="1:16" ht="15.75" customHeight="1"/>
    <row r="79" spans="1:16" ht="15.75" customHeight="1"/>
    <row r="80" spans="1:1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</sheetData>
  <autoFilter ref="A2:P38"/>
  <sortState ref="A3:P43">
    <sortCondition descending="1" ref="K3"/>
  </sortState>
  <mergeCells count="2">
    <mergeCell ref="A1:F1"/>
    <mergeCell ref="I1:P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39"/>
  <sheetViews>
    <sheetView zoomScale="96" zoomScaleNormal="96" workbookViewId="0">
      <pane ySplit="1" topLeftCell="A321" activePane="bottomLeft" state="frozen"/>
      <selection pane="bottomLeft" activeCell="B347" sqref="B347"/>
    </sheetView>
  </sheetViews>
  <sheetFormatPr defaultRowHeight="15"/>
  <cols>
    <col min="1" max="1" width="10.85546875" style="18" bestFit="1" customWidth="1"/>
    <col min="2" max="2" width="38.7109375" style="18" bestFit="1" customWidth="1"/>
    <col min="3" max="3" width="11.7109375" style="25" bestFit="1" customWidth="1"/>
    <col min="4" max="4" width="22" style="18" bestFit="1" customWidth="1"/>
    <col min="5" max="5" width="10.7109375" style="18" bestFit="1" customWidth="1"/>
    <col min="6" max="6" width="9.140625" style="18"/>
  </cols>
  <sheetData>
    <row r="1" spans="1:6">
      <c r="A1" s="23" t="s">
        <v>158</v>
      </c>
      <c r="B1" s="23" t="s">
        <v>150</v>
      </c>
      <c r="C1" s="24" t="s">
        <v>159</v>
      </c>
      <c r="D1" s="23" t="s">
        <v>260</v>
      </c>
      <c r="E1" s="23" t="s">
        <v>261</v>
      </c>
      <c r="F1" s="23" t="s">
        <v>157</v>
      </c>
    </row>
    <row r="2" spans="1:6">
      <c r="A2" s="19">
        <v>44492</v>
      </c>
      <c r="B2" s="18" t="s">
        <v>313</v>
      </c>
      <c r="C2" s="25">
        <v>99.9</v>
      </c>
      <c r="D2" s="18" t="s">
        <v>166</v>
      </c>
    </row>
    <row r="3" spans="1:6">
      <c r="A3" s="19">
        <v>44540</v>
      </c>
      <c r="B3" s="18" t="s">
        <v>313</v>
      </c>
      <c r="C3" s="25">
        <v>99.9</v>
      </c>
      <c r="D3" s="18" t="s">
        <v>166</v>
      </c>
    </row>
    <row r="4" spans="1:6">
      <c r="A4" s="19">
        <v>44541</v>
      </c>
      <c r="B4" s="18" t="s">
        <v>365</v>
      </c>
      <c r="C4" s="25">
        <v>100</v>
      </c>
      <c r="D4" s="18" t="s">
        <v>172</v>
      </c>
    </row>
    <row r="5" spans="1:6">
      <c r="A5" s="19">
        <v>44576</v>
      </c>
      <c r="B5" s="18" t="s">
        <v>365</v>
      </c>
      <c r="C5" s="25">
        <v>100</v>
      </c>
      <c r="D5" s="18" t="s">
        <v>172</v>
      </c>
    </row>
    <row r="6" spans="1:6">
      <c r="A6" s="19">
        <v>44596</v>
      </c>
      <c r="B6" s="18" t="s">
        <v>439</v>
      </c>
      <c r="C6" s="25">
        <v>99.9</v>
      </c>
      <c r="D6" s="18" t="s">
        <v>166</v>
      </c>
      <c r="F6" s="18" t="s">
        <v>464</v>
      </c>
    </row>
    <row r="7" spans="1:6">
      <c r="A7" s="19">
        <v>44603</v>
      </c>
      <c r="B7" s="21" t="s">
        <v>252</v>
      </c>
      <c r="C7" s="25">
        <v>100</v>
      </c>
      <c r="D7" s="18" t="s">
        <v>166</v>
      </c>
      <c r="E7" s="19">
        <v>44625</v>
      </c>
    </row>
    <row r="8" spans="1:6">
      <c r="A8" s="19">
        <v>44603</v>
      </c>
      <c r="B8" s="21" t="s">
        <v>253</v>
      </c>
      <c r="C8" s="25">
        <v>129.9</v>
      </c>
      <c r="D8" s="18" t="s">
        <v>207</v>
      </c>
    </row>
    <row r="9" spans="1:6">
      <c r="A9" s="19">
        <v>44603</v>
      </c>
      <c r="B9" s="21" t="s">
        <v>254</v>
      </c>
      <c r="C9" s="25">
        <v>129</v>
      </c>
      <c r="D9" s="18" t="s">
        <v>166</v>
      </c>
    </row>
    <row r="10" spans="1:6">
      <c r="A10" s="19">
        <v>44603</v>
      </c>
      <c r="B10" s="21" t="s">
        <v>251</v>
      </c>
      <c r="C10" s="25">
        <v>100</v>
      </c>
      <c r="D10" s="18" t="s">
        <v>172</v>
      </c>
    </row>
    <row r="11" spans="1:6">
      <c r="A11" s="19">
        <v>44603</v>
      </c>
      <c r="B11" s="21" t="s">
        <v>255</v>
      </c>
      <c r="C11" s="25">
        <v>137</v>
      </c>
      <c r="D11" s="18" t="s">
        <v>166</v>
      </c>
      <c r="F11" s="26" t="s">
        <v>262</v>
      </c>
    </row>
    <row r="12" spans="1:6">
      <c r="A12" s="19">
        <v>44603</v>
      </c>
      <c r="B12" s="21" t="s">
        <v>259</v>
      </c>
      <c r="C12" s="25">
        <v>110</v>
      </c>
      <c r="D12" s="18" t="s">
        <v>166</v>
      </c>
      <c r="F12" s="18" t="s">
        <v>256</v>
      </c>
    </row>
    <row r="13" spans="1:6">
      <c r="A13" s="19">
        <v>44604</v>
      </c>
      <c r="B13" s="21" t="s">
        <v>257</v>
      </c>
      <c r="C13" s="25">
        <v>99.9</v>
      </c>
      <c r="D13" s="18" t="s">
        <v>187</v>
      </c>
    </row>
    <row r="14" spans="1:6">
      <c r="A14" s="19">
        <v>44604</v>
      </c>
      <c r="B14" s="27" t="s">
        <v>263</v>
      </c>
      <c r="C14" s="25">
        <v>100</v>
      </c>
      <c r="D14" s="18" t="s">
        <v>166</v>
      </c>
    </row>
    <row r="15" spans="1:6">
      <c r="A15" s="19">
        <v>44604</v>
      </c>
      <c r="B15" s="21" t="s">
        <v>258</v>
      </c>
      <c r="C15" s="25">
        <v>99.9</v>
      </c>
      <c r="D15" s="18" t="s">
        <v>207</v>
      </c>
    </row>
    <row r="16" spans="1:6">
      <c r="A16" s="19">
        <v>44606</v>
      </c>
      <c r="B16" s="18" t="s">
        <v>313</v>
      </c>
      <c r="C16" s="25">
        <v>99.9</v>
      </c>
      <c r="D16" s="18" t="s">
        <v>166</v>
      </c>
    </row>
    <row r="17" spans="1:6">
      <c r="A17" s="19">
        <v>44610</v>
      </c>
      <c r="B17" s="18" t="s">
        <v>270</v>
      </c>
      <c r="C17" s="25">
        <v>109.9</v>
      </c>
      <c r="D17" s="18" t="s">
        <v>187</v>
      </c>
      <c r="F17" s="18" t="s">
        <v>269</v>
      </c>
    </row>
    <row r="18" spans="1:6">
      <c r="A18" s="19">
        <v>44610</v>
      </c>
      <c r="B18" s="18" t="s">
        <v>271</v>
      </c>
      <c r="C18" s="25">
        <v>99.9</v>
      </c>
      <c r="D18" s="18" t="s">
        <v>207</v>
      </c>
    </row>
    <row r="19" spans="1:6">
      <c r="A19" s="19">
        <v>44611</v>
      </c>
      <c r="B19" s="18" t="s">
        <v>273</v>
      </c>
      <c r="C19" s="25">
        <v>129.9</v>
      </c>
      <c r="D19" s="18" t="s">
        <v>187</v>
      </c>
    </row>
    <row r="20" spans="1:6">
      <c r="A20" s="19">
        <v>44611</v>
      </c>
      <c r="B20" s="18" t="s">
        <v>276</v>
      </c>
      <c r="C20" s="25">
        <v>102.4</v>
      </c>
      <c r="D20" s="18" t="s">
        <v>207</v>
      </c>
    </row>
    <row r="21" spans="1:6">
      <c r="A21" s="19">
        <v>44611</v>
      </c>
      <c r="B21" s="26" t="s">
        <v>284</v>
      </c>
      <c r="C21" s="25">
        <v>100</v>
      </c>
      <c r="D21" s="26" t="s">
        <v>172</v>
      </c>
    </row>
    <row r="22" spans="1:6">
      <c r="A22" s="19">
        <v>44611</v>
      </c>
      <c r="B22" s="26" t="s">
        <v>285</v>
      </c>
      <c r="C22" s="25">
        <v>100</v>
      </c>
      <c r="D22" s="26" t="s">
        <v>172</v>
      </c>
      <c r="F22" s="26" t="s">
        <v>286</v>
      </c>
    </row>
    <row r="23" spans="1:6">
      <c r="A23" s="19">
        <v>44611</v>
      </c>
      <c r="B23" s="18" t="s">
        <v>365</v>
      </c>
      <c r="C23" s="25">
        <v>100</v>
      </c>
      <c r="D23" s="18" t="s">
        <v>172</v>
      </c>
    </row>
    <row r="24" spans="1:6">
      <c r="A24" s="19">
        <v>44613</v>
      </c>
      <c r="B24" s="18" t="s">
        <v>272</v>
      </c>
      <c r="C24" s="25">
        <v>131</v>
      </c>
      <c r="D24" s="18" t="s">
        <v>166</v>
      </c>
      <c r="F24" s="18" t="s">
        <v>289</v>
      </c>
    </row>
    <row r="25" spans="1:6">
      <c r="A25" s="19">
        <v>44613</v>
      </c>
      <c r="B25" s="18" t="s">
        <v>274</v>
      </c>
      <c r="C25" s="25">
        <v>123.9</v>
      </c>
      <c r="D25" s="18" t="s">
        <v>166</v>
      </c>
      <c r="F25" s="18" t="s">
        <v>288</v>
      </c>
    </row>
    <row r="26" spans="1:6">
      <c r="A26" s="19">
        <v>44615</v>
      </c>
      <c r="B26" s="31" t="s">
        <v>249</v>
      </c>
      <c r="C26" s="25">
        <v>129.9</v>
      </c>
      <c r="D26" s="18" t="s">
        <v>166</v>
      </c>
    </row>
    <row r="27" spans="1:6">
      <c r="A27" s="19">
        <v>44617</v>
      </c>
      <c r="B27" s="18" t="s">
        <v>290</v>
      </c>
      <c r="C27" s="25">
        <v>129.9</v>
      </c>
      <c r="D27" s="18" t="s">
        <v>233</v>
      </c>
    </row>
    <row r="28" spans="1:6">
      <c r="A28" s="19">
        <v>44617</v>
      </c>
      <c r="B28" s="26" t="s">
        <v>287</v>
      </c>
      <c r="C28" s="25">
        <v>130</v>
      </c>
      <c r="D28" s="18" t="s">
        <v>166</v>
      </c>
      <c r="F28" s="18" t="s">
        <v>333</v>
      </c>
    </row>
    <row r="29" spans="1:6">
      <c r="A29" s="19">
        <v>44618</v>
      </c>
      <c r="B29" s="18" t="s">
        <v>293</v>
      </c>
      <c r="C29" s="25">
        <v>130</v>
      </c>
      <c r="D29" s="18" t="s">
        <v>166</v>
      </c>
    </row>
    <row r="30" spans="1:6">
      <c r="A30" s="19">
        <v>44618</v>
      </c>
      <c r="B30" s="18" t="s">
        <v>294</v>
      </c>
      <c r="C30" s="25">
        <v>99.9</v>
      </c>
      <c r="D30" s="18" t="s">
        <v>166</v>
      </c>
    </row>
    <row r="31" spans="1:6">
      <c r="A31" s="19">
        <v>44624</v>
      </c>
      <c r="B31" s="18" t="s">
        <v>295</v>
      </c>
      <c r="C31" s="25">
        <v>129.9</v>
      </c>
      <c r="D31" s="18" t="s">
        <v>166</v>
      </c>
    </row>
    <row r="32" spans="1:6">
      <c r="A32" s="19">
        <v>44624</v>
      </c>
      <c r="B32" s="18" t="s">
        <v>331</v>
      </c>
      <c r="C32" s="25">
        <v>141.4</v>
      </c>
      <c r="D32" s="18" t="s">
        <v>166</v>
      </c>
      <c r="F32" s="18" t="s">
        <v>332</v>
      </c>
    </row>
    <row r="33" spans="1:6">
      <c r="A33" s="19">
        <v>44624</v>
      </c>
      <c r="B33" s="18" t="s">
        <v>439</v>
      </c>
      <c r="C33" s="25">
        <v>100</v>
      </c>
      <c r="D33" s="18" t="s">
        <v>166</v>
      </c>
    </row>
    <row r="34" spans="1:6">
      <c r="A34" s="19">
        <v>44624</v>
      </c>
      <c r="B34" s="18" t="s">
        <v>296</v>
      </c>
      <c r="C34" s="25">
        <v>99.9</v>
      </c>
      <c r="D34" s="18" t="s">
        <v>166</v>
      </c>
    </row>
    <row r="35" spans="1:6">
      <c r="A35" s="19">
        <v>44625</v>
      </c>
      <c r="B35" s="18" t="s">
        <v>320</v>
      </c>
      <c r="C35" s="25">
        <v>130</v>
      </c>
      <c r="D35" s="18" t="s">
        <v>166</v>
      </c>
    </row>
    <row r="36" spans="1:6">
      <c r="A36" s="19">
        <v>44625</v>
      </c>
      <c r="B36" s="18" t="s">
        <v>321</v>
      </c>
      <c r="C36" s="25">
        <v>99.9</v>
      </c>
      <c r="D36" s="18" t="s">
        <v>178</v>
      </c>
    </row>
    <row r="37" spans="1:6">
      <c r="A37" s="19">
        <v>44625</v>
      </c>
      <c r="B37" s="18" t="s">
        <v>274</v>
      </c>
      <c r="C37" s="25">
        <v>99.9</v>
      </c>
      <c r="D37" s="18" t="s">
        <v>233</v>
      </c>
    </row>
    <row r="38" spans="1:6">
      <c r="A38" s="19">
        <v>44625</v>
      </c>
      <c r="B38" s="18" t="s">
        <v>322</v>
      </c>
      <c r="C38" s="25">
        <v>100</v>
      </c>
      <c r="D38" s="18" t="s">
        <v>172</v>
      </c>
    </row>
    <row r="39" spans="1:6">
      <c r="A39" s="19">
        <v>44625</v>
      </c>
      <c r="B39" s="18" t="s">
        <v>283</v>
      </c>
      <c r="C39" s="25">
        <v>112.5</v>
      </c>
      <c r="D39" s="18" t="s">
        <v>233</v>
      </c>
      <c r="F39" s="18" t="s">
        <v>323</v>
      </c>
    </row>
    <row r="40" spans="1:6">
      <c r="A40" s="19">
        <v>44629</v>
      </c>
      <c r="B40" s="18" t="s">
        <v>312</v>
      </c>
      <c r="C40" s="25">
        <v>156.9</v>
      </c>
      <c r="D40" s="18" t="s">
        <v>166</v>
      </c>
      <c r="F40" s="18" t="s">
        <v>334</v>
      </c>
    </row>
    <row r="41" spans="1:6">
      <c r="A41" s="19">
        <v>44631</v>
      </c>
      <c r="B41" s="18" t="s">
        <v>335</v>
      </c>
      <c r="C41" s="25">
        <v>143.9</v>
      </c>
      <c r="D41" s="18" t="s">
        <v>233</v>
      </c>
      <c r="F41" s="18" t="s">
        <v>336</v>
      </c>
    </row>
    <row r="42" spans="1:6">
      <c r="A42" s="19">
        <v>44631</v>
      </c>
      <c r="B42" s="21" t="s">
        <v>253</v>
      </c>
      <c r="C42" s="25">
        <v>99.9</v>
      </c>
      <c r="D42" s="18" t="s">
        <v>233</v>
      </c>
    </row>
    <row r="43" spans="1:6">
      <c r="A43" s="19">
        <v>44632</v>
      </c>
      <c r="B43" s="27" t="s">
        <v>263</v>
      </c>
      <c r="C43" s="25">
        <v>102.5</v>
      </c>
      <c r="D43" s="18" t="s">
        <v>166</v>
      </c>
      <c r="F43" s="18" t="s">
        <v>337</v>
      </c>
    </row>
    <row r="44" spans="1:6">
      <c r="A44" s="19">
        <v>44636</v>
      </c>
      <c r="B44" s="18" t="s">
        <v>339</v>
      </c>
      <c r="C44" s="25">
        <v>142.4</v>
      </c>
      <c r="D44" s="18" t="s">
        <v>166</v>
      </c>
      <c r="F44" s="18" t="s">
        <v>323</v>
      </c>
    </row>
    <row r="45" spans="1:6">
      <c r="A45" s="19">
        <v>44638</v>
      </c>
      <c r="B45" s="21" t="s">
        <v>251</v>
      </c>
      <c r="C45" s="25">
        <v>100</v>
      </c>
      <c r="D45" s="26" t="s">
        <v>172</v>
      </c>
      <c r="E45" s="33">
        <v>44662</v>
      </c>
    </row>
    <row r="46" spans="1:6">
      <c r="A46" s="19">
        <v>44638</v>
      </c>
      <c r="B46" s="26" t="s">
        <v>340</v>
      </c>
      <c r="C46" s="25">
        <v>99.9</v>
      </c>
      <c r="D46" s="26" t="s">
        <v>233</v>
      </c>
      <c r="E46" s="19">
        <v>44669</v>
      </c>
    </row>
    <row r="47" spans="1:6">
      <c r="A47" s="19">
        <v>44638</v>
      </c>
      <c r="B47" s="26" t="s">
        <v>271</v>
      </c>
      <c r="C47" s="25">
        <v>104.9</v>
      </c>
      <c r="D47" s="26" t="s">
        <v>178</v>
      </c>
      <c r="E47" s="19">
        <v>44669</v>
      </c>
      <c r="F47" s="26" t="s">
        <v>344</v>
      </c>
    </row>
    <row r="48" spans="1:6">
      <c r="A48" s="19">
        <v>44638</v>
      </c>
      <c r="B48" s="26" t="s">
        <v>270</v>
      </c>
      <c r="C48" s="25">
        <v>99.9</v>
      </c>
      <c r="D48" s="26" t="s">
        <v>233</v>
      </c>
      <c r="E48" s="19">
        <v>44669</v>
      </c>
      <c r="F48" s="26" t="s">
        <v>345</v>
      </c>
    </row>
    <row r="49" spans="1:6">
      <c r="A49" s="19">
        <v>44639</v>
      </c>
      <c r="B49" s="18" t="s">
        <v>363</v>
      </c>
      <c r="C49" s="25">
        <v>100</v>
      </c>
      <c r="D49" s="18" t="s">
        <v>172</v>
      </c>
      <c r="F49" s="18" t="s">
        <v>353</v>
      </c>
    </row>
    <row r="50" spans="1:6">
      <c r="A50" s="19">
        <v>44639</v>
      </c>
      <c r="B50" s="18" t="s">
        <v>356</v>
      </c>
      <c r="C50" s="25">
        <v>129.9</v>
      </c>
      <c r="D50" s="18" t="s">
        <v>178</v>
      </c>
    </row>
    <row r="51" spans="1:6">
      <c r="A51" s="19">
        <v>44639</v>
      </c>
      <c r="B51" s="18" t="s">
        <v>448</v>
      </c>
      <c r="C51" s="25">
        <v>99.9</v>
      </c>
      <c r="D51" s="18" t="s">
        <v>178</v>
      </c>
    </row>
    <row r="52" spans="1:6">
      <c r="A52" s="19">
        <v>44639</v>
      </c>
      <c r="B52" s="18" t="s">
        <v>282</v>
      </c>
      <c r="C52" s="25">
        <v>110</v>
      </c>
      <c r="D52" s="18" t="s">
        <v>166</v>
      </c>
      <c r="F52" s="18" t="s">
        <v>354</v>
      </c>
    </row>
    <row r="53" spans="1:6">
      <c r="A53" s="19">
        <v>44639</v>
      </c>
      <c r="B53" s="18" t="s">
        <v>355</v>
      </c>
      <c r="C53" s="25">
        <v>140</v>
      </c>
      <c r="D53" s="18" t="s">
        <v>166</v>
      </c>
      <c r="F53" s="18" t="s">
        <v>354</v>
      </c>
    </row>
    <row r="54" spans="1:6">
      <c r="A54" s="19">
        <v>44641</v>
      </c>
      <c r="B54" s="18" t="s">
        <v>361</v>
      </c>
      <c r="C54" s="25">
        <v>240.9</v>
      </c>
      <c r="D54" s="18" t="s">
        <v>166</v>
      </c>
      <c r="F54" s="18" t="s">
        <v>362</v>
      </c>
    </row>
    <row r="55" spans="1:6">
      <c r="A55" s="19">
        <v>44641</v>
      </c>
      <c r="B55" s="18" t="s">
        <v>313</v>
      </c>
      <c r="C55" s="25">
        <v>129.9</v>
      </c>
      <c r="D55" s="18" t="s">
        <v>166</v>
      </c>
    </row>
    <row r="56" spans="1:6">
      <c r="A56" s="19">
        <v>44643</v>
      </c>
      <c r="B56" s="18" t="s">
        <v>294</v>
      </c>
      <c r="C56" s="25">
        <v>129.9</v>
      </c>
      <c r="D56" s="18" t="s">
        <v>166</v>
      </c>
    </row>
    <row r="57" spans="1:6">
      <c r="A57" s="19">
        <v>44645</v>
      </c>
      <c r="B57" s="18" t="s">
        <v>272</v>
      </c>
      <c r="C57" s="25">
        <v>129.9</v>
      </c>
      <c r="D57" s="18" t="s">
        <v>178</v>
      </c>
      <c r="F57" s="18" t="s">
        <v>364</v>
      </c>
    </row>
    <row r="58" spans="1:6">
      <c r="A58" s="19">
        <v>44645</v>
      </c>
      <c r="B58" s="26" t="s">
        <v>287</v>
      </c>
      <c r="C58" s="25">
        <v>130</v>
      </c>
      <c r="D58" s="18" t="s">
        <v>166</v>
      </c>
      <c r="F58" s="18" t="s">
        <v>333</v>
      </c>
    </row>
    <row r="59" spans="1:6">
      <c r="A59" s="19">
        <v>44646</v>
      </c>
      <c r="B59" s="18" t="s">
        <v>365</v>
      </c>
      <c r="C59" s="25">
        <v>100</v>
      </c>
      <c r="D59" s="18" t="s">
        <v>172</v>
      </c>
    </row>
    <row r="60" spans="1:6">
      <c r="A60" s="19">
        <v>44646</v>
      </c>
      <c r="B60" s="21" t="s">
        <v>257</v>
      </c>
      <c r="C60" s="25">
        <v>99.9</v>
      </c>
      <c r="D60" s="18" t="s">
        <v>187</v>
      </c>
    </row>
    <row r="61" spans="1:6">
      <c r="A61" s="19">
        <v>44648</v>
      </c>
      <c r="B61" s="18" t="s">
        <v>366</v>
      </c>
      <c r="C61" s="25">
        <v>99.9</v>
      </c>
      <c r="D61" s="18" t="s">
        <v>166</v>
      </c>
      <c r="F61" s="18" t="s">
        <v>367</v>
      </c>
    </row>
    <row r="62" spans="1:6">
      <c r="A62" s="19">
        <v>44650</v>
      </c>
      <c r="B62" s="18" t="s">
        <v>293</v>
      </c>
      <c r="C62" s="25">
        <v>129.9</v>
      </c>
      <c r="D62" s="18" t="s">
        <v>166</v>
      </c>
    </row>
    <row r="63" spans="1:6">
      <c r="A63" s="19">
        <v>44650</v>
      </c>
      <c r="B63" s="18" t="s">
        <v>368</v>
      </c>
      <c r="C63" s="25">
        <v>100</v>
      </c>
      <c r="D63" s="18" t="s">
        <v>166</v>
      </c>
    </row>
    <row r="64" spans="1:6">
      <c r="A64" s="19">
        <v>44652</v>
      </c>
      <c r="B64" s="18" t="s">
        <v>382</v>
      </c>
      <c r="C64" s="25">
        <v>100</v>
      </c>
      <c r="D64" s="18" t="s">
        <v>166</v>
      </c>
    </row>
    <row r="65" spans="1:6">
      <c r="A65" s="19">
        <v>44652</v>
      </c>
      <c r="B65" s="18" t="s">
        <v>439</v>
      </c>
      <c r="C65" s="25">
        <v>100</v>
      </c>
      <c r="D65" s="18" t="s">
        <v>166</v>
      </c>
    </row>
    <row r="66" spans="1:6">
      <c r="A66" s="19">
        <v>44653</v>
      </c>
      <c r="B66" s="18" t="s">
        <v>383</v>
      </c>
      <c r="C66" s="25">
        <v>99</v>
      </c>
      <c r="D66" s="18" t="s">
        <v>166</v>
      </c>
    </row>
    <row r="67" spans="1:6">
      <c r="A67" s="19">
        <v>44653</v>
      </c>
      <c r="B67" s="18" t="s">
        <v>384</v>
      </c>
      <c r="C67" s="25">
        <v>129.9</v>
      </c>
      <c r="D67" s="18" t="s">
        <v>233</v>
      </c>
    </row>
    <row r="68" spans="1:6">
      <c r="A68" s="19">
        <v>44655</v>
      </c>
      <c r="B68" s="18" t="s">
        <v>296</v>
      </c>
      <c r="C68" s="25">
        <v>100</v>
      </c>
      <c r="D68" s="18" t="s">
        <v>166</v>
      </c>
    </row>
    <row r="69" spans="1:6">
      <c r="A69" s="19">
        <v>44656</v>
      </c>
      <c r="B69" s="18" t="s">
        <v>423</v>
      </c>
      <c r="C69" s="25">
        <v>130</v>
      </c>
      <c r="D69" s="18" t="s">
        <v>166</v>
      </c>
    </row>
    <row r="70" spans="1:6">
      <c r="A70" s="19">
        <v>44656</v>
      </c>
      <c r="B70" s="18" t="s">
        <v>322</v>
      </c>
      <c r="C70" s="25">
        <v>0</v>
      </c>
      <c r="F70" s="18" t="s">
        <v>432</v>
      </c>
    </row>
    <row r="71" spans="1:6">
      <c r="A71" s="19">
        <v>44657</v>
      </c>
      <c r="B71" s="18" t="s">
        <v>321</v>
      </c>
      <c r="C71" s="25">
        <v>99.9</v>
      </c>
      <c r="D71" s="18" t="s">
        <v>166</v>
      </c>
    </row>
    <row r="72" spans="1:6">
      <c r="A72" s="19">
        <v>44657</v>
      </c>
      <c r="B72" s="18" t="s">
        <v>290</v>
      </c>
      <c r="C72" s="25">
        <v>130</v>
      </c>
      <c r="D72" s="18" t="s">
        <v>166</v>
      </c>
    </row>
    <row r="73" spans="1:6">
      <c r="A73" s="19">
        <v>44657</v>
      </c>
      <c r="B73" s="18" t="s">
        <v>420</v>
      </c>
      <c r="C73" s="25">
        <v>130</v>
      </c>
      <c r="D73" s="18" t="s">
        <v>166</v>
      </c>
    </row>
    <row r="74" spans="1:6">
      <c r="A74" s="19">
        <v>44659</v>
      </c>
      <c r="B74" s="18" t="s">
        <v>421</v>
      </c>
      <c r="C74" s="25">
        <v>129.9</v>
      </c>
      <c r="D74" s="18" t="s">
        <v>166</v>
      </c>
    </row>
    <row r="75" spans="1:6">
      <c r="A75" s="19">
        <v>44659</v>
      </c>
      <c r="B75" s="18" t="s">
        <v>317</v>
      </c>
      <c r="C75" s="25">
        <v>130</v>
      </c>
      <c r="D75" s="18" t="s">
        <v>422</v>
      </c>
      <c r="F75" s="18" t="s">
        <v>323</v>
      </c>
    </row>
    <row r="76" spans="1:6">
      <c r="A76" s="19">
        <v>44660</v>
      </c>
      <c r="B76" s="18" t="s">
        <v>430</v>
      </c>
      <c r="C76" s="25">
        <v>195</v>
      </c>
      <c r="D76" s="18" t="s">
        <v>166</v>
      </c>
    </row>
    <row r="77" spans="1:6">
      <c r="A77" s="19">
        <v>44660</v>
      </c>
      <c r="B77" s="18" t="s">
        <v>431</v>
      </c>
      <c r="C77" s="25">
        <v>99.9</v>
      </c>
      <c r="D77" s="18" t="s">
        <v>166</v>
      </c>
    </row>
    <row r="78" spans="1:6">
      <c r="A78" s="19">
        <v>44660</v>
      </c>
      <c r="B78" s="18" t="s">
        <v>295</v>
      </c>
      <c r="C78" s="25">
        <v>132.4</v>
      </c>
      <c r="D78" s="18" t="s">
        <v>166</v>
      </c>
      <c r="F78" s="18" t="s">
        <v>337</v>
      </c>
    </row>
    <row r="79" spans="1:6">
      <c r="A79" s="19">
        <v>44662</v>
      </c>
      <c r="B79" s="18" t="s">
        <v>312</v>
      </c>
      <c r="C79" s="25">
        <v>149.9</v>
      </c>
      <c r="D79" s="18" t="s">
        <v>166</v>
      </c>
      <c r="F79" s="18" t="s">
        <v>429</v>
      </c>
    </row>
    <row r="80" spans="1:6">
      <c r="A80" s="19">
        <v>44663</v>
      </c>
      <c r="B80" s="18" t="s">
        <v>315</v>
      </c>
      <c r="C80" s="25">
        <v>129.9</v>
      </c>
      <c r="D80" s="18" t="s">
        <v>166</v>
      </c>
      <c r="F80" s="18" t="s">
        <v>433</v>
      </c>
    </row>
    <row r="81" spans="1:6">
      <c r="A81" s="19">
        <v>44664</v>
      </c>
      <c r="B81" s="18" t="s">
        <v>434</v>
      </c>
      <c r="C81" s="25">
        <f>130 + 65 + 30 + 65</f>
        <v>290</v>
      </c>
      <c r="D81" s="18" t="s">
        <v>233</v>
      </c>
      <c r="F81" s="18" t="s">
        <v>469</v>
      </c>
    </row>
    <row r="82" spans="1:6">
      <c r="A82" s="19">
        <v>44664</v>
      </c>
      <c r="B82" s="18" t="s">
        <v>283</v>
      </c>
      <c r="C82" s="25">
        <v>129.9</v>
      </c>
      <c r="D82" s="18" t="s">
        <v>233</v>
      </c>
      <c r="F82" s="18" t="s">
        <v>435</v>
      </c>
    </row>
    <row r="83" spans="1:6">
      <c r="A83" s="19">
        <v>44666</v>
      </c>
      <c r="B83" s="18" t="s">
        <v>343</v>
      </c>
      <c r="C83" s="25">
        <v>129.9</v>
      </c>
      <c r="D83" s="18" t="s">
        <v>233</v>
      </c>
      <c r="F83" s="18" t="s">
        <v>446</v>
      </c>
    </row>
    <row r="84" spans="1:6">
      <c r="A84" s="19">
        <v>44667</v>
      </c>
      <c r="B84" s="18" t="s">
        <v>319</v>
      </c>
      <c r="C84" s="25">
        <v>129.9</v>
      </c>
      <c r="D84" s="18" t="s">
        <v>178</v>
      </c>
    </row>
    <row r="85" spans="1:6">
      <c r="A85" s="19">
        <v>44667</v>
      </c>
      <c r="B85" s="18" t="s">
        <v>447</v>
      </c>
      <c r="C85" s="25">
        <v>129.9</v>
      </c>
      <c r="D85" s="18" t="s">
        <v>178</v>
      </c>
    </row>
    <row r="86" spans="1:6">
      <c r="A86" s="19">
        <v>44669</v>
      </c>
      <c r="B86" s="18" t="s">
        <v>444</v>
      </c>
      <c r="C86" s="25">
        <v>129.9</v>
      </c>
      <c r="D86" s="18" t="s">
        <v>166</v>
      </c>
      <c r="F86" s="18" t="s">
        <v>450</v>
      </c>
    </row>
    <row r="87" spans="1:6">
      <c r="A87" s="19">
        <v>44671</v>
      </c>
      <c r="B87" s="18" t="s">
        <v>282</v>
      </c>
      <c r="C87" s="25">
        <v>129.9</v>
      </c>
      <c r="D87" s="18" t="s">
        <v>166</v>
      </c>
      <c r="F87" s="18" t="s">
        <v>454</v>
      </c>
    </row>
    <row r="88" spans="1:6">
      <c r="A88" s="19">
        <v>44671</v>
      </c>
      <c r="B88" s="18" t="s">
        <v>251</v>
      </c>
      <c r="C88" s="25">
        <v>100</v>
      </c>
      <c r="D88" s="18" t="s">
        <v>172</v>
      </c>
    </row>
    <row r="89" spans="1:6">
      <c r="A89" s="19">
        <v>44673</v>
      </c>
      <c r="B89" s="18" t="s">
        <v>341</v>
      </c>
      <c r="C89" s="25">
        <v>129.9</v>
      </c>
      <c r="D89" s="18" t="s">
        <v>166</v>
      </c>
      <c r="F89" s="18" t="s">
        <v>462</v>
      </c>
    </row>
    <row r="90" spans="1:6">
      <c r="A90" s="19">
        <v>44673</v>
      </c>
      <c r="B90" s="18" t="s">
        <v>324</v>
      </c>
      <c r="C90" s="25">
        <v>129.9</v>
      </c>
      <c r="D90" s="18" t="s">
        <v>166</v>
      </c>
      <c r="F90" s="18" t="s">
        <v>465</v>
      </c>
    </row>
    <row r="91" spans="1:6">
      <c r="A91" s="19">
        <v>44673</v>
      </c>
      <c r="B91" s="18" t="s">
        <v>445</v>
      </c>
      <c r="C91" s="25">
        <v>100</v>
      </c>
      <c r="D91" s="18" t="s">
        <v>172</v>
      </c>
    </row>
    <row r="92" spans="1:6">
      <c r="A92" s="19">
        <v>44673</v>
      </c>
      <c r="B92" s="18" t="s">
        <v>436</v>
      </c>
      <c r="C92" s="25">
        <v>102.4</v>
      </c>
      <c r="D92" s="18" t="s">
        <v>233</v>
      </c>
      <c r="F92" s="18" t="s">
        <v>337</v>
      </c>
    </row>
    <row r="93" spans="1:6">
      <c r="A93" s="19">
        <v>44673</v>
      </c>
      <c r="B93" s="18" t="s">
        <v>440</v>
      </c>
      <c r="C93" s="25">
        <v>130</v>
      </c>
      <c r="D93" s="18" t="s">
        <v>166</v>
      </c>
    </row>
    <row r="94" spans="1:6">
      <c r="A94" s="19">
        <v>44674</v>
      </c>
      <c r="B94" s="18" t="s">
        <v>276</v>
      </c>
      <c r="C94" s="25">
        <v>129.9</v>
      </c>
      <c r="D94" s="18" t="s">
        <v>166</v>
      </c>
    </row>
    <row r="95" spans="1:6">
      <c r="A95" s="19">
        <v>44674</v>
      </c>
      <c r="B95" s="18" t="s">
        <v>441</v>
      </c>
      <c r="C95" s="25">
        <v>100</v>
      </c>
      <c r="D95" s="18" t="s">
        <v>166</v>
      </c>
    </row>
    <row r="96" spans="1:6">
      <c r="A96" s="19">
        <v>44674</v>
      </c>
      <c r="B96" s="18" t="s">
        <v>318</v>
      </c>
      <c r="C96" s="25">
        <v>129.9</v>
      </c>
      <c r="D96" s="18" t="s">
        <v>166</v>
      </c>
    </row>
    <row r="97" spans="1:6">
      <c r="A97" s="19">
        <v>44677</v>
      </c>
      <c r="B97" s="18" t="s">
        <v>313</v>
      </c>
      <c r="C97" s="25">
        <v>129.9</v>
      </c>
      <c r="D97" s="18" t="s">
        <v>166</v>
      </c>
      <c r="F97" s="18" t="s">
        <v>337</v>
      </c>
    </row>
    <row r="98" spans="1:6">
      <c r="A98" s="19">
        <v>44677</v>
      </c>
      <c r="B98" s="18" t="s">
        <v>306</v>
      </c>
      <c r="C98" s="25">
        <v>129.9</v>
      </c>
      <c r="D98" s="18" t="s">
        <v>166</v>
      </c>
    </row>
    <row r="99" spans="1:6">
      <c r="A99" s="19">
        <v>44679</v>
      </c>
      <c r="B99" s="18" t="s">
        <v>437</v>
      </c>
      <c r="C99" s="25">
        <v>129.9</v>
      </c>
      <c r="D99" s="18" t="s">
        <v>178</v>
      </c>
      <c r="F99" s="18" t="s">
        <v>466</v>
      </c>
    </row>
    <row r="100" spans="1:6">
      <c r="A100" s="19">
        <v>44679</v>
      </c>
      <c r="B100" s="18" t="s">
        <v>443</v>
      </c>
      <c r="C100" s="25">
        <v>129.9</v>
      </c>
      <c r="D100" s="18" t="s">
        <v>233</v>
      </c>
    </row>
    <row r="101" spans="1:6">
      <c r="A101" s="19">
        <v>44679</v>
      </c>
      <c r="B101" s="18" t="s">
        <v>438</v>
      </c>
      <c r="C101" s="25">
        <v>130</v>
      </c>
      <c r="D101" s="18" t="s">
        <v>166</v>
      </c>
    </row>
    <row r="102" spans="1:6">
      <c r="A102" s="19">
        <v>44680</v>
      </c>
      <c r="B102" s="18" t="s">
        <v>357</v>
      </c>
      <c r="C102" s="25">
        <v>99.9</v>
      </c>
      <c r="D102" s="18" t="s">
        <v>178</v>
      </c>
    </row>
    <row r="103" spans="1:6">
      <c r="A103" s="19">
        <v>44680</v>
      </c>
      <c r="B103" s="18" t="s">
        <v>442</v>
      </c>
      <c r="C103" s="25">
        <v>130</v>
      </c>
      <c r="D103" s="18" t="s">
        <v>166</v>
      </c>
    </row>
    <row r="104" spans="1:6">
      <c r="A104" s="19">
        <v>44683</v>
      </c>
      <c r="B104" s="18" t="s">
        <v>383</v>
      </c>
      <c r="C104" s="25">
        <v>152.5</v>
      </c>
      <c r="D104" s="18" t="s">
        <v>166</v>
      </c>
      <c r="F104" s="18" t="s">
        <v>475</v>
      </c>
    </row>
    <row r="105" spans="1:6">
      <c r="A105" s="19">
        <v>44685</v>
      </c>
      <c r="B105" s="18" t="s">
        <v>427</v>
      </c>
      <c r="C105" s="25">
        <v>152.5</v>
      </c>
      <c r="D105" s="18" t="s">
        <v>166</v>
      </c>
      <c r="F105" s="18" t="s">
        <v>475</v>
      </c>
    </row>
    <row r="106" spans="1:6">
      <c r="A106" s="19">
        <v>44686</v>
      </c>
      <c r="B106" s="18" t="s">
        <v>384</v>
      </c>
      <c r="C106" s="25">
        <v>129.9</v>
      </c>
      <c r="D106" s="18" t="s">
        <v>166</v>
      </c>
      <c r="F106" s="18" t="s">
        <v>470</v>
      </c>
    </row>
    <row r="107" spans="1:6">
      <c r="A107" s="19">
        <v>44686</v>
      </c>
      <c r="B107" s="18" t="s">
        <v>471</v>
      </c>
      <c r="C107" s="25">
        <v>130</v>
      </c>
      <c r="D107" s="18" t="s">
        <v>166</v>
      </c>
    </row>
    <row r="108" spans="1:6">
      <c r="A108" s="19">
        <v>44687</v>
      </c>
      <c r="B108" s="18" t="s">
        <v>295</v>
      </c>
      <c r="C108" s="25">
        <v>129.9</v>
      </c>
      <c r="D108" s="18" t="s">
        <v>166</v>
      </c>
    </row>
    <row r="109" spans="1:6">
      <c r="A109" s="19">
        <v>44687</v>
      </c>
      <c r="B109" s="18" t="s">
        <v>472</v>
      </c>
      <c r="C109" s="25">
        <v>180</v>
      </c>
      <c r="D109" s="18" t="s">
        <v>166</v>
      </c>
    </row>
    <row r="110" spans="1:6">
      <c r="A110" s="19">
        <v>44688</v>
      </c>
      <c r="B110" s="18" t="s">
        <v>431</v>
      </c>
      <c r="C110" s="25">
        <v>99.9</v>
      </c>
    </row>
    <row r="111" spans="1:6">
      <c r="A111" s="19">
        <v>44688</v>
      </c>
      <c r="B111" s="18" t="s">
        <v>443</v>
      </c>
      <c r="C111" s="25">
        <v>130</v>
      </c>
      <c r="D111" s="18" t="s">
        <v>166</v>
      </c>
    </row>
    <row r="112" spans="1:6">
      <c r="A112" s="19">
        <v>44690</v>
      </c>
      <c r="B112" s="18" t="s">
        <v>430</v>
      </c>
      <c r="C112" s="25">
        <v>195</v>
      </c>
      <c r="D112" s="18" t="s">
        <v>166</v>
      </c>
    </row>
    <row r="113" spans="1:6">
      <c r="A113" s="19">
        <v>44690</v>
      </c>
      <c r="B113" s="18" t="s">
        <v>476</v>
      </c>
      <c r="C113" s="25">
        <v>150</v>
      </c>
      <c r="D113" s="18" t="s">
        <v>166</v>
      </c>
      <c r="F113" s="18" t="s">
        <v>446</v>
      </c>
    </row>
    <row r="114" spans="1:6">
      <c r="A114" s="19">
        <v>44694</v>
      </c>
      <c r="B114" s="21" t="s">
        <v>434</v>
      </c>
      <c r="C114" s="25">
        <v>195</v>
      </c>
      <c r="D114" s="18" t="s">
        <v>233</v>
      </c>
    </row>
    <row r="115" spans="1:6">
      <c r="A115" s="19">
        <v>44694</v>
      </c>
      <c r="B115" s="18" t="s">
        <v>468</v>
      </c>
      <c r="C115" s="25">
        <v>129.9</v>
      </c>
      <c r="D115" s="18" t="s">
        <v>166</v>
      </c>
      <c r="F115" s="18" t="s">
        <v>367</v>
      </c>
    </row>
    <row r="116" spans="1:6">
      <c r="A116" s="19">
        <v>44695</v>
      </c>
      <c r="B116" s="18" t="s">
        <v>441</v>
      </c>
      <c r="C116" s="25">
        <v>99.9</v>
      </c>
      <c r="D116" s="18" t="s">
        <v>166</v>
      </c>
    </row>
    <row r="117" spans="1:6">
      <c r="A117" s="19">
        <v>44695</v>
      </c>
      <c r="B117" s="18" t="s">
        <v>319</v>
      </c>
      <c r="C117" s="25">
        <v>129.9</v>
      </c>
      <c r="D117" s="18" t="s">
        <v>178</v>
      </c>
    </row>
    <row r="118" spans="1:6">
      <c r="A118" s="19">
        <v>44700</v>
      </c>
      <c r="B118" s="18" t="s">
        <v>444</v>
      </c>
      <c r="C118" s="25">
        <v>129.9</v>
      </c>
      <c r="D118" s="18" t="s">
        <v>166</v>
      </c>
      <c r="F118" s="18" t="s">
        <v>344</v>
      </c>
    </row>
    <row r="119" spans="1:6">
      <c r="A119" s="19">
        <v>44700</v>
      </c>
      <c r="B119" s="18" t="s">
        <v>315</v>
      </c>
      <c r="C119" s="25">
        <v>129.9</v>
      </c>
      <c r="D119" s="18" t="s">
        <v>166</v>
      </c>
      <c r="F119" s="18" t="s">
        <v>482</v>
      </c>
    </row>
    <row r="120" spans="1:6">
      <c r="A120" s="19">
        <v>44701</v>
      </c>
      <c r="B120" s="18" t="s">
        <v>318</v>
      </c>
      <c r="C120" s="25">
        <v>130</v>
      </c>
      <c r="D120" s="18" t="s">
        <v>233</v>
      </c>
      <c r="F120" s="18" t="s">
        <v>484</v>
      </c>
    </row>
    <row r="121" spans="1:6">
      <c r="A121" s="19">
        <v>44701</v>
      </c>
      <c r="B121" s="18" t="s">
        <v>276</v>
      </c>
      <c r="C121" s="25">
        <v>129.9</v>
      </c>
      <c r="D121" s="18" t="s">
        <v>166</v>
      </c>
      <c r="F121" s="18" t="s">
        <v>485</v>
      </c>
    </row>
    <row r="122" spans="1:6">
      <c r="A122" s="19">
        <v>44701</v>
      </c>
      <c r="B122" s="21" t="s">
        <v>283</v>
      </c>
      <c r="C122" s="25">
        <v>130</v>
      </c>
      <c r="D122" s="18" t="s">
        <v>233</v>
      </c>
    </row>
    <row r="123" spans="1:6">
      <c r="A123" s="19">
        <v>44706</v>
      </c>
      <c r="B123" s="21" t="s">
        <v>488</v>
      </c>
      <c r="C123" s="25">
        <v>100</v>
      </c>
      <c r="D123" s="18" t="s">
        <v>178</v>
      </c>
    </row>
    <row r="124" spans="1:6">
      <c r="A124" s="19">
        <v>44708</v>
      </c>
      <c r="B124" s="21" t="s">
        <v>426</v>
      </c>
      <c r="C124" s="25">
        <v>130</v>
      </c>
      <c r="D124" s="18" t="s">
        <v>166</v>
      </c>
    </row>
    <row r="125" spans="1:6">
      <c r="A125" s="19">
        <v>44708</v>
      </c>
      <c r="B125" s="21" t="s">
        <v>274</v>
      </c>
      <c r="C125" s="25">
        <v>139.9</v>
      </c>
      <c r="D125" s="18" t="s">
        <v>166</v>
      </c>
      <c r="F125" s="18" t="s">
        <v>354</v>
      </c>
    </row>
    <row r="126" spans="1:6">
      <c r="A126" s="19">
        <v>44708</v>
      </c>
      <c r="B126" s="21" t="s">
        <v>440</v>
      </c>
      <c r="C126" s="25">
        <v>148.9</v>
      </c>
      <c r="D126" s="18" t="s">
        <v>166</v>
      </c>
      <c r="F126" s="18" t="s">
        <v>498</v>
      </c>
    </row>
    <row r="127" spans="1:6">
      <c r="A127" s="19">
        <v>44708</v>
      </c>
      <c r="B127" s="21" t="s">
        <v>324</v>
      </c>
      <c r="C127" s="25">
        <v>129.9</v>
      </c>
      <c r="D127" s="18" t="s">
        <v>172</v>
      </c>
      <c r="F127" s="18" t="s">
        <v>499</v>
      </c>
    </row>
    <row r="128" spans="1:6">
      <c r="A128" s="19">
        <v>44708</v>
      </c>
      <c r="B128" s="21" t="s">
        <v>473</v>
      </c>
      <c r="C128" s="25">
        <v>129.9</v>
      </c>
      <c r="D128" s="18" t="s">
        <v>233</v>
      </c>
    </row>
    <row r="129" spans="1:6">
      <c r="A129" s="19">
        <v>44709</v>
      </c>
      <c r="B129" s="21" t="s">
        <v>500</v>
      </c>
      <c r="C129" s="25">
        <v>129.9</v>
      </c>
      <c r="D129" s="18" t="s">
        <v>166</v>
      </c>
    </row>
    <row r="130" spans="1:6">
      <c r="A130" s="19">
        <v>44709</v>
      </c>
      <c r="B130" s="21" t="s">
        <v>467</v>
      </c>
      <c r="C130" s="25">
        <v>130</v>
      </c>
      <c r="D130" s="18" t="s">
        <v>166</v>
      </c>
    </row>
    <row r="131" spans="1:6">
      <c r="A131" s="19">
        <v>44711</v>
      </c>
      <c r="B131" s="18" t="s">
        <v>501</v>
      </c>
      <c r="C131" s="25">
        <v>99.9</v>
      </c>
      <c r="D131" s="18" t="s">
        <v>166</v>
      </c>
    </row>
    <row r="132" spans="1:6">
      <c r="A132" s="19">
        <v>44712</v>
      </c>
      <c r="B132" s="18" t="s">
        <v>313</v>
      </c>
      <c r="C132" s="25">
        <v>129.9</v>
      </c>
      <c r="D132" s="18" t="s">
        <v>166</v>
      </c>
    </row>
    <row r="133" spans="1:6">
      <c r="A133" s="19">
        <v>44713</v>
      </c>
      <c r="B133" s="18" t="s">
        <v>282</v>
      </c>
      <c r="C133" s="25">
        <v>130</v>
      </c>
      <c r="D133" s="18" t="s">
        <v>166</v>
      </c>
      <c r="F133" s="18" t="s">
        <v>511</v>
      </c>
    </row>
    <row r="134" spans="1:6">
      <c r="A134" s="19">
        <v>44713</v>
      </c>
      <c r="B134" s="18" t="s">
        <v>512</v>
      </c>
      <c r="C134" s="25">
        <v>100</v>
      </c>
      <c r="D134" s="18" t="s">
        <v>166</v>
      </c>
    </row>
    <row r="135" spans="1:6">
      <c r="A135" s="19">
        <v>44713</v>
      </c>
      <c r="B135" s="18" t="s">
        <v>513</v>
      </c>
      <c r="C135" s="25">
        <v>100</v>
      </c>
      <c r="D135" s="18" t="s">
        <v>233</v>
      </c>
      <c r="F135" s="18" t="s">
        <v>470</v>
      </c>
    </row>
    <row r="136" spans="1:6">
      <c r="A136" s="19">
        <v>44714</v>
      </c>
      <c r="B136" s="18" t="s">
        <v>514</v>
      </c>
      <c r="C136" s="25">
        <v>100</v>
      </c>
      <c r="D136" s="18" t="s">
        <v>166</v>
      </c>
    </row>
    <row r="137" spans="1:6">
      <c r="A137" s="19">
        <v>44718</v>
      </c>
      <c r="B137" s="18" t="s">
        <v>471</v>
      </c>
      <c r="C137" s="25">
        <v>130</v>
      </c>
      <c r="D137" s="18" t="s">
        <v>166</v>
      </c>
    </row>
    <row r="138" spans="1:6">
      <c r="A138" s="19">
        <v>44718</v>
      </c>
      <c r="B138" s="18" t="s">
        <v>295</v>
      </c>
      <c r="C138" s="25">
        <v>129.9</v>
      </c>
      <c r="D138" s="18" t="s">
        <v>166</v>
      </c>
      <c r="F138" s="18" t="s">
        <v>464</v>
      </c>
    </row>
    <row r="139" spans="1:6">
      <c r="A139" s="19">
        <v>44718</v>
      </c>
      <c r="B139" s="18" t="s">
        <v>424</v>
      </c>
      <c r="C139" s="25">
        <v>130</v>
      </c>
      <c r="D139" s="18" t="s">
        <v>166</v>
      </c>
    </row>
    <row r="140" spans="1:6">
      <c r="A140" s="19">
        <v>44718</v>
      </c>
      <c r="B140" s="18" t="s">
        <v>517</v>
      </c>
      <c r="C140" s="25">
        <v>195</v>
      </c>
      <c r="D140" s="18" t="s">
        <v>166</v>
      </c>
    </row>
    <row r="141" spans="1:6">
      <c r="A141" s="19">
        <v>44721</v>
      </c>
      <c r="B141" s="18" t="s">
        <v>518</v>
      </c>
      <c r="C141" s="25">
        <v>99</v>
      </c>
      <c r="D141" s="18" t="s">
        <v>166</v>
      </c>
    </row>
    <row r="142" spans="1:6">
      <c r="A142" s="19">
        <v>44722</v>
      </c>
      <c r="B142" s="18" t="s">
        <v>555</v>
      </c>
      <c r="C142" s="25">
        <v>195</v>
      </c>
      <c r="D142" s="18" t="s">
        <v>233</v>
      </c>
    </row>
    <row r="143" spans="1:6">
      <c r="A143" s="19">
        <v>44722</v>
      </c>
      <c r="B143" s="18" t="s">
        <v>319</v>
      </c>
      <c r="C143" s="25">
        <v>130</v>
      </c>
      <c r="D143" s="18" t="s">
        <v>178</v>
      </c>
    </row>
    <row r="144" spans="1:6">
      <c r="A144" s="19">
        <v>44723</v>
      </c>
      <c r="B144" s="18" t="s">
        <v>441</v>
      </c>
      <c r="C144" s="25">
        <v>100</v>
      </c>
      <c r="D144" s="18" t="s">
        <v>233</v>
      </c>
    </row>
    <row r="145" spans="1:6">
      <c r="A145" s="19">
        <v>44727</v>
      </c>
      <c r="B145" s="18" t="s">
        <v>312</v>
      </c>
      <c r="C145" s="25">
        <v>130</v>
      </c>
      <c r="D145" s="18" t="s">
        <v>166</v>
      </c>
    </row>
    <row r="146" spans="1:6">
      <c r="A146" s="19">
        <v>44727</v>
      </c>
      <c r="B146" s="18" t="s">
        <v>444</v>
      </c>
      <c r="C146" s="25">
        <v>130</v>
      </c>
      <c r="D146" s="18" t="s">
        <v>166</v>
      </c>
    </row>
    <row r="147" spans="1:6">
      <c r="A147" s="19">
        <v>44727</v>
      </c>
      <c r="B147" s="18" t="s">
        <v>315</v>
      </c>
      <c r="C147" s="25">
        <v>130</v>
      </c>
      <c r="D147" s="18" t="s">
        <v>166</v>
      </c>
    </row>
    <row r="148" spans="1:6">
      <c r="A148" s="19">
        <v>44727</v>
      </c>
      <c r="B148" s="18" t="s">
        <v>472</v>
      </c>
      <c r="C148" s="25">
        <v>100</v>
      </c>
      <c r="D148" s="18" t="s">
        <v>166</v>
      </c>
    </row>
    <row r="149" spans="1:6">
      <c r="A149" s="19">
        <v>44729</v>
      </c>
      <c r="B149" s="18" t="s">
        <v>411</v>
      </c>
      <c r="C149" s="25">
        <v>260</v>
      </c>
      <c r="D149" s="18" t="s">
        <v>166</v>
      </c>
    </row>
    <row r="150" spans="1:6">
      <c r="A150" s="19">
        <v>44730</v>
      </c>
      <c r="B150" s="18" t="s">
        <v>390</v>
      </c>
      <c r="C150" s="25">
        <v>130</v>
      </c>
      <c r="D150" s="18" t="s">
        <v>166</v>
      </c>
      <c r="F150" s="18" t="s">
        <v>565</v>
      </c>
    </row>
    <row r="151" spans="1:6">
      <c r="A151" s="19">
        <v>44730</v>
      </c>
      <c r="B151" s="18" t="s">
        <v>394</v>
      </c>
      <c r="C151" s="25">
        <v>130</v>
      </c>
      <c r="D151" s="18" t="s">
        <v>166</v>
      </c>
    </row>
    <row r="152" spans="1:6">
      <c r="A152" s="19">
        <v>44734</v>
      </c>
      <c r="B152" s="18" t="s">
        <v>408</v>
      </c>
      <c r="C152" s="25">
        <v>130</v>
      </c>
      <c r="D152" s="18" t="s">
        <v>233</v>
      </c>
    </row>
    <row r="153" spans="1:6">
      <c r="A153" s="19">
        <v>44734</v>
      </c>
      <c r="B153" s="18" t="s">
        <v>525</v>
      </c>
      <c r="C153" s="25">
        <v>100</v>
      </c>
      <c r="D153" s="18" t="s">
        <v>166</v>
      </c>
    </row>
    <row r="154" spans="1:6">
      <c r="A154" s="19">
        <v>44734</v>
      </c>
      <c r="B154" s="18" t="s">
        <v>494</v>
      </c>
      <c r="C154" s="25">
        <v>100</v>
      </c>
      <c r="D154" s="18" t="s">
        <v>233</v>
      </c>
    </row>
    <row r="155" spans="1:6">
      <c r="A155" s="19">
        <v>44736</v>
      </c>
      <c r="B155" s="18" t="s">
        <v>392</v>
      </c>
      <c r="C155" s="25">
        <v>100</v>
      </c>
      <c r="D155" s="18" t="s">
        <v>166</v>
      </c>
    </row>
    <row r="156" spans="1:6">
      <c r="A156" s="19">
        <v>44736</v>
      </c>
      <c r="B156" s="18" t="s">
        <v>523</v>
      </c>
      <c r="C156" s="25">
        <v>130</v>
      </c>
      <c r="D156" s="18" t="s">
        <v>178</v>
      </c>
    </row>
    <row r="157" spans="1:6">
      <c r="A157" s="19">
        <v>44736</v>
      </c>
      <c r="B157" s="18" t="s">
        <v>412</v>
      </c>
      <c r="C157" s="25">
        <v>130</v>
      </c>
      <c r="D157" s="18" t="s">
        <v>166</v>
      </c>
    </row>
    <row r="158" spans="1:6">
      <c r="A158" s="19">
        <v>44737</v>
      </c>
      <c r="B158" s="18" t="s">
        <v>39</v>
      </c>
      <c r="C158" s="25">
        <v>100</v>
      </c>
      <c r="D158" s="18" t="s">
        <v>172</v>
      </c>
    </row>
    <row r="159" spans="1:6">
      <c r="A159" s="19">
        <v>44737</v>
      </c>
      <c r="B159" s="18" t="s">
        <v>566</v>
      </c>
      <c r="C159" s="25">
        <v>130</v>
      </c>
      <c r="D159" s="18" t="s">
        <v>166</v>
      </c>
      <c r="F159" s="18" t="s">
        <v>484</v>
      </c>
    </row>
    <row r="160" spans="1:6">
      <c r="A160" s="19">
        <v>44739</v>
      </c>
      <c r="B160" s="18" t="s">
        <v>395</v>
      </c>
      <c r="C160" s="25">
        <v>130</v>
      </c>
    </row>
    <row r="161" spans="1:6">
      <c r="A161" s="19">
        <v>44739</v>
      </c>
      <c r="B161" s="18" t="s">
        <v>483</v>
      </c>
      <c r="C161" s="25">
        <v>129.9</v>
      </c>
      <c r="D161" s="18" t="s">
        <v>166</v>
      </c>
      <c r="F161" s="18" t="s">
        <v>579</v>
      </c>
    </row>
    <row r="162" spans="1:6">
      <c r="A162" s="19">
        <v>44740</v>
      </c>
      <c r="B162" s="18" t="s">
        <v>400</v>
      </c>
      <c r="C162" s="25">
        <v>130</v>
      </c>
      <c r="D162" s="18" t="s">
        <v>166</v>
      </c>
    </row>
    <row r="163" spans="1:6">
      <c r="A163" s="19">
        <v>44741</v>
      </c>
      <c r="B163" s="18" t="s">
        <v>413</v>
      </c>
      <c r="C163" s="25">
        <v>130</v>
      </c>
      <c r="D163" s="18" t="s">
        <v>166</v>
      </c>
    </row>
    <row r="164" spans="1:6">
      <c r="A164" s="19">
        <v>44742</v>
      </c>
      <c r="B164" s="18" t="s">
        <v>401</v>
      </c>
      <c r="C164" s="25">
        <v>130</v>
      </c>
      <c r="D164" s="18" t="s">
        <v>166</v>
      </c>
    </row>
    <row r="165" spans="1:6">
      <c r="A165" s="19">
        <v>44743</v>
      </c>
      <c r="B165" s="18" t="s">
        <v>396</v>
      </c>
      <c r="C165" s="25">
        <v>130</v>
      </c>
      <c r="D165" s="18" t="s">
        <v>166</v>
      </c>
      <c r="F165" s="18" t="s">
        <v>590</v>
      </c>
    </row>
    <row r="166" spans="1:6">
      <c r="A166" s="19">
        <v>44743</v>
      </c>
      <c r="B166" s="18" t="s">
        <v>406</v>
      </c>
      <c r="C166" s="25">
        <v>130</v>
      </c>
      <c r="D166" s="18" t="s">
        <v>166</v>
      </c>
      <c r="F166" s="18" t="s">
        <v>591</v>
      </c>
    </row>
    <row r="167" spans="1:6">
      <c r="A167" s="19">
        <v>44746</v>
      </c>
      <c r="B167" s="18" t="s">
        <v>580</v>
      </c>
      <c r="C167" s="25">
        <v>100</v>
      </c>
      <c r="D167" s="18" t="s">
        <v>166</v>
      </c>
    </row>
    <row r="168" spans="1:6">
      <c r="A168" s="19">
        <v>44747</v>
      </c>
      <c r="B168" s="18" t="s">
        <v>471</v>
      </c>
      <c r="C168" s="25">
        <v>130</v>
      </c>
      <c r="D168" s="18" t="s">
        <v>166</v>
      </c>
      <c r="F168" s="18" t="s">
        <v>589</v>
      </c>
    </row>
    <row r="169" spans="1:6">
      <c r="A169" s="19">
        <v>44748</v>
      </c>
      <c r="B169" s="18" t="s">
        <v>587</v>
      </c>
      <c r="C169" s="25">
        <v>100</v>
      </c>
      <c r="D169" s="18" t="s">
        <v>172</v>
      </c>
    </row>
    <row r="170" spans="1:6">
      <c r="A170" s="19">
        <v>44748</v>
      </c>
      <c r="B170" s="18" t="s">
        <v>407</v>
      </c>
      <c r="C170" s="25">
        <v>92.5</v>
      </c>
      <c r="D170" s="18" t="s">
        <v>166</v>
      </c>
      <c r="F170" s="18" t="s">
        <v>588</v>
      </c>
    </row>
    <row r="171" spans="1:6">
      <c r="A171" s="19">
        <v>44749</v>
      </c>
      <c r="B171" s="18" t="s">
        <v>295</v>
      </c>
      <c r="C171" s="25">
        <v>130</v>
      </c>
      <c r="D171" s="18" t="s">
        <v>166</v>
      </c>
      <c r="F171" s="18" t="s">
        <v>592</v>
      </c>
    </row>
    <row r="172" spans="1:6">
      <c r="A172" s="19">
        <v>44750</v>
      </c>
      <c r="B172" s="18" t="s">
        <v>593</v>
      </c>
      <c r="C172" s="25">
        <v>130</v>
      </c>
      <c r="D172" s="18" t="s">
        <v>233</v>
      </c>
      <c r="F172" s="18" t="s">
        <v>484</v>
      </c>
    </row>
    <row r="173" spans="1:6">
      <c r="A173" s="19">
        <v>44750</v>
      </c>
      <c r="B173" s="8" t="s">
        <v>397</v>
      </c>
      <c r="C173" s="25">
        <v>195</v>
      </c>
      <c r="D173" s="18" t="s">
        <v>166</v>
      </c>
    </row>
    <row r="174" spans="1:6">
      <c r="A174" s="19">
        <v>44751</v>
      </c>
      <c r="B174" s="18" t="s">
        <v>427</v>
      </c>
      <c r="C174" s="25">
        <v>130</v>
      </c>
      <c r="D174" s="18" t="s">
        <v>166</v>
      </c>
      <c r="F174" s="18" t="s">
        <v>354</v>
      </c>
    </row>
    <row r="175" spans="1:6">
      <c r="A175" s="19">
        <v>44753</v>
      </c>
      <c r="B175" s="18" t="s">
        <v>496</v>
      </c>
      <c r="C175" s="25">
        <v>99</v>
      </c>
      <c r="D175" s="18" t="s">
        <v>166</v>
      </c>
    </row>
    <row r="176" spans="1:6">
      <c r="A176" s="19">
        <v>44757</v>
      </c>
      <c r="B176" s="18" t="s">
        <v>556</v>
      </c>
      <c r="C176" s="25">
        <v>130</v>
      </c>
    </row>
    <row r="177" spans="1:6">
      <c r="A177" s="18">
        <v>11</v>
      </c>
      <c r="B177" s="18" t="s">
        <v>391</v>
      </c>
      <c r="C177" s="25">
        <v>195</v>
      </c>
    </row>
    <row r="178" spans="1:6">
      <c r="A178" s="18">
        <v>4</v>
      </c>
      <c r="B178" s="18" t="s">
        <v>403</v>
      </c>
      <c r="C178" s="25">
        <v>130</v>
      </c>
    </row>
    <row r="179" spans="1:6">
      <c r="A179" s="18">
        <v>11</v>
      </c>
      <c r="B179" s="18" t="s">
        <v>406</v>
      </c>
      <c r="C179" s="25">
        <v>130</v>
      </c>
    </row>
    <row r="180" spans="1:6">
      <c r="A180" s="18">
        <v>10</v>
      </c>
      <c r="B180" s="18" t="s">
        <v>410</v>
      </c>
      <c r="C180" s="25">
        <v>130</v>
      </c>
    </row>
    <row r="181" spans="1:6">
      <c r="A181" s="18">
        <v>15</v>
      </c>
      <c r="B181" s="18" t="s">
        <v>415</v>
      </c>
      <c r="C181" s="25">
        <v>130</v>
      </c>
    </row>
    <row r="182" spans="1:6">
      <c r="A182" s="19">
        <v>44755</v>
      </c>
      <c r="B182" s="18" t="s">
        <v>594</v>
      </c>
      <c r="C182" s="25">
        <v>130</v>
      </c>
      <c r="D182" s="18" t="s">
        <v>166</v>
      </c>
    </row>
    <row r="183" spans="1:6">
      <c r="A183" s="19">
        <v>44756</v>
      </c>
      <c r="B183" s="18" t="s">
        <v>602</v>
      </c>
      <c r="C183" s="25">
        <v>130</v>
      </c>
      <c r="D183" s="18" t="s">
        <v>166</v>
      </c>
    </row>
    <row r="184" spans="1:6">
      <c r="A184" s="18">
        <v>13</v>
      </c>
      <c r="B184" s="18" t="s">
        <v>603</v>
      </c>
      <c r="C184" s="25">
        <v>130</v>
      </c>
    </row>
    <row r="185" spans="1:6">
      <c r="A185" s="18">
        <v>13</v>
      </c>
      <c r="B185" s="18" t="s">
        <v>604</v>
      </c>
      <c r="C185" s="25">
        <v>130</v>
      </c>
    </row>
    <row r="186" spans="1:6">
      <c r="A186" s="18">
        <v>11</v>
      </c>
      <c r="B186" s="18" t="s">
        <v>73</v>
      </c>
      <c r="C186" s="25">
        <v>100</v>
      </c>
    </row>
    <row r="187" spans="1:6">
      <c r="A187" s="18">
        <v>15</v>
      </c>
      <c r="B187" s="18" t="s">
        <v>417</v>
      </c>
      <c r="C187" s="25">
        <v>130</v>
      </c>
    </row>
    <row r="188" spans="1:6">
      <c r="A188" s="18">
        <v>11</v>
      </c>
      <c r="B188" s="18" t="s">
        <v>393</v>
      </c>
      <c r="C188" s="25">
        <v>130</v>
      </c>
    </row>
    <row r="189" spans="1:6">
      <c r="A189" s="19">
        <v>44760</v>
      </c>
      <c r="B189" s="18" t="s">
        <v>416</v>
      </c>
      <c r="C189" s="25">
        <v>129.9</v>
      </c>
      <c r="D189" s="18" t="s">
        <v>166</v>
      </c>
    </row>
    <row r="190" spans="1:6">
      <c r="A190" s="19">
        <v>44762</v>
      </c>
      <c r="B190" s="18" t="s">
        <v>563</v>
      </c>
      <c r="C190" s="25">
        <v>100</v>
      </c>
      <c r="D190" s="18" t="s">
        <v>166</v>
      </c>
    </row>
    <row r="191" spans="1:6">
      <c r="A191" s="19">
        <v>44765</v>
      </c>
      <c r="B191" s="18" t="s">
        <v>408</v>
      </c>
      <c r="C191" s="25">
        <v>130</v>
      </c>
      <c r="D191" s="18" t="s">
        <v>233</v>
      </c>
      <c r="F191" s="18" t="s">
        <v>608</v>
      </c>
    </row>
    <row r="192" spans="1:6">
      <c r="A192" s="19">
        <v>44764</v>
      </c>
      <c r="B192" s="18" t="s">
        <v>414</v>
      </c>
      <c r="C192" s="25">
        <v>130</v>
      </c>
      <c r="D192" s="18" t="s">
        <v>166</v>
      </c>
      <c r="F192" s="18" t="s">
        <v>609</v>
      </c>
    </row>
    <row r="193" spans="1:6">
      <c r="A193" s="19">
        <v>44764</v>
      </c>
      <c r="B193" s="18" t="s">
        <v>394</v>
      </c>
      <c r="C193" s="25">
        <v>130</v>
      </c>
      <c r="D193" s="18" t="s">
        <v>166</v>
      </c>
      <c r="F193" s="18" t="s">
        <v>484</v>
      </c>
    </row>
    <row r="194" spans="1:6">
      <c r="A194" s="19">
        <v>44765</v>
      </c>
      <c r="B194" s="18" t="s">
        <v>566</v>
      </c>
      <c r="C194" s="25">
        <v>130</v>
      </c>
      <c r="D194" s="18" t="s">
        <v>178</v>
      </c>
      <c r="F194" s="18" t="s">
        <v>610</v>
      </c>
    </row>
    <row r="195" spans="1:6">
      <c r="A195" s="19">
        <v>44769</v>
      </c>
      <c r="B195" s="18" t="s">
        <v>390</v>
      </c>
      <c r="C195" s="25">
        <v>130</v>
      </c>
      <c r="D195" s="18" t="s">
        <v>166</v>
      </c>
      <c r="F195" s="18" t="s">
        <v>344</v>
      </c>
    </row>
    <row r="196" spans="1:6">
      <c r="A196" s="19">
        <v>44771</v>
      </c>
      <c r="B196" s="18" t="s">
        <v>400</v>
      </c>
      <c r="C196" s="25">
        <v>130</v>
      </c>
      <c r="D196" s="18" t="s">
        <v>166</v>
      </c>
      <c r="F196" s="18" t="s">
        <v>344</v>
      </c>
    </row>
    <row r="197" spans="1:6">
      <c r="A197" s="19">
        <v>44771</v>
      </c>
      <c r="B197" s="18" t="s">
        <v>503</v>
      </c>
      <c r="C197" s="25">
        <v>130</v>
      </c>
      <c r="D197" s="18" t="s">
        <v>178</v>
      </c>
      <c r="F197" s="18" t="s">
        <v>630</v>
      </c>
    </row>
    <row r="198" spans="1:6">
      <c r="A198" s="19">
        <v>44771</v>
      </c>
      <c r="B198" s="18" t="s">
        <v>401</v>
      </c>
      <c r="C198" s="25">
        <v>130</v>
      </c>
      <c r="D198" s="18" t="s">
        <v>166</v>
      </c>
      <c r="F198" s="18" t="s">
        <v>629</v>
      </c>
    </row>
    <row r="199" spans="1:6">
      <c r="A199" s="19">
        <v>44771</v>
      </c>
      <c r="B199" s="18" t="s">
        <v>413</v>
      </c>
      <c r="C199" s="25">
        <v>130</v>
      </c>
      <c r="D199" s="18" t="s">
        <v>166</v>
      </c>
      <c r="F199" s="18" t="s">
        <v>628</v>
      </c>
    </row>
    <row r="200" spans="1:6">
      <c r="A200" s="19">
        <v>44771</v>
      </c>
      <c r="B200" s="18" t="s">
        <v>412</v>
      </c>
      <c r="C200" s="25">
        <v>130</v>
      </c>
      <c r="D200" s="18" t="s">
        <v>166</v>
      </c>
      <c r="F200" s="18" t="s">
        <v>627</v>
      </c>
    </row>
    <row r="201" spans="1:6">
      <c r="A201" s="19">
        <v>44771</v>
      </c>
      <c r="B201" s="18" t="s">
        <v>580</v>
      </c>
      <c r="C201" s="25">
        <v>100</v>
      </c>
      <c r="D201" s="18" t="s">
        <v>166</v>
      </c>
    </row>
    <row r="202" spans="1:6">
      <c r="A202" s="19">
        <v>44776</v>
      </c>
      <c r="B202" s="18" t="s">
        <v>483</v>
      </c>
      <c r="C202" s="25">
        <v>130</v>
      </c>
      <c r="D202" s="18" t="s">
        <v>166</v>
      </c>
    </row>
    <row r="203" spans="1:6">
      <c r="A203" s="19">
        <v>44776</v>
      </c>
      <c r="B203" s="18" t="s">
        <v>396</v>
      </c>
      <c r="C203" s="25">
        <v>130</v>
      </c>
      <c r="D203" s="18" t="s">
        <v>172</v>
      </c>
    </row>
    <row r="204" spans="1:6">
      <c r="A204" s="19">
        <v>44779</v>
      </c>
      <c r="B204" s="18" t="s">
        <v>39</v>
      </c>
      <c r="C204" s="25">
        <v>100</v>
      </c>
      <c r="D204" s="18" t="s">
        <v>172</v>
      </c>
    </row>
    <row r="205" spans="1:6">
      <c r="A205" s="19">
        <v>44778</v>
      </c>
      <c r="B205" s="18" t="s">
        <v>403</v>
      </c>
      <c r="C205" s="25">
        <v>130</v>
      </c>
      <c r="D205" s="18" t="s">
        <v>233</v>
      </c>
    </row>
    <row r="206" spans="1:6">
      <c r="A206" s="19">
        <v>44779</v>
      </c>
      <c r="B206" s="18" t="s">
        <v>644</v>
      </c>
      <c r="C206" s="25">
        <v>130</v>
      </c>
      <c r="D206" s="18" t="s">
        <v>166</v>
      </c>
    </row>
    <row r="207" spans="1:6">
      <c r="A207" s="19">
        <v>44779</v>
      </c>
      <c r="B207" s="18" t="s">
        <v>645</v>
      </c>
      <c r="C207" s="25">
        <v>130</v>
      </c>
      <c r="D207" s="18" t="s">
        <v>166</v>
      </c>
    </row>
    <row r="208" spans="1:6">
      <c r="A208" s="19">
        <v>44778</v>
      </c>
      <c r="B208" s="18" t="s">
        <v>646</v>
      </c>
      <c r="C208" s="25">
        <v>130</v>
      </c>
      <c r="D208" s="18" t="s">
        <v>166</v>
      </c>
    </row>
    <row r="209" spans="1:6">
      <c r="A209" s="19">
        <v>44776</v>
      </c>
      <c r="B209" s="18" t="s">
        <v>647</v>
      </c>
      <c r="C209" s="25">
        <v>130</v>
      </c>
      <c r="D209" s="18" t="s">
        <v>172</v>
      </c>
    </row>
    <row r="210" spans="1:6">
      <c r="A210" s="19">
        <v>44781</v>
      </c>
      <c r="B210" s="18" t="s">
        <v>404</v>
      </c>
      <c r="C210" s="25">
        <v>90</v>
      </c>
      <c r="D210" s="26" t="s">
        <v>166</v>
      </c>
      <c r="F210" s="26"/>
    </row>
    <row r="211" spans="1:6">
      <c r="A211" s="19">
        <v>44781</v>
      </c>
      <c r="B211" s="18" t="s">
        <v>405</v>
      </c>
      <c r="C211" s="25">
        <v>90</v>
      </c>
      <c r="D211" s="26" t="s">
        <v>166</v>
      </c>
      <c r="F211" s="26" t="s">
        <v>650</v>
      </c>
    </row>
    <row r="212" spans="1:6">
      <c r="A212" s="19">
        <v>44781</v>
      </c>
      <c r="B212" s="18" t="s">
        <v>295</v>
      </c>
      <c r="C212" s="25">
        <v>130</v>
      </c>
      <c r="D212" s="18" t="s">
        <v>166</v>
      </c>
      <c r="F212" s="18" t="s">
        <v>484</v>
      </c>
    </row>
    <row r="213" spans="1:6">
      <c r="A213" s="19">
        <v>44779</v>
      </c>
      <c r="B213" s="18" t="s">
        <v>651</v>
      </c>
      <c r="C213" s="25">
        <v>130</v>
      </c>
      <c r="D213" s="18" t="s">
        <v>166</v>
      </c>
    </row>
    <row r="214" spans="1:6">
      <c r="A214" s="19">
        <v>44785</v>
      </c>
      <c r="B214" s="18" t="s">
        <v>496</v>
      </c>
      <c r="C214" s="25">
        <v>130</v>
      </c>
      <c r="D214" s="18" t="s">
        <v>166</v>
      </c>
    </row>
    <row r="215" spans="1:6">
      <c r="A215" s="19">
        <v>44783</v>
      </c>
      <c r="B215" s="18" t="s">
        <v>397</v>
      </c>
      <c r="C215" s="25">
        <v>130</v>
      </c>
      <c r="D215" s="18" t="s">
        <v>166</v>
      </c>
    </row>
    <row r="216" spans="1:6">
      <c r="A216" s="19">
        <v>44782</v>
      </c>
      <c r="B216" s="18" t="s">
        <v>410</v>
      </c>
      <c r="C216" s="25">
        <v>130</v>
      </c>
      <c r="D216" s="18" t="s">
        <v>166</v>
      </c>
      <c r="F216" s="18" t="s">
        <v>433</v>
      </c>
    </row>
    <row r="217" spans="1:6">
      <c r="A217" s="19">
        <v>44783</v>
      </c>
      <c r="B217" s="18" t="s">
        <v>391</v>
      </c>
      <c r="C217" s="25">
        <v>195</v>
      </c>
      <c r="D217" s="18" t="s">
        <v>233</v>
      </c>
    </row>
    <row r="218" spans="1:6">
      <c r="A218" s="19">
        <v>44786</v>
      </c>
      <c r="B218" s="18" t="s">
        <v>523</v>
      </c>
      <c r="C218" s="25">
        <v>130</v>
      </c>
      <c r="D218" s="18" t="s">
        <v>166</v>
      </c>
    </row>
    <row r="219" spans="1:6">
      <c r="A219" s="19">
        <v>44786</v>
      </c>
      <c r="B219" s="18" t="s">
        <v>600</v>
      </c>
      <c r="C219" s="25">
        <v>130</v>
      </c>
      <c r="D219" s="18" t="s">
        <v>233</v>
      </c>
    </row>
    <row r="220" spans="1:6">
      <c r="A220" s="19">
        <v>44786</v>
      </c>
      <c r="B220" s="18" t="s">
        <v>393</v>
      </c>
      <c r="C220" s="25">
        <v>130</v>
      </c>
      <c r="D220" s="18" t="s">
        <v>166</v>
      </c>
      <c r="F220" s="18" t="s">
        <v>484</v>
      </c>
    </row>
    <row r="221" spans="1:6">
      <c r="A221" s="19">
        <v>44786</v>
      </c>
      <c r="B221" s="18" t="s">
        <v>394</v>
      </c>
      <c r="C221" s="25">
        <v>130</v>
      </c>
      <c r="D221" s="18" t="s">
        <v>166</v>
      </c>
    </row>
    <row r="222" spans="1:6">
      <c r="A222" s="19">
        <v>44785</v>
      </c>
      <c r="B222" s="18" t="s">
        <v>655</v>
      </c>
      <c r="C222" s="25">
        <v>150</v>
      </c>
      <c r="D222" s="18" t="s">
        <v>166</v>
      </c>
    </row>
    <row r="223" spans="1:6">
      <c r="A223" s="19">
        <v>44786</v>
      </c>
      <c r="B223" s="18" t="s">
        <v>73</v>
      </c>
      <c r="C223" s="25">
        <v>100</v>
      </c>
      <c r="D223" s="18" t="s">
        <v>166</v>
      </c>
    </row>
    <row r="224" spans="1:6">
      <c r="A224" s="19">
        <v>44788</v>
      </c>
      <c r="B224" s="18" t="s">
        <v>607</v>
      </c>
      <c r="C224" s="25">
        <v>130</v>
      </c>
      <c r="D224" s="18" t="s">
        <v>166</v>
      </c>
      <c r="F224" s="18" t="s">
        <v>484</v>
      </c>
    </row>
    <row r="225" spans="1:6">
      <c r="A225" s="19">
        <v>44789</v>
      </c>
      <c r="B225" s="18" t="s">
        <v>594</v>
      </c>
      <c r="C225" s="25">
        <v>130</v>
      </c>
      <c r="D225" s="18" t="s">
        <v>166</v>
      </c>
      <c r="F225" s="18" t="s">
        <v>659</v>
      </c>
    </row>
    <row r="226" spans="1:6">
      <c r="A226" s="19">
        <v>44792</v>
      </c>
      <c r="B226" s="18" t="s">
        <v>406</v>
      </c>
      <c r="C226" s="25">
        <v>130</v>
      </c>
      <c r="D226" s="18" t="s">
        <v>166</v>
      </c>
      <c r="F226" s="18" t="s">
        <v>660</v>
      </c>
    </row>
    <row r="227" spans="1:6">
      <c r="A227" s="19">
        <v>44790</v>
      </c>
      <c r="B227" s="18" t="s">
        <v>611</v>
      </c>
      <c r="C227" s="25">
        <v>130</v>
      </c>
      <c r="D227" s="18" t="s">
        <v>166</v>
      </c>
    </row>
    <row r="228" spans="1:6">
      <c r="A228" s="19">
        <v>44790</v>
      </c>
      <c r="B228" s="18" t="s">
        <v>616</v>
      </c>
      <c r="C228" s="25">
        <v>130</v>
      </c>
      <c r="D228" s="18" t="s">
        <v>172</v>
      </c>
    </row>
    <row r="229" spans="1:6">
      <c r="A229" s="19">
        <v>44792</v>
      </c>
      <c r="B229" s="18" t="s">
        <v>417</v>
      </c>
      <c r="C229" s="25">
        <v>130</v>
      </c>
      <c r="D229" s="18" t="s">
        <v>166</v>
      </c>
    </row>
    <row r="230" spans="1:6">
      <c r="A230" s="19">
        <v>44792</v>
      </c>
      <c r="B230" s="18" t="s">
        <v>414</v>
      </c>
      <c r="C230" s="25">
        <v>130</v>
      </c>
      <c r="D230" s="18" t="s">
        <v>166</v>
      </c>
      <c r="F230" s="18" t="s">
        <v>661</v>
      </c>
    </row>
    <row r="231" spans="1:6">
      <c r="A231" s="19">
        <v>44789</v>
      </c>
      <c r="B231" s="18" t="s">
        <v>377</v>
      </c>
      <c r="C231" s="25">
        <v>130</v>
      </c>
      <c r="D231" s="18" t="s">
        <v>166</v>
      </c>
    </row>
    <row r="232" spans="1:6">
      <c r="A232" s="19">
        <v>44791</v>
      </c>
      <c r="B232" s="18" t="s">
        <v>563</v>
      </c>
      <c r="C232" s="25">
        <v>100</v>
      </c>
      <c r="D232" s="18" t="s">
        <v>166</v>
      </c>
    </row>
    <row r="233" spans="1:6">
      <c r="A233" s="19">
        <v>44797</v>
      </c>
      <c r="B233" s="18" t="s">
        <v>408</v>
      </c>
      <c r="C233" s="25">
        <v>130</v>
      </c>
      <c r="D233" s="18" t="s">
        <v>233</v>
      </c>
    </row>
    <row r="234" spans="1:6">
      <c r="A234" s="19">
        <v>44798</v>
      </c>
      <c r="B234" s="18" t="s">
        <v>412</v>
      </c>
      <c r="C234" s="25">
        <v>65</v>
      </c>
      <c r="D234" s="18" t="s">
        <v>166</v>
      </c>
    </row>
    <row r="235" spans="1:6">
      <c r="A235" s="19">
        <v>44799</v>
      </c>
      <c r="B235" s="18" t="s">
        <v>390</v>
      </c>
      <c r="C235" s="25">
        <v>130</v>
      </c>
      <c r="D235" s="18" t="s">
        <v>166</v>
      </c>
      <c r="F235" s="18" t="s">
        <v>665</v>
      </c>
    </row>
    <row r="236" spans="1:6">
      <c r="A236" s="19">
        <v>44799</v>
      </c>
      <c r="B236" s="18" t="s">
        <v>566</v>
      </c>
      <c r="C236" s="25">
        <v>130</v>
      </c>
      <c r="D236" s="18" t="s">
        <v>166</v>
      </c>
      <c r="F236" s="18" t="s">
        <v>664</v>
      </c>
    </row>
    <row r="237" spans="1:6">
      <c r="A237" s="19">
        <v>44802</v>
      </c>
      <c r="B237" s="18" t="s">
        <v>407</v>
      </c>
      <c r="C237" s="25">
        <v>45</v>
      </c>
      <c r="F237" s="18" t="s">
        <v>668</v>
      </c>
    </row>
    <row r="238" spans="1:6">
      <c r="A238" s="19">
        <v>44804</v>
      </c>
      <c r="B238" s="18" t="s">
        <v>401</v>
      </c>
      <c r="C238" s="25">
        <v>130</v>
      </c>
      <c r="D238" s="18" t="s">
        <v>166</v>
      </c>
    </row>
    <row r="239" spans="1:6">
      <c r="A239" s="19">
        <v>44804</v>
      </c>
      <c r="B239" s="18" t="s">
        <v>400</v>
      </c>
      <c r="C239" s="25">
        <v>130</v>
      </c>
      <c r="D239" s="18" t="s">
        <v>166</v>
      </c>
    </row>
    <row r="240" spans="1:6">
      <c r="A240" s="19">
        <v>44804</v>
      </c>
      <c r="B240" s="18" t="s">
        <v>503</v>
      </c>
      <c r="C240" s="25">
        <v>130</v>
      </c>
      <c r="D240" s="18" t="s">
        <v>166</v>
      </c>
    </row>
    <row r="241" spans="1:6">
      <c r="A241" s="19">
        <v>44804</v>
      </c>
      <c r="B241" s="18" t="s">
        <v>396</v>
      </c>
      <c r="C241" s="25">
        <v>130</v>
      </c>
      <c r="D241" s="18" t="s">
        <v>166</v>
      </c>
      <c r="F241" s="18" t="s">
        <v>672</v>
      </c>
    </row>
    <row r="242" spans="1:6">
      <c r="A242" s="19">
        <v>44806</v>
      </c>
      <c r="B242" s="18" t="s">
        <v>413</v>
      </c>
      <c r="C242" s="25">
        <v>130</v>
      </c>
      <c r="D242" s="18" t="s">
        <v>166</v>
      </c>
      <c r="F242" s="18" t="s">
        <v>671</v>
      </c>
    </row>
    <row r="243" spans="1:6">
      <c r="A243" s="19">
        <v>44804</v>
      </c>
      <c r="B243" s="18" t="s">
        <v>669</v>
      </c>
      <c r="C243" s="25">
        <v>100</v>
      </c>
      <c r="D243" s="18" t="s">
        <v>166</v>
      </c>
    </row>
    <row r="244" spans="1:6">
      <c r="A244" s="19">
        <v>44807</v>
      </c>
      <c r="B244" s="18" t="s">
        <v>410</v>
      </c>
      <c r="C244" s="25">
        <v>65</v>
      </c>
      <c r="D244" s="18" t="s">
        <v>166</v>
      </c>
      <c r="F244" s="18" t="s">
        <v>670</v>
      </c>
    </row>
    <row r="245" spans="1:6">
      <c r="A245" s="19">
        <v>44806</v>
      </c>
      <c r="B245" s="18" t="s">
        <v>673</v>
      </c>
      <c r="C245" s="25">
        <v>130</v>
      </c>
      <c r="D245" s="18" t="s">
        <v>166</v>
      </c>
      <c r="F245" s="18" t="s">
        <v>674</v>
      </c>
    </row>
    <row r="246" spans="1:6">
      <c r="A246" s="19">
        <v>44809</v>
      </c>
      <c r="B246" s="18" t="s">
        <v>646</v>
      </c>
      <c r="C246" s="25">
        <v>130</v>
      </c>
      <c r="D246" s="18" t="s">
        <v>166</v>
      </c>
    </row>
    <row r="247" spans="1:6">
      <c r="A247" s="19">
        <v>44812</v>
      </c>
      <c r="B247" s="18" t="s">
        <v>295</v>
      </c>
      <c r="C247" s="25">
        <v>129.9</v>
      </c>
      <c r="D247" s="18" t="s">
        <v>166</v>
      </c>
      <c r="F247" s="18" t="s">
        <v>681</v>
      </c>
    </row>
    <row r="248" spans="1:6">
      <c r="A248" s="19">
        <v>44819</v>
      </c>
      <c r="B248" s="18" t="s">
        <v>567</v>
      </c>
      <c r="C248" s="25">
        <v>100</v>
      </c>
      <c r="D248" s="18" t="s">
        <v>166</v>
      </c>
    </row>
    <row r="249" spans="1:6">
      <c r="A249" s="19">
        <v>44813</v>
      </c>
      <c r="B249" s="18" t="s">
        <v>683</v>
      </c>
      <c r="C249" s="25">
        <v>130</v>
      </c>
      <c r="D249" s="18" t="s">
        <v>166</v>
      </c>
    </row>
    <row r="250" spans="1:6">
      <c r="A250" s="19">
        <v>44814</v>
      </c>
      <c r="B250" s="18" t="s">
        <v>496</v>
      </c>
      <c r="C250" s="25">
        <v>130</v>
      </c>
      <c r="D250" s="18" t="s">
        <v>679</v>
      </c>
      <c r="F250" s="18" t="s">
        <v>680</v>
      </c>
    </row>
    <row r="251" spans="1:6">
      <c r="A251" s="19">
        <v>44814</v>
      </c>
      <c r="B251" s="18" t="s">
        <v>73</v>
      </c>
      <c r="C251" s="25">
        <v>100</v>
      </c>
      <c r="D251" s="18" t="s">
        <v>166</v>
      </c>
    </row>
    <row r="252" spans="1:6">
      <c r="A252" s="19">
        <v>44814</v>
      </c>
      <c r="B252" s="18" t="s">
        <v>600</v>
      </c>
      <c r="C252" s="25">
        <v>130</v>
      </c>
      <c r="D252" s="18" t="s">
        <v>233</v>
      </c>
    </row>
    <row r="253" spans="1:6">
      <c r="A253" s="19">
        <v>44816</v>
      </c>
      <c r="B253" s="18" t="s">
        <v>404</v>
      </c>
      <c r="C253" s="25">
        <v>90</v>
      </c>
      <c r="D253" s="18" t="s">
        <v>166</v>
      </c>
    </row>
    <row r="254" spans="1:6">
      <c r="A254" s="19">
        <v>44813</v>
      </c>
      <c r="B254" s="18" t="s">
        <v>405</v>
      </c>
      <c r="C254" s="25">
        <v>130</v>
      </c>
      <c r="D254" s="18" t="s">
        <v>166</v>
      </c>
      <c r="F254" s="18" t="s">
        <v>682</v>
      </c>
    </row>
    <row r="255" spans="1:6">
      <c r="A255" s="19">
        <v>44819</v>
      </c>
      <c r="B255" s="18" t="s">
        <v>394</v>
      </c>
      <c r="C255" s="25">
        <v>130</v>
      </c>
      <c r="D255" s="18" t="s">
        <v>166</v>
      </c>
    </row>
    <row r="256" spans="1:6">
      <c r="A256" s="19">
        <v>44819</v>
      </c>
      <c r="B256" s="8" t="s">
        <v>417</v>
      </c>
      <c r="C256" s="25">
        <v>130</v>
      </c>
      <c r="D256" s="18" t="s">
        <v>166</v>
      </c>
    </row>
    <row r="257" spans="1:6">
      <c r="A257" s="19">
        <v>44818</v>
      </c>
      <c r="B257" s="18" t="s">
        <v>678</v>
      </c>
      <c r="C257" s="25">
        <v>130</v>
      </c>
      <c r="D257" s="18" t="s">
        <v>166</v>
      </c>
    </row>
    <row r="258" spans="1:6">
      <c r="A258" s="19">
        <v>44818</v>
      </c>
      <c r="B258" s="18" t="s">
        <v>403</v>
      </c>
      <c r="C258" s="25">
        <v>130</v>
      </c>
      <c r="D258" s="18" t="s">
        <v>233</v>
      </c>
    </row>
    <row r="259" spans="1:6">
      <c r="A259" s="19">
        <v>44812</v>
      </c>
      <c r="B259" s="18" t="s">
        <v>397</v>
      </c>
      <c r="C259" s="25">
        <v>195</v>
      </c>
      <c r="D259" s="18" t="s">
        <v>166</v>
      </c>
    </row>
    <row r="260" spans="1:6">
      <c r="A260" s="19">
        <v>44782</v>
      </c>
      <c r="B260" s="18" t="s">
        <v>410</v>
      </c>
      <c r="C260" s="25">
        <v>65</v>
      </c>
      <c r="D260" s="18" t="s">
        <v>166</v>
      </c>
      <c r="F260" s="18" t="s">
        <v>670</v>
      </c>
    </row>
    <row r="261" spans="1:6">
      <c r="A261" s="19">
        <v>44782</v>
      </c>
      <c r="B261" s="18" t="s">
        <v>594</v>
      </c>
      <c r="C261" s="25">
        <v>130</v>
      </c>
      <c r="D261" s="18" t="s">
        <v>166</v>
      </c>
      <c r="F261" s="18" t="s">
        <v>684</v>
      </c>
    </row>
    <row r="262" spans="1:6">
      <c r="A262" s="19">
        <v>44782</v>
      </c>
      <c r="B262" s="18" t="s">
        <v>622</v>
      </c>
      <c r="C262" s="25">
        <v>130</v>
      </c>
      <c r="D262" s="18" t="s">
        <v>166</v>
      </c>
      <c r="F262" s="18" t="s">
        <v>685</v>
      </c>
    </row>
    <row r="263" spans="1:6">
      <c r="A263" s="19">
        <v>44821</v>
      </c>
      <c r="B263" s="18" t="s">
        <v>497</v>
      </c>
      <c r="C263" s="25">
        <v>130</v>
      </c>
      <c r="D263" s="18" t="s">
        <v>166</v>
      </c>
    </row>
    <row r="264" spans="1:6">
      <c r="A264" s="19">
        <v>44820</v>
      </c>
      <c r="B264" s="18" t="s">
        <v>686</v>
      </c>
      <c r="C264" s="25">
        <v>150</v>
      </c>
      <c r="D264" s="18" t="s">
        <v>166</v>
      </c>
      <c r="F264" s="18" t="s">
        <v>689</v>
      </c>
    </row>
    <row r="265" spans="1:6">
      <c r="A265" s="19">
        <v>44820</v>
      </c>
      <c r="B265" s="18" t="s">
        <v>415</v>
      </c>
      <c r="C265" s="25">
        <v>130</v>
      </c>
      <c r="D265" s="18" t="s">
        <v>166</v>
      </c>
    </row>
    <row r="266" spans="1:6">
      <c r="A266" s="19">
        <v>44820</v>
      </c>
      <c r="B266" s="18" t="s">
        <v>691</v>
      </c>
      <c r="C266" s="25">
        <v>130</v>
      </c>
      <c r="D266" s="18" t="s">
        <v>166</v>
      </c>
      <c r="F266" s="18" t="s">
        <v>484</v>
      </c>
    </row>
    <row r="267" spans="1:6">
      <c r="A267" s="19">
        <v>44825</v>
      </c>
      <c r="B267" s="18" t="s">
        <v>390</v>
      </c>
      <c r="C267" s="25">
        <v>130</v>
      </c>
      <c r="D267" s="18" t="s">
        <v>166</v>
      </c>
      <c r="F267" s="18" t="s">
        <v>694</v>
      </c>
    </row>
    <row r="268" spans="1:6">
      <c r="B268" s="18" t="s">
        <v>396</v>
      </c>
      <c r="C268" s="25" t="s">
        <v>93</v>
      </c>
    </row>
    <row r="269" spans="1:6">
      <c r="B269" s="18" t="s">
        <v>407</v>
      </c>
      <c r="C269" s="25" t="s">
        <v>93</v>
      </c>
    </row>
    <row r="270" spans="1:6">
      <c r="B270" s="18" t="s">
        <v>677</v>
      </c>
      <c r="C270" s="25" t="s">
        <v>93</v>
      </c>
    </row>
    <row r="271" spans="1:6">
      <c r="A271" s="19">
        <v>44832</v>
      </c>
      <c r="B271" s="18" t="s">
        <v>566</v>
      </c>
      <c r="C271" s="25">
        <v>130</v>
      </c>
      <c r="D271" s="18" t="s">
        <v>233</v>
      </c>
      <c r="F271" s="18" t="s">
        <v>695</v>
      </c>
    </row>
    <row r="272" spans="1:6">
      <c r="A272" s="19">
        <v>44835</v>
      </c>
      <c r="B272" s="18" t="s">
        <v>401</v>
      </c>
      <c r="C272" s="25">
        <v>130</v>
      </c>
      <c r="D272" s="18" t="s">
        <v>166</v>
      </c>
    </row>
    <row r="273" spans="1:4">
      <c r="A273" s="19">
        <v>44835</v>
      </c>
      <c r="B273" s="18" t="s">
        <v>503</v>
      </c>
      <c r="C273" s="25">
        <v>130</v>
      </c>
      <c r="D273" s="18" t="s">
        <v>166</v>
      </c>
    </row>
    <row r="274" spans="1:4">
      <c r="A274" s="19">
        <v>44835</v>
      </c>
      <c r="B274" s="18" t="s">
        <v>400</v>
      </c>
      <c r="C274" s="25">
        <v>130</v>
      </c>
      <c r="D274" s="18" t="s">
        <v>166</v>
      </c>
    </row>
    <row r="277" spans="1:4">
      <c r="B277" s="18" t="s">
        <v>710</v>
      </c>
      <c r="C277" s="25">
        <v>130</v>
      </c>
    </row>
    <row r="278" spans="1:4">
      <c r="B278" s="18" t="s">
        <v>309</v>
      </c>
      <c r="C278" s="25">
        <v>130</v>
      </c>
    </row>
    <row r="279" spans="1:4">
      <c r="B279" s="18" t="s">
        <v>552</v>
      </c>
      <c r="C279" s="25">
        <v>100</v>
      </c>
    </row>
    <row r="280" spans="1:4">
      <c r="B280" s="18" t="s">
        <v>690</v>
      </c>
      <c r="C280" s="25">
        <v>100</v>
      </c>
    </row>
    <row r="288" spans="1:4">
      <c r="B288" s="18" t="s">
        <v>414</v>
      </c>
      <c r="C288" s="25">
        <v>326</v>
      </c>
      <c r="D288" s="18" t="s">
        <v>93</v>
      </c>
    </row>
    <row r="289" spans="2:4">
      <c r="B289" s="18" t="s">
        <v>413</v>
      </c>
      <c r="C289" s="25">
        <v>150</v>
      </c>
      <c r="D289" s="18" t="s">
        <v>93</v>
      </c>
    </row>
    <row r="292" spans="2:4">
      <c r="B292" s="18" t="s">
        <v>406</v>
      </c>
      <c r="C292" s="25">
        <v>201</v>
      </c>
      <c r="D292" s="18" t="s">
        <v>93</v>
      </c>
    </row>
    <row r="294" spans="2:4">
      <c r="B294" s="18" t="s">
        <v>408</v>
      </c>
      <c r="C294" s="25">
        <v>200</v>
      </c>
    </row>
    <row r="295" spans="2:4">
      <c r="B295" s="18" t="s">
        <v>391</v>
      </c>
      <c r="C295" s="25">
        <v>375</v>
      </c>
    </row>
    <row r="299" spans="2:4">
      <c r="B299" s="18" t="s">
        <v>39</v>
      </c>
      <c r="C299" s="25">
        <v>100</v>
      </c>
    </row>
    <row r="305" spans="2:3">
      <c r="B305" s="18" t="s">
        <v>563</v>
      </c>
      <c r="C305" s="25" t="s">
        <v>93</v>
      </c>
    </row>
    <row r="313" spans="2:3">
      <c r="B313" s="18" t="s">
        <v>134</v>
      </c>
    </row>
    <row r="314" spans="2:3">
      <c r="B314" s="18" t="s">
        <v>374</v>
      </c>
    </row>
    <row r="315" spans="2:3">
      <c r="B315" s="18" t="s">
        <v>277</v>
      </c>
    </row>
    <row r="316" spans="2:3">
      <c r="B316" s="18" t="s">
        <v>375</v>
      </c>
    </row>
    <row r="317" spans="2:3">
      <c r="B317" s="18" t="s">
        <v>502</v>
      </c>
    </row>
    <row r="318" spans="2:3">
      <c r="B318" s="18" t="s">
        <v>61</v>
      </c>
    </row>
    <row r="319" spans="2:3">
      <c r="B319" s="18" t="s">
        <v>326</v>
      </c>
    </row>
    <row r="320" spans="2:3">
      <c r="B320" s="18" t="s">
        <v>165</v>
      </c>
    </row>
    <row r="321" spans="2:2">
      <c r="B321" s="18" t="s">
        <v>755</v>
      </c>
    </row>
    <row r="326" spans="2:2">
      <c r="B326" s="18" t="s">
        <v>300</v>
      </c>
    </row>
    <row r="327" spans="2:2">
      <c r="B327" s="18" t="s">
        <v>372</v>
      </c>
    </row>
    <row r="328" spans="2:2">
      <c r="B328" s="18" t="s">
        <v>219</v>
      </c>
    </row>
    <row r="329" spans="2:2">
      <c r="B329" s="18" t="s">
        <v>594</v>
      </c>
    </row>
    <row r="330" spans="2:2">
      <c r="B330" s="18" t="s">
        <v>497</v>
      </c>
    </row>
    <row r="331" spans="2:2">
      <c r="B331" s="18" t="s">
        <v>611</v>
      </c>
    </row>
    <row r="332" spans="2:2">
      <c r="B332" s="18" t="s">
        <v>616</v>
      </c>
    </row>
    <row r="333" spans="2:2">
      <c r="B333" s="18" t="s">
        <v>377</v>
      </c>
    </row>
    <row r="334" spans="2:2">
      <c r="B334" s="18" t="s">
        <v>744</v>
      </c>
    </row>
    <row r="335" spans="2:2">
      <c r="B335" s="18" t="s">
        <v>486</v>
      </c>
    </row>
    <row r="336" spans="2:2">
      <c r="B336" s="18" t="s">
        <v>730</v>
      </c>
    </row>
    <row r="337" spans="2:2">
      <c r="B337" s="18" t="s">
        <v>746</v>
      </c>
    </row>
    <row r="338" spans="2:2">
      <c r="B338" s="18" t="s">
        <v>754</v>
      </c>
    </row>
    <row r="339" spans="2:2">
      <c r="B339" s="18" t="s">
        <v>753</v>
      </c>
    </row>
  </sheetData>
  <autoFilter ref="A1:F101"/>
  <sortState ref="A242:B275">
    <sortCondition ref="A275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topLeftCell="A22" workbookViewId="0">
      <selection activeCell="C47" sqref="C47"/>
    </sheetView>
  </sheetViews>
  <sheetFormatPr defaultRowHeight="15"/>
  <cols>
    <col min="1" max="1" width="10.7109375" bestFit="1" customWidth="1"/>
    <col min="2" max="2" width="22.5703125" bestFit="1" customWidth="1"/>
    <col min="3" max="3" width="8.140625" style="44" bestFit="1" customWidth="1"/>
  </cols>
  <sheetData>
    <row r="1" spans="1:6">
      <c r="A1" s="23" t="s">
        <v>158</v>
      </c>
      <c r="B1" s="23" t="s">
        <v>150</v>
      </c>
      <c r="C1" s="24" t="s">
        <v>159</v>
      </c>
      <c r="D1" s="23" t="s">
        <v>260</v>
      </c>
      <c r="E1" s="23" t="s">
        <v>261</v>
      </c>
      <c r="F1" s="23" t="s">
        <v>157</v>
      </c>
    </row>
    <row r="2" spans="1:6">
      <c r="A2" s="19">
        <v>44819</v>
      </c>
      <c r="B2" s="18" t="s">
        <v>687</v>
      </c>
      <c r="C2" s="25">
        <v>65</v>
      </c>
      <c r="D2" s="18" t="s">
        <v>166</v>
      </c>
      <c r="E2" s="18"/>
      <c r="F2" s="18"/>
    </row>
    <row r="3" spans="1:6">
      <c r="A3" s="19">
        <v>44819</v>
      </c>
      <c r="B3" s="26" t="s">
        <v>708</v>
      </c>
      <c r="C3" s="25">
        <v>65</v>
      </c>
      <c r="D3" s="26" t="s">
        <v>166</v>
      </c>
      <c r="E3" s="18"/>
      <c r="F3" s="18"/>
    </row>
    <row r="4" spans="1:6">
      <c r="A4" s="19">
        <v>44819</v>
      </c>
      <c r="B4" s="26" t="s">
        <v>688</v>
      </c>
      <c r="C4" s="25"/>
      <c r="D4" s="18"/>
      <c r="E4" s="18"/>
      <c r="F4" s="18"/>
    </row>
    <row r="5" spans="1:6">
      <c r="A5" s="19">
        <v>44819</v>
      </c>
      <c r="B5" s="26" t="s">
        <v>707</v>
      </c>
      <c r="C5" s="25">
        <v>65</v>
      </c>
      <c r="D5" s="26" t="s">
        <v>166</v>
      </c>
      <c r="E5" s="18"/>
      <c r="F5" s="18"/>
    </row>
    <row r="6" spans="1:6">
      <c r="A6" s="19">
        <v>44819</v>
      </c>
      <c r="B6" s="26" t="s">
        <v>705</v>
      </c>
      <c r="C6" s="25">
        <v>65</v>
      </c>
      <c r="D6" s="26" t="s">
        <v>166</v>
      </c>
      <c r="E6" s="18"/>
      <c r="F6" s="18"/>
    </row>
    <row r="7" spans="1:6">
      <c r="A7" s="19">
        <v>44819</v>
      </c>
      <c r="B7" s="26" t="s">
        <v>703</v>
      </c>
      <c r="C7" s="25">
        <v>65</v>
      </c>
      <c r="D7" s="26" t="s">
        <v>166</v>
      </c>
      <c r="E7" s="18"/>
      <c r="F7" s="18"/>
    </row>
    <row r="8" spans="1:6">
      <c r="A8" s="19">
        <v>44819</v>
      </c>
      <c r="B8" s="26" t="s">
        <v>712</v>
      </c>
      <c r="C8" s="25"/>
      <c r="D8" s="18"/>
      <c r="E8" s="18"/>
      <c r="F8" s="18"/>
    </row>
    <row r="9" spans="1:6">
      <c r="A9" s="19">
        <v>44819</v>
      </c>
      <c r="B9" s="26" t="s">
        <v>704</v>
      </c>
      <c r="C9" s="25"/>
      <c r="D9" s="18"/>
      <c r="E9" s="18"/>
      <c r="F9" s="18"/>
    </row>
    <row r="10" spans="1:6">
      <c r="A10" s="19">
        <v>44826</v>
      </c>
      <c r="B10" s="18" t="s">
        <v>701</v>
      </c>
      <c r="C10" s="25"/>
      <c r="D10" s="18"/>
      <c r="E10" s="18"/>
      <c r="F10" s="18"/>
    </row>
    <row r="11" spans="1:6">
      <c r="A11" s="19">
        <v>44826</v>
      </c>
      <c r="B11" s="18" t="s">
        <v>688</v>
      </c>
      <c r="C11" s="25"/>
      <c r="D11" s="18"/>
      <c r="E11" s="18"/>
      <c r="F11" s="18"/>
    </row>
    <row r="12" spans="1:6">
      <c r="A12" s="19">
        <v>44826</v>
      </c>
      <c r="B12" s="18" t="s">
        <v>703</v>
      </c>
      <c r="C12" s="25"/>
      <c r="D12" s="18"/>
      <c r="E12" s="18"/>
      <c r="F12" s="18"/>
    </row>
    <row r="13" spans="1:6">
      <c r="A13" s="19">
        <v>44826</v>
      </c>
      <c r="B13" s="18" t="s">
        <v>709</v>
      </c>
      <c r="C13" s="25"/>
      <c r="D13" s="18"/>
      <c r="E13" s="18"/>
      <c r="F13" s="18"/>
    </row>
    <row r="14" spans="1:6">
      <c r="A14" s="19">
        <v>44826</v>
      </c>
      <c r="B14" s="18" t="s">
        <v>704</v>
      </c>
      <c r="C14" s="25"/>
      <c r="D14" s="18"/>
      <c r="E14" s="18"/>
      <c r="F14" s="18"/>
    </row>
    <row r="15" spans="1:6">
      <c r="A15" s="19">
        <v>44833</v>
      </c>
      <c r="B15" s="21" t="s">
        <v>701</v>
      </c>
      <c r="C15" s="25"/>
      <c r="D15" s="18"/>
      <c r="E15" s="18"/>
      <c r="F15" s="18"/>
    </row>
    <row r="16" spans="1:6">
      <c r="A16" s="19">
        <v>44833</v>
      </c>
      <c r="B16" s="21" t="s">
        <v>688</v>
      </c>
      <c r="C16" s="25"/>
      <c r="D16" s="18"/>
      <c r="E16" s="18"/>
      <c r="F16" s="18"/>
    </row>
    <row r="17" spans="1:6">
      <c r="A17" s="19">
        <v>44833</v>
      </c>
      <c r="B17" s="21" t="s">
        <v>702</v>
      </c>
      <c r="C17" s="25"/>
      <c r="D17" s="18"/>
      <c r="E17" s="18"/>
      <c r="F17" s="18"/>
    </row>
    <row r="18" spans="1:6">
      <c r="A18" s="19">
        <v>44833</v>
      </c>
      <c r="B18" s="21" t="s">
        <v>703</v>
      </c>
      <c r="C18" s="25"/>
      <c r="D18" s="18"/>
      <c r="E18" s="18"/>
      <c r="F18" s="18"/>
    </row>
    <row r="19" spans="1:6">
      <c r="A19" s="19">
        <v>44833</v>
      </c>
      <c r="B19" s="21" t="s">
        <v>704</v>
      </c>
      <c r="C19" s="25"/>
      <c r="D19" s="18"/>
      <c r="E19" s="18"/>
      <c r="F19" s="18"/>
    </row>
    <row r="20" spans="1:6">
      <c r="A20" s="19">
        <v>44833</v>
      </c>
      <c r="B20" s="21" t="s">
        <v>705</v>
      </c>
      <c r="C20" s="25"/>
      <c r="D20" s="18"/>
      <c r="E20" s="18"/>
      <c r="F20" s="18"/>
    </row>
    <row r="21" spans="1:6">
      <c r="A21" s="19">
        <v>44833</v>
      </c>
      <c r="B21" s="18" t="s">
        <v>706</v>
      </c>
      <c r="C21" s="25"/>
      <c r="D21" s="18"/>
      <c r="E21" s="18"/>
      <c r="F21" s="18"/>
    </row>
    <row r="22" spans="1:6">
      <c r="A22" s="19">
        <v>44840</v>
      </c>
      <c r="B22" s="18" t="s">
        <v>713</v>
      </c>
      <c r="C22" s="25"/>
      <c r="D22" s="18"/>
      <c r="E22" s="18"/>
      <c r="F22" s="18"/>
    </row>
    <row r="23" spans="1:6">
      <c r="A23" s="19">
        <v>44840</v>
      </c>
      <c r="B23" s="18" t="s">
        <v>714</v>
      </c>
      <c r="C23" s="25" t="s">
        <v>93</v>
      </c>
      <c r="D23" s="18"/>
      <c r="E23" s="18"/>
      <c r="F23" s="18"/>
    </row>
    <row r="24" spans="1:6">
      <c r="A24" s="19">
        <v>44840</v>
      </c>
      <c r="B24" s="18" t="s">
        <v>701</v>
      </c>
      <c r="C24" s="25"/>
      <c r="D24" s="18"/>
      <c r="E24" s="18"/>
      <c r="F24" s="18"/>
    </row>
    <row r="25" spans="1:6">
      <c r="A25" s="19">
        <v>44840</v>
      </c>
      <c r="B25" s="18" t="s">
        <v>715</v>
      </c>
      <c r="C25" s="25">
        <v>65</v>
      </c>
      <c r="D25" s="26" t="s">
        <v>166</v>
      </c>
      <c r="E25" s="18"/>
      <c r="F25" s="18"/>
    </row>
    <row r="26" spans="1:6">
      <c r="A26" s="19">
        <v>44840</v>
      </c>
      <c r="B26" s="18" t="s">
        <v>704</v>
      </c>
      <c r="C26" s="25"/>
      <c r="D26" s="18"/>
      <c r="E26" s="18"/>
      <c r="F26" s="18"/>
    </row>
    <row r="27" spans="1:6">
      <c r="A27" s="19">
        <v>44840</v>
      </c>
      <c r="B27" s="18" t="s">
        <v>716</v>
      </c>
      <c r="C27" s="25"/>
      <c r="D27" s="18"/>
      <c r="E27" s="18"/>
      <c r="F27" s="18"/>
    </row>
    <row r="28" spans="1:6">
      <c r="A28" s="19">
        <v>44847</v>
      </c>
      <c r="B28" s="18" t="s">
        <v>701</v>
      </c>
      <c r="C28" s="25"/>
      <c r="D28" s="18"/>
      <c r="E28" s="18"/>
      <c r="F28" s="18"/>
    </row>
    <row r="29" spans="1:6">
      <c r="A29" s="19">
        <v>44847</v>
      </c>
      <c r="B29" s="18" t="s">
        <v>688</v>
      </c>
      <c r="C29" s="25"/>
      <c r="D29" s="18"/>
      <c r="E29" s="18"/>
      <c r="F29" s="18"/>
    </row>
    <row r="30" spans="1:6">
      <c r="A30" s="19">
        <v>44847</v>
      </c>
      <c r="B30" s="18" t="s">
        <v>702</v>
      </c>
      <c r="C30" s="25"/>
      <c r="D30" s="18"/>
      <c r="E30" s="18"/>
      <c r="F30" s="18"/>
    </row>
    <row r="31" spans="1:6">
      <c r="A31" s="19">
        <v>44847</v>
      </c>
      <c r="B31" s="18" t="s">
        <v>715</v>
      </c>
      <c r="C31" s="25"/>
      <c r="D31" s="18"/>
      <c r="E31" s="18"/>
      <c r="F31" s="18"/>
    </row>
    <row r="32" spans="1:6">
      <c r="A32" s="19">
        <v>44847</v>
      </c>
      <c r="B32" s="18" t="s">
        <v>713</v>
      </c>
      <c r="C32" s="25"/>
      <c r="D32" s="18"/>
      <c r="E32" s="18"/>
      <c r="F32" s="18"/>
    </row>
    <row r="33" spans="1:6">
      <c r="A33" s="19">
        <v>44854</v>
      </c>
      <c r="B33" s="18" t="s">
        <v>701</v>
      </c>
      <c r="C33" s="25"/>
      <c r="D33" s="18"/>
      <c r="E33" s="18"/>
      <c r="F33" s="18"/>
    </row>
    <row r="34" spans="1:6">
      <c r="A34" s="19">
        <v>44854</v>
      </c>
      <c r="B34" s="18" t="s">
        <v>688</v>
      </c>
      <c r="C34" s="25"/>
      <c r="D34" s="18"/>
      <c r="E34" s="18"/>
      <c r="F34" s="18"/>
    </row>
    <row r="35" spans="1:6">
      <c r="A35" s="19">
        <v>44854</v>
      </c>
      <c r="B35" s="18" t="s">
        <v>751</v>
      </c>
      <c r="C35" s="25"/>
      <c r="D35" s="18"/>
      <c r="E35" s="18"/>
      <c r="F35" s="18"/>
    </row>
    <row r="36" spans="1:6">
      <c r="A36" s="19">
        <v>44854</v>
      </c>
      <c r="B36" s="18" t="s">
        <v>703</v>
      </c>
      <c r="C36" s="25"/>
      <c r="D36" s="18"/>
      <c r="E36" s="18"/>
      <c r="F36" s="18"/>
    </row>
    <row r="37" spans="1:6">
      <c r="A37" s="19">
        <v>44854</v>
      </c>
      <c r="B37" s="18" t="s">
        <v>752</v>
      </c>
      <c r="C37" s="25"/>
      <c r="D37" s="18"/>
      <c r="E37" s="18"/>
      <c r="F37" s="18"/>
    </row>
    <row r="38" spans="1:6">
      <c r="A38" s="18"/>
      <c r="B38" s="18"/>
      <c r="C38" s="25"/>
      <c r="D38" s="18"/>
      <c r="E38" s="18"/>
      <c r="F38" s="18"/>
    </row>
    <row r="39" spans="1:6">
      <c r="A39" s="18"/>
      <c r="B39" s="18"/>
      <c r="C39" s="25"/>
      <c r="D39" s="18"/>
      <c r="E39" s="18"/>
      <c r="F39" s="18"/>
    </row>
    <row r="40" spans="1:6">
      <c r="A40" s="18"/>
      <c r="B40" s="18"/>
      <c r="C40" s="25"/>
      <c r="D40" s="18"/>
      <c r="E40" s="18"/>
      <c r="F40" s="18"/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0"/>
  <sheetViews>
    <sheetView workbookViewId="0">
      <pane ySplit="1" topLeftCell="A51" activePane="bottomLeft" state="frozen"/>
      <selection pane="bottomLeft" activeCell="B43" sqref="B43"/>
    </sheetView>
  </sheetViews>
  <sheetFormatPr defaultRowHeight="15"/>
  <cols>
    <col min="1" max="1" width="10.7109375" style="18" bestFit="1" customWidth="1"/>
    <col min="2" max="2" width="14.7109375" style="18" bestFit="1" customWidth="1"/>
    <col min="3" max="3" width="9.140625" style="25"/>
    <col min="4" max="4" width="9.140625" style="28"/>
    <col min="5" max="5" width="34.140625" style="32" bestFit="1" customWidth="1"/>
  </cols>
  <sheetData>
    <row r="1" spans="1:5">
      <c r="A1" s="23" t="s">
        <v>158</v>
      </c>
      <c r="B1" s="23" t="s">
        <v>150</v>
      </c>
      <c r="C1" s="24" t="s">
        <v>159</v>
      </c>
      <c r="D1" s="39" t="s">
        <v>325</v>
      </c>
      <c r="E1" s="45" t="s">
        <v>449</v>
      </c>
    </row>
    <row r="2" spans="1:5">
      <c r="A2" s="19">
        <v>44771</v>
      </c>
      <c r="B2" s="18" t="s">
        <v>342</v>
      </c>
      <c r="C2" s="25">
        <f>3+2.5</f>
        <v>5.5</v>
      </c>
      <c r="D2" s="28" t="s">
        <v>697</v>
      </c>
      <c r="E2" s="32" t="s">
        <v>93</v>
      </c>
    </row>
    <row r="3" spans="1:5">
      <c r="A3" s="19">
        <v>44772</v>
      </c>
      <c r="B3" s="18" t="s">
        <v>643</v>
      </c>
      <c r="C3" s="25">
        <f>6.5+6.5</f>
        <v>13</v>
      </c>
      <c r="D3" s="28" t="s">
        <v>698</v>
      </c>
    </row>
    <row r="4" spans="1:5">
      <c r="A4" s="19">
        <v>44776</v>
      </c>
      <c r="B4" s="18" t="s">
        <v>342</v>
      </c>
      <c r="C4" s="25">
        <f>3+3+5</f>
        <v>11</v>
      </c>
      <c r="D4" s="28" t="s">
        <v>696</v>
      </c>
      <c r="E4" s="32" t="s">
        <v>93</v>
      </c>
    </row>
    <row r="5" spans="1:5">
      <c r="A5" s="19">
        <v>44779</v>
      </c>
      <c r="B5" s="18" t="s">
        <v>643</v>
      </c>
      <c r="C5" s="25">
        <v>4</v>
      </c>
      <c r="D5" s="28" t="s">
        <v>699</v>
      </c>
    </row>
    <row r="6" spans="1:5">
      <c r="A6" s="19">
        <v>44785</v>
      </c>
      <c r="B6" s="18" t="s">
        <v>652</v>
      </c>
      <c r="C6" s="25">
        <v>3</v>
      </c>
      <c r="D6" s="28" t="s">
        <v>653</v>
      </c>
      <c r="E6" s="32" t="s">
        <v>767</v>
      </c>
    </row>
    <row r="7" spans="1:5">
      <c r="A7" s="19">
        <v>44786</v>
      </c>
      <c r="B7" s="18" t="s">
        <v>643</v>
      </c>
      <c r="C7" s="25">
        <v>2.5</v>
      </c>
      <c r="D7" s="28" t="s">
        <v>338</v>
      </c>
    </row>
    <row r="8" spans="1:5">
      <c r="A8" s="19">
        <v>44786</v>
      </c>
      <c r="B8" s="18" t="s">
        <v>700</v>
      </c>
      <c r="C8" s="25">
        <v>2.5</v>
      </c>
      <c r="D8" s="28" t="s">
        <v>338</v>
      </c>
    </row>
    <row r="9" spans="1:5">
      <c r="A9" s="19">
        <v>44786</v>
      </c>
      <c r="B9" s="18" t="s">
        <v>654</v>
      </c>
      <c r="C9" s="25">
        <v>2.5</v>
      </c>
      <c r="D9" s="28" t="s">
        <v>338</v>
      </c>
    </row>
    <row r="10" spans="1:5">
      <c r="A10" s="19">
        <v>44799</v>
      </c>
      <c r="B10" s="18" t="s">
        <v>481</v>
      </c>
      <c r="C10" s="25">
        <f>5+5+5+5+3</f>
        <v>23</v>
      </c>
      <c r="D10" s="28" t="s">
        <v>666</v>
      </c>
    </row>
    <row r="11" spans="1:5">
      <c r="A11" s="19">
        <v>44800</v>
      </c>
      <c r="B11" s="18" t="s">
        <v>700</v>
      </c>
      <c r="C11" s="25">
        <v>2.5</v>
      </c>
      <c r="D11" s="28" t="s">
        <v>338</v>
      </c>
    </row>
    <row r="12" spans="1:5">
      <c r="A12" s="19">
        <v>44800</v>
      </c>
      <c r="B12" s="18" t="s">
        <v>654</v>
      </c>
      <c r="C12" s="25">
        <v>2.5</v>
      </c>
      <c r="D12" s="28" t="s">
        <v>338</v>
      </c>
    </row>
    <row r="13" spans="1:5">
      <c r="A13" s="19">
        <v>44806</v>
      </c>
      <c r="B13" s="18" t="s">
        <v>285</v>
      </c>
      <c r="C13" s="25">
        <v>2.5</v>
      </c>
      <c r="D13" s="28" t="s">
        <v>338</v>
      </c>
      <c r="E13" s="32" t="s">
        <v>93</v>
      </c>
    </row>
    <row r="14" spans="1:5">
      <c r="A14" s="19">
        <v>44806</v>
      </c>
      <c r="B14" s="18" t="s">
        <v>324</v>
      </c>
      <c r="C14" s="25">
        <v>6</v>
      </c>
      <c r="D14" s="28" t="s">
        <v>676</v>
      </c>
      <c r="E14" s="32" t="s">
        <v>93</v>
      </c>
    </row>
    <row r="15" spans="1:5">
      <c r="A15" s="19">
        <v>44813</v>
      </c>
      <c r="B15" s="26" t="s">
        <v>642</v>
      </c>
      <c r="C15" s="25">
        <v>2.5</v>
      </c>
      <c r="D15" s="43" t="s">
        <v>338</v>
      </c>
    </row>
    <row r="16" spans="1:5">
      <c r="A16" s="19">
        <v>44814</v>
      </c>
      <c r="B16" s="26" t="s">
        <v>643</v>
      </c>
      <c r="C16" s="25">
        <v>2.5</v>
      </c>
      <c r="D16" s="43" t="s">
        <v>338</v>
      </c>
    </row>
    <row r="17" spans="1:5">
      <c r="A17" s="19">
        <v>44814</v>
      </c>
      <c r="B17" s="18" t="s">
        <v>700</v>
      </c>
      <c r="C17" s="25">
        <v>2.5</v>
      </c>
      <c r="D17" s="43" t="s">
        <v>338</v>
      </c>
    </row>
    <row r="18" spans="1:5">
      <c r="A18" s="19">
        <v>44820</v>
      </c>
      <c r="B18" s="18" t="s">
        <v>741</v>
      </c>
      <c r="C18" s="25">
        <f>3+3</f>
        <v>6</v>
      </c>
      <c r="D18" s="28" t="s">
        <v>711</v>
      </c>
    </row>
    <row r="19" spans="1:5">
      <c r="A19" s="19">
        <v>44820</v>
      </c>
      <c r="B19" s="18" t="s">
        <v>642</v>
      </c>
      <c r="C19" s="25">
        <v>2.5</v>
      </c>
      <c r="D19" s="28" t="s">
        <v>338</v>
      </c>
    </row>
    <row r="20" spans="1:5">
      <c r="A20" s="19">
        <v>44820</v>
      </c>
      <c r="B20" s="18" t="s">
        <v>324</v>
      </c>
      <c r="C20" s="25">
        <f>7+7</f>
        <v>14</v>
      </c>
      <c r="D20" s="28" t="s">
        <v>692</v>
      </c>
      <c r="E20" s="32" t="s">
        <v>93</v>
      </c>
    </row>
    <row r="21" spans="1:5">
      <c r="A21" s="19">
        <v>44820</v>
      </c>
      <c r="B21" s="18" t="s">
        <v>481</v>
      </c>
      <c r="C21" s="25">
        <f>5+5+5+5 +3 +2.5</f>
        <v>25.5</v>
      </c>
      <c r="D21" s="28" t="s">
        <v>693</v>
      </c>
    </row>
    <row r="22" spans="1:5">
      <c r="A22" s="19">
        <v>44821</v>
      </c>
      <c r="B22" s="18" t="s">
        <v>481</v>
      </c>
      <c r="C22" s="25">
        <v>2.5</v>
      </c>
      <c r="D22" s="28" t="s">
        <v>338</v>
      </c>
    </row>
    <row r="23" spans="1:5">
      <c r="A23" s="19">
        <v>44827</v>
      </c>
      <c r="B23" s="18" t="s">
        <v>276</v>
      </c>
      <c r="C23" s="25">
        <f>6+2.5</f>
        <v>8.5</v>
      </c>
      <c r="D23" s="28" t="s">
        <v>738</v>
      </c>
    </row>
    <row r="24" spans="1:5">
      <c r="A24" s="19">
        <v>44827</v>
      </c>
      <c r="B24" s="18" t="s">
        <v>601</v>
      </c>
      <c r="C24" s="25">
        <v>2.5</v>
      </c>
      <c r="D24" s="28" t="s">
        <v>338</v>
      </c>
      <c r="E24" s="32" t="s">
        <v>93</v>
      </c>
    </row>
    <row r="25" spans="1:5">
      <c r="A25" s="19">
        <v>44827</v>
      </c>
      <c r="B25" s="18" t="s">
        <v>481</v>
      </c>
      <c r="C25" s="25">
        <f>5+5+5+5</f>
        <v>20</v>
      </c>
      <c r="D25" s="28" t="s">
        <v>739</v>
      </c>
    </row>
    <row r="26" spans="1:5">
      <c r="A26" s="19">
        <v>44827</v>
      </c>
      <c r="B26" s="18" t="s">
        <v>741</v>
      </c>
      <c r="C26" s="25">
        <v>6</v>
      </c>
      <c r="D26" s="28" t="s">
        <v>676</v>
      </c>
    </row>
    <row r="27" spans="1:5">
      <c r="A27" s="19">
        <v>44828</v>
      </c>
      <c r="B27" s="18" t="s">
        <v>601</v>
      </c>
      <c r="C27" s="25">
        <v>2.5</v>
      </c>
      <c r="D27" s="28" t="s">
        <v>338</v>
      </c>
      <c r="E27" s="32" t="s">
        <v>93</v>
      </c>
    </row>
    <row r="28" spans="1:5">
      <c r="A28" s="19">
        <v>44833</v>
      </c>
      <c r="B28" s="18" t="s">
        <v>601</v>
      </c>
      <c r="C28" s="25">
        <v>2.5</v>
      </c>
      <c r="D28" s="28" t="s">
        <v>338</v>
      </c>
      <c r="E28" s="32" t="s">
        <v>93</v>
      </c>
    </row>
    <row r="29" spans="1:5">
      <c r="A29" s="19">
        <v>44834</v>
      </c>
      <c r="B29" s="18" t="s">
        <v>652</v>
      </c>
      <c r="C29" s="25">
        <v>2.5</v>
      </c>
      <c r="D29" s="28" t="s">
        <v>338</v>
      </c>
      <c r="E29" s="32" t="s">
        <v>767</v>
      </c>
    </row>
    <row r="30" spans="1:5">
      <c r="A30" s="19">
        <v>44834</v>
      </c>
      <c r="B30" s="18" t="s">
        <v>741</v>
      </c>
      <c r="C30" s="25">
        <v>2.5</v>
      </c>
      <c r="D30" s="28" t="s">
        <v>338</v>
      </c>
    </row>
    <row r="31" spans="1:5">
      <c r="A31" s="19">
        <v>44835</v>
      </c>
      <c r="B31" s="18" t="s">
        <v>276</v>
      </c>
      <c r="C31" s="25">
        <v>2.5</v>
      </c>
      <c r="D31" s="28" t="s">
        <v>338</v>
      </c>
    </row>
    <row r="32" spans="1:5">
      <c r="A32" s="19">
        <v>44835</v>
      </c>
      <c r="B32" s="18" t="s">
        <v>322</v>
      </c>
      <c r="C32" s="25">
        <v>2.5</v>
      </c>
      <c r="D32" s="28" t="s">
        <v>338</v>
      </c>
      <c r="E32" s="32" t="s">
        <v>93</v>
      </c>
    </row>
    <row r="33" spans="1:5">
      <c r="A33" s="19">
        <v>44835</v>
      </c>
      <c r="B33" s="18" t="s">
        <v>315</v>
      </c>
      <c r="C33" s="25">
        <f>2.5+7+7</f>
        <v>16.5</v>
      </c>
      <c r="D33" s="28" t="s">
        <v>742</v>
      </c>
      <c r="E33" s="32" t="s">
        <v>93</v>
      </c>
    </row>
    <row r="34" spans="1:5">
      <c r="A34" s="19">
        <v>44839</v>
      </c>
      <c r="B34" s="18" t="s">
        <v>601</v>
      </c>
      <c r="C34" s="25">
        <v>2.5</v>
      </c>
      <c r="D34" s="28" t="s">
        <v>338</v>
      </c>
      <c r="E34" s="32" t="s">
        <v>93</v>
      </c>
    </row>
    <row r="35" spans="1:5">
      <c r="A35" s="19">
        <v>44839</v>
      </c>
      <c r="B35" s="18" t="s">
        <v>743</v>
      </c>
      <c r="C35" s="25">
        <f>5+5+5+5+2.5</f>
        <v>22.5</v>
      </c>
      <c r="D35" s="28" t="s">
        <v>662</v>
      </c>
      <c r="E35" s="32" t="s">
        <v>93</v>
      </c>
    </row>
    <row r="36" spans="1:5">
      <c r="A36" s="19">
        <v>44839</v>
      </c>
      <c r="B36" s="18" t="s">
        <v>283</v>
      </c>
      <c r="C36" s="25">
        <f>5+5+5+5+2.5</f>
        <v>22.5</v>
      </c>
      <c r="D36" s="28" t="s">
        <v>675</v>
      </c>
      <c r="E36" s="32" t="s">
        <v>93</v>
      </c>
    </row>
    <row r="37" spans="1:5">
      <c r="A37" s="19">
        <v>44839</v>
      </c>
      <c r="B37" s="18" t="s">
        <v>741</v>
      </c>
      <c r="C37" s="25">
        <v>5</v>
      </c>
      <c r="D37" s="28" t="s">
        <v>740</v>
      </c>
    </row>
    <row r="38" spans="1:5">
      <c r="A38" s="19">
        <v>44841</v>
      </c>
      <c r="B38" s="18" t="s">
        <v>315</v>
      </c>
      <c r="C38" s="25">
        <f>7+7+7</f>
        <v>21</v>
      </c>
      <c r="D38" s="28" t="s">
        <v>736</v>
      </c>
      <c r="E38" s="32" t="s">
        <v>93</v>
      </c>
    </row>
    <row r="39" spans="1:5">
      <c r="A39" s="19">
        <v>44841</v>
      </c>
      <c r="B39" s="18" t="s">
        <v>643</v>
      </c>
      <c r="C39" s="25">
        <v>5</v>
      </c>
      <c r="D39" s="28" t="s">
        <v>737</v>
      </c>
    </row>
    <row r="40" spans="1:5">
      <c r="A40" s="19">
        <v>44842</v>
      </c>
      <c r="B40" s="18" t="s">
        <v>601</v>
      </c>
      <c r="C40" s="25">
        <v>2.5</v>
      </c>
      <c r="D40" s="28" t="s">
        <v>338</v>
      </c>
      <c r="E40" s="32" t="s">
        <v>93</v>
      </c>
    </row>
    <row r="41" spans="1:5">
      <c r="A41" s="19">
        <v>44842</v>
      </c>
      <c r="B41" s="18" t="s">
        <v>283</v>
      </c>
      <c r="C41" s="25">
        <f>2.5+5+5</f>
        <v>12.5</v>
      </c>
      <c r="D41" s="28" t="s">
        <v>732</v>
      </c>
      <c r="E41" s="32" t="s">
        <v>93</v>
      </c>
    </row>
    <row r="42" spans="1:5">
      <c r="A42" s="19">
        <v>44842</v>
      </c>
      <c r="B42" s="18" t="s">
        <v>643</v>
      </c>
      <c r="C42" s="25">
        <f>2.5+5</f>
        <v>7.5</v>
      </c>
      <c r="D42" s="28" t="s">
        <v>733</v>
      </c>
    </row>
    <row r="43" spans="1:5">
      <c r="A43" s="19">
        <v>44842</v>
      </c>
      <c r="B43" s="18" t="s">
        <v>315</v>
      </c>
      <c r="C43" s="25">
        <f>5+6+2.5+7+7</f>
        <v>27.5</v>
      </c>
      <c r="D43" s="28" t="s">
        <v>734</v>
      </c>
      <c r="E43" s="32" t="s">
        <v>93</v>
      </c>
    </row>
    <row r="44" spans="1:5">
      <c r="A44" s="19">
        <v>44842</v>
      </c>
      <c r="B44" s="18" t="s">
        <v>324</v>
      </c>
      <c r="C44" s="25">
        <v>7</v>
      </c>
      <c r="D44" s="28" t="s">
        <v>735</v>
      </c>
    </row>
    <row r="45" spans="1:5">
      <c r="A45" s="19">
        <v>44848</v>
      </c>
      <c r="B45" s="18" t="s">
        <v>747</v>
      </c>
      <c r="C45" s="25">
        <v>2.5</v>
      </c>
      <c r="D45" s="28" t="s">
        <v>338</v>
      </c>
    </row>
    <row r="46" spans="1:5">
      <c r="A46" s="19">
        <v>44848</v>
      </c>
      <c r="B46" s="18" t="s">
        <v>601</v>
      </c>
      <c r="C46" s="25">
        <v>2.5</v>
      </c>
      <c r="D46" s="28" t="s">
        <v>338</v>
      </c>
      <c r="E46" s="32" t="s">
        <v>93</v>
      </c>
    </row>
    <row r="47" spans="1:5">
      <c r="A47" s="19">
        <v>44848</v>
      </c>
      <c r="B47" s="18" t="s">
        <v>315</v>
      </c>
      <c r="C47" s="25">
        <f>6+6</f>
        <v>12</v>
      </c>
      <c r="D47" s="28" t="s">
        <v>748</v>
      </c>
    </row>
    <row r="48" spans="1:5">
      <c r="A48" s="19">
        <v>44848</v>
      </c>
      <c r="B48" s="18" t="s">
        <v>643</v>
      </c>
      <c r="C48" s="25">
        <v>6</v>
      </c>
      <c r="D48" s="28" t="s">
        <v>676</v>
      </c>
    </row>
    <row r="49" spans="1:5">
      <c r="A49" s="19">
        <v>44848</v>
      </c>
      <c r="B49" s="18" t="s">
        <v>663</v>
      </c>
      <c r="C49" s="25">
        <v>2</v>
      </c>
      <c r="D49" s="28" t="s">
        <v>676</v>
      </c>
      <c r="E49" s="32" t="s">
        <v>766</v>
      </c>
    </row>
    <row r="50" spans="1:5">
      <c r="A50" s="19">
        <v>44848</v>
      </c>
      <c r="B50" s="18" t="s">
        <v>324</v>
      </c>
      <c r="C50" s="25">
        <v>6</v>
      </c>
      <c r="D50" s="28" t="s">
        <v>676</v>
      </c>
    </row>
    <row r="51" spans="1:5">
      <c r="A51" s="19">
        <v>44848</v>
      </c>
      <c r="B51" s="18" t="s">
        <v>322</v>
      </c>
      <c r="C51" s="25">
        <v>2.5</v>
      </c>
      <c r="D51" s="28" t="s">
        <v>338</v>
      </c>
      <c r="E51" s="32" t="s">
        <v>93</v>
      </c>
    </row>
    <row r="52" spans="1:5">
      <c r="A52" s="19">
        <v>44853</v>
      </c>
      <c r="B52" s="18" t="s">
        <v>743</v>
      </c>
      <c r="C52" s="25">
        <f>5+5+5</f>
        <v>15</v>
      </c>
      <c r="D52" s="28" t="s">
        <v>764</v>
      </c>
    </row>
    <row r="53" spans="1:5">
      <c r="A53" s="19">
        <v>44853</v>
      </c>
      <c r="B53" s="18" t="s">
        <v>663</v>
      </c>
      <c r="C53" s="25">
        <v>5</v>
      </c>
      <c r="D53" s="28" t="s">
        <v>667</v>
      </c>
    </row>
    <row r="54" spans="1:5">
      <c r="A54" s="19">
        <v>44853</v>
      </c>
      <c r="B54" s="18" t="s">
        <v>283</v>
      </c>
      <c r="C54" s="25">
        <f>5+5+5+2.5</f>
        <v>17.5</v>
      </c>
      <c r="D54" s="28" t="s">
        <v>765</v>
      </c>
      <c r="E54" s="32" t="s">
        <v>93</v>
      </c>
    </row>
    <row r="55" spans="1:5">
      <c r="A55" s="19">
        <v>44853</v>
      </c>
      <c r="B55" s="18" t="s">
        <v>322</v>
      </c>
      <c r="C55" s="25">
        <v>2.5</v>
      </c>
      <c r="D55" s="28" t="s">
        <v>338</v>
      </c>
      <c r="E55" s="32" t="s">
        <v>93</v>
      </c>
    </row>
    <row r="56" spans="1:5">
      <c r="A56" s="19">
        <v>44855</v>
      </c>
      <c r="B56" s="18" t="s">
        <v>663</v>
      </c>
      <c r="C56" s="25">
        <f>5+5</f>
        <v>10</v>
      </c>
      <c r="D56" s="28" t="s">
        <v>759</v>
      </c>
    </row>
    <row r="57" spans="1:5">
      <c r="A57" s="19">
        <v>44855</v>
      </c>
      <c r="B57" s="18" t="s">
        <v>481</v>
      </c>
      <c r="C57" s="25">
        <v>5</v>
      </c>
      <c r="D57" s="28" t="s">
        <v>667</v>
      </c>
    </row>
    <row r="58" spans="1:5">
      <c r="A58" s="19">
        <v>44855</v>
      </c>
      <c r="B58" s="18" t="s">
        <v>642</v>
      </c>
      <c r="C58" s="25">
        <v>15</v>
      </c>
      <c r="D58" s="28" t="s">
        <v>760</v>
      </c>
    </row>
    <row r="59" spans="1:5">
      <c r="A59" s="19">
        <v>44858</v>
      </c>
      <c r="B59" s="18" t="s">
        <v>761</v>
      </c>
      <c r="C59" s="25">
        <f>2.5+2.5</f>
        <v>5</v>
      </c>
      <c r="D59" s="28" t="s">
        <v>762</v>
      </c>
    </row>
    <row r="60" spans="1:5">
      <c r="A60" s="19">
        <v>44858</v>
      </c>
      <c r="B60" s="18" t="s">
        <v>283</v>
      </c>
      <c r="C60" s="25">
        <f>5+5+2.5</f>
        <v>12.5</v>
      </c>
      <c r="D60" s="28" t="s">
        <v>763</v>
      </c>
      <c r="E60" s="32" t="s">
        <v>93</v>
      </c>
    </row>
  </sheetData>
  <autoFilter ref="A1:E60">
    <filterColumn colId="1"/>
    <sortState ref="A2:E54">
      <sortCondition ref="A1"/>
    </sortState>
  </autoFilter>
  <sortState ref="A2:E70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9"/>
  <sheetViews>
    <sheetView topLeftCell="A4" workbookViewId="0">
      <selection activeCell="A50" sqref="A50"/>
    </sheetView>
  </sheetViews>
  <sheetFormatPr defaultRowHeight="15"/>
  <cols>
    <col min="1" max="1" width="18.7109375" style="18" bestFit="1" customWidth="1"/>
    <col min="2" max="2" width="18.7109375" style="18" customWidth="1"/>
    <col min="3" max="3" width="9.140625" style="18"/>
    <col min="4" max="4" width="11.140625" style="32" bestFit="1" customWidth="1"/>
    <col min="5" max="5" width="22" style="18" customWidth="1"/>
    <col min="6" max="6" width="10.7109375" style="18" bestFit="1" customWidth="1"/>
    <col min="7" max="7" width="17.5703125" style="18" customWidth="1"/>
    <col min="8" max="8" width="22" style="18" customWidth="1"/>
    <col min="9" max="9" width="10.7109375" style="18" bestFit="1" customWidth="1"/>
    <col min="10" max="10" width="22" style="18" bestFit="1" customWidth="1"/>
    <col min="11" max="12" width="22" style="18" customWidth="1"/>
    <col min="13" max="13" width="22" style="18" bestFit="1" customWidth="1"/>
  </cols>
  <sheetData>
    <row r="1" spans="1:13">
      <c r="A1" s="23" t="s">
        <v>150</v>
      </c>
      <c r="B1" s="23" t="s">
        <v>571</v>
      </c>
      <c r="C1" s="23" t="s">
        <v>2</v>
      </c>
      <c r="D1" s="45" t="s">
        <v>292</v>
      </c>
      <c r="E1" s="23" t="s">
        <v>568</v>
      </c>
      <c r="F1" s="23" t="s">
        <v>158</v>
      </c>
      <c r="G1" s="23" t="s">
        <v>260</v>
      </c>
      <c r="H1" s="23" t="s">
        <v>569</v>
      </c>
      <c r="I1" s="23" t="s">
        <v>158</v>
      </c>
      <c r="J1" s="23" t="s">
        <v>260</v>
      </c>
      <c r="K1" s="23" t="s">
        <v>570</v>
      </c>
      <c r="L1" s="23" t="s">
        <v>158</v>
      </c>
      <c r="M1" s="23" t="s">
        <v>260</v>
      </c>
    </row>
    <row r="2" spans="1:13">
      <c r="A2" s="18" t="s">
        <v>575</v>
      </c>
      <c r="B2" s="18">
        <v>9</v>
      </c>
      <c r="C2" s="18" t="s">
        <v>358</v>
      </c>
      <c r="D2" s="32" t="s">
        <v>453</v>
      </c>
      <c r="E2" s="18">
        <v>199.9</v>
      </c>
      <c r="G2" s="18" t="s">
        <v>166</v>
      </c>
    </row>
    <row r="3" spans="1:13">
      <c r="A3" s="18" t="s">
        <v>574</v>
      </c>
      <c r="B3" s="18">
        <v>11</v>
      </c>
      <c r="C3" s="18" t="s">
        <v>360</v>
      </c>
      <c r="D3" s="32" t="s">
        <v>291</v>
      </c>
      <c r="E3" s="18">
        <v>199.9</v>
      </c>
      <c r="F3" s="19">
        <v>44617</v>
      </c>
      <c r="G3" s="18" t="s">
        <v>166</v>
      </c>
      <c r="I3" s="19"/>
    </row>
    <row r="4" spans="1:13">
      <c r="A4" s="18" t="s">
        <v>573</v>
      </c>
      <c r="B4" s="18">
        <v>20</v>
      </c>
      <c r="C4" s="18" t="s">
        <v>360</v>
      </c>
      <c r="D4" s="32" t="s">
        <v>291</v>
      </c>
      <c r="E4" s="18">
        <v>199.9</v>
      </c>
      <c r="F4" s="19">
        <v>44617</v>
      </c>
      <c r="G4" s="18" t="s">
        <v>166</v>
      </c>
      <c r="I4" s="19"/>
    </row>
    <row r="5" spans="1:13">
      <c r="A5" s="26" t="s">
        <v>307</v>
      </c>
      <c r="B5" s="26"/>
      <c r="C5" s="18" t="s">
        <v>359</v>
      </c>
      <c r="D5" s="32">
        <v>6</v>
      </c>
      <c r="E5" s="26">
        <v>199.9</v>
      </c>
      <c r="F5" s="19">
        <v>44638</v>
      </c>
      <c r="G5" s="26" t="s">
        <v>233</v>
      </c>
      <c r="H5" s="26"/>
      <c r="I5" s="19"/>
      <c r="J5" s="26"/>
      <c r="K5" s="26"/>
      <c r="L5" s="26"/>
      <c r="M5" s="26"/>
    </row>
    <row r="6" spans="1:13">
      <c r="A6" s="18" t="s">
        <v>311</v>
      </c>
      <c r="B6" s="18">
        <v>18</v>
      </c>
      <c r="C6" s="18" t="s">
        <v>360</v>
      </c>
      <c r="D6" s="32" t="s">
        <v>291</v>
      </c>
      <c r="E6" s="26">
        <v>199.9</v>
      </c>
      <c r="F6" s="19">
        <v>44646</v>
      </c>
      <c r="G6" s="26" t="s">
        <v>178</v>
      </c>
      <c r="H6" s="26"/>
      <c r="I6" s="19"/>
      <c r="J6" s="26"/>
      <c r="K6" s="26"/>
      <c r="L6" s="26"/>
      <c r="M6" s="26"/>
    </row>
    <row r="7" spans="1:13">
      <c r="A7" s="18" t="s">
        <v>310</v>
      </c>
      <c r="B7" s="18">
        <v>7</v>
      </c>
      <c r="C7" s="18" t="s">
        <v>358</v>
      </c>
      <c r="D7" s="32">
        <v>14</v>
      </c>
      <c r="E7" s="18">
        <v>199.9</v>
      </c>
      <c r="F7" s="19">
        <v>44656</v>
      </c>
      <c r="G7" s="18" t="s">
        <v>166</v>
      </c>
      <c r="I7" s="19"/>
    </row>
    <row r="8" spans="1:13">
      <c r="A8" s="18" t="s">
        <v>572</v>
      </c>
      <c r="C8" s="18" t="s">
        <v>358</v>
      </c>
      <c r="D8" s="32">
        <v>14</v>
      </c>
      <c r="E8" s="18">
        <v>200</v>
      </c>
      <c r="F8" s="19">
        <v>44657</v>
      </c>
      <c r="G8" s="18" t="s">
        <v>172</v>
      </c>
      <c r="I8" s="19"/>
    </row>
    <row r="9" spans="1:13">
      <c r="A9" s="18" t="s">
        <v>303</v>
      </c>
      <c r="B9" s="18">
        <v>8</v>
      </c>
      <c r="C9" s="18" t="s">
        <v>358</v>
      </c>
      <c r="D9" s="32">
        <v>12</v>
      </c>
      <c r="E9" s="18">
        <v>100</v>
      </c>
      <c r="F9" s="19">
        <v>44671</v>
      </c>
      <c r="G9" s="18" t="s">
        <v>451</v>
      </c>
      <c r="H9" s="18">
        <v>100</v>
      </c>
      <c r="I9" s="19">
        <v>44694</v>
      </c>
    </row>
    <row r="10" spans="1:13">
      <c r="A10" s="21" t="s">
        <v>282</v>
      </c>
      <c r="B10" s="21">
        <v>1</v>
      </c>
      <c r="C10" s="18" t="s">
        <v>358</v>
      </c>
      <c r="D10" s="32">
        <v>14</v>
      </c>
      <c r="E10" s="18">
        <v>73.33</v>
      </c>
      <c r="F10" s="19">
        <v>44671</v>
      </c>
      <c r="G10" s="18" t="s">
        <v>452</v>
      </c>
      <c r="H10" s="18">
        <v>73.33</v>
      </c>
      <c r="I10" s="19">
        <v>44713</v>
      </c>
      <c r="J10" s="18" t="s">
        <v>509</v>
      </c>
    </row>
    <row r="11" spans="1:13">
      <c r="A11" s="18" t="s">
        <v>424</v>
      </c>
      <c r="B11" s="18">
        <v>10</v>
      </c>
      <c r="C11" s="18" t="s">
        <v>358</v>
      </c>
      <c r="D11" s="32">
        <v>14</v>
      </c>
      <c r="E11" s="18">
        <v>100</v>
      </c>
      <c r="F11" s="19">
        <v>44671</v>
      </c>
      <c r="G11" s="18" t="s">
        <v>451</v>
      </c>
      <c r="H11" s="18">
        <v>100</v>
      </c>
      <c r="I11" s="19">
        <v>44686</v>
      </c>
    </row>
    <row r="12" spans="1:13">
      <c r="A12" s="18" t="s">
        <v>425</v>
      </c>
      <c r="B12" s="18">
        <v>5</v>
      </c>
      <c r="C12" s="18" t="s">
        <v>358</v>
      </c>
      <c r="D12" s="32">
        <v>16</v>
      </c>
      <c r="E12" s="26">
        <v>100</v>
      </c>
      <c r="F12" s="19">
        <v>44673</v>
      </c>
      <c r="G12" s="26" t="s">
        <v>451</v>
      </c>
      <c r="H12" s="26">
        <v>100</v>
      </c>
      <c r="I12" s="19"/>
      <c r="J12" s="26"/>
      <c r="K12" s="26"/>
      <c r="L12" s="26"/>
      <c r="M12" s="26"/>
    </row>
    <row r="13" spans="1:13">
      <c r="A13" s="18" t="s">
        <v>513</v>
      </c>
      <c r="B13" s="18">
        <v>13</v>
      </c>
      <c r="C13" s="18" t="s">
        <v>358</v>
      </c>
      <c r="D13" s="32">
        <v>12</v>
      </c>
      <c r="E13" s="18">
        <v>100</v>
      </c>
      <c r="F13" s="19">
        <v>44686</v>
      </c>
      <c r="G13" s="18" t="s">
        <v>451</v>
      </c>
      <c r="H13" s="18">
        <v>100</v>
      </c>
      <c r="I13" s="19">
        <v>44713</v>
      </c>
      <c r="J13" s="18" t="s">
        <v>516</v>
      </c>
    </row>
    <row r="14" spans="1:13">
      <c r="A14" s="18" t="s">
        <v>427</v>
      </c>
      <c r="B14" s="18">
        <v>4</v>
      </c>
      <c r="C14" s="18" t="s">
        <v>358</v>
      </c>
      <c r="D14" s="32">
        <v>12</v>
      </c>
      <c r="E14" s="18">
        <v>100</v>
      </c>
      <c r="G14" s="18" t="s">
        <v>451</v>
      </c>
      <c r="H14" s="18">
        <v>100</v>
      </c>
      <c r="I14" s="19">
        <v>44695</v>
      </c>
    </row>
    <row r="15" spans="1:13">
      <c r="A15" s="18" t="s">
        <v>428</v>
      </c>
      <c r="C15" s="18" t="s">
        <v>358</v>
      </c>
      <c r="D15" s="32">
        <v>14</v>
      </c>
      <c r="E15" s="18">
        <v>200</v>
      </c>
      <c r="F15" s="19">
        <v>44685</v>
      </c>
      <c r="G15" s="18" t="s">
        <v>166</v>
      </c>
      <c r="I15" s="19"/>
    </row>
    <row r="16" spans="1:13">
      <c r="A16" s="18" t="s">
        <v>473</v>
      </c>
      <c r="B16" s="18">
        <v>11</v>
      </c>
      <c r="C16" s="18" t="s">
        <v>358</v>
      </c>
      <c r="D16" s="32">
        <v>12</v>
      </c>
      <c r="E16" s="18">
        <v>100</v>
      </c>
      <c r="F16" s="19">
        <v>44687</v>
      </c>
      <c r="G16" s="18" t="s">
        <v>451</v>
      </c>
      <c r="H16" s="18">
        <v>100</v>
      </c>
      <c r="I16" s="19">
        <v>44694</v>
      </c>
    </row>
    <row r="17" spans="1:13">
      <c r="A17" s="18" t="s">
        <v>309</v>
      </c>
      <c r="B17" s="18">
        <v>2</v>
      </c>
      <c r="C17" s="18" t="s">
        <v>358</v>
      </c>
      <c r="D17" s="32">
        <v>12</v>
      </c>
      <c r="E17" s="26">
        <v>100</v>
      </c>
      <c r="F17" s="19">
        <v>44698</v>
      </c>
      <c r="G17" s="26" t="s">
        <v>480</v>
      </c>
      <c r="H17" s="26">
        <v>100</v>
      </c>
      <c r="I17" s="19"/>
      <c r="J17" s="26"/>
      <c r="K17" s="26"/>
      <c r="L17" s="26"/>
      <c r="M17" s="26"/>
    </row>
    <row r="18" spans="1:13">
      <c r="A18" s="18" t="s">
        <v>304</v>
      </c>
      <c r="B18" s="18">
        <v>3</v>
      </c>
      <c r="C18" s="18" t="s">
        <v>358</v>
      </c>
      <c r="D18" s="32">
        <v>12</v>
      </c>
      <c r="E18" s="18">
        <v>100</v>
      </c>
      <c r="F18" s="19">
        <v>44701</v>
      </c>
      <c r="G18" s="18" t="s">
        <v>510</v>
      </c>
      <c r="H18" s="18">
        <v>100</v>
      </c>
      <c r="I18" s="19">
        <v>44722</v>
      </c>
      <c r="J18" s="18" t="s">
        <v>479</v>
      </c>
    </row>
    <row r="19" spans="1:13">
      <c r="A19" s="18" t="s">
        <v>576</v>
      </c>
      <c r="B19" s="18">
        <v>12</v>
      </c>
      <c r="C19" s="18" t="s">
        <v>359</v>
      </c>
      <c r="D19" s="32">
        <v>8</v>
      </c>
      <c r="E19" s="18">
        <v>200</v>
      </c>
      <c r="F19" s="19">
        <v>44737</v>
      </c>
    </row>
    <row r="20" spans="1:13">
      <c r="A20" s="18" t="s">
        <v>342</v>
      </c>
      <c r="B20" s="18">
        <v>8</v>
      </c>
      <c r="C20" s="18" t="s">
        <v>359</v>
      </c>
      <c r="D20" s="32">
        <v>10</v>
      </c>
      <c r="E20" s="18">
        <v>200</v>
      </c>
      <c r="F20" s="19">
        <v>44737</v>
      </c>
    </row>
    <row r="21" spans="1:13">
      <c r="A21" s="21" t="s">
        <v>481</v>
      </c>
      <c r="B21" s="18">
        <v>1</v>
      </c>
      <c r="C21" s="18" t="s">
        <v>359</v>
      </c>
      <c r="D21" s="32">
        <v>12</v>
      </c>
    </row>
    <row r="22" spans="1:13">
      <c r="A22" s="18" t="s">
        <v>577</v>
      </c>
      <c r="B22" s="18">
        <v>15</v>
      </c>
      <c r="C22" s="18" t="s">
        <v>359</v>
      </c>
      <c r="D22" s="32">
        <v>10</v>
      </c>
    </row>
    <row r="23" spans="1:13">
      <c r="A23" s="18" t="s">
        <v>431</v>
      </c>
      <c r="B23" s="18">
        <v>10</v>
      </c>
      <c r="C23" s="18" t="s">
        <v>359</v>
      </c>
      <c r="D23" s="32">
        <v>10</v>
      </c>
    </row>
    <row r="24" spans="1:13">
      <c r="A24" s="18" t="s">
        <v>275</v>
      </c>
      <c r="B24" s="18">
        <v>11</v>
      </c>
      <c r="C24" s="18" t="s">
        <v>359</v>
      </c>
      <c r="D24" s="32">
        <v>10</v>
      </c>
    </row>
    <row r="25" spans="1:13">
      <c r="A25" s="18" t="s">
        <v>308</v>
      </c>
      <c r="B25" s="18">
        <v>9</v>
      </c>
      <c r="C25" s="18" t="s">
        <v>359</v>
      </c>
      <c r="D25" s="32">
        <v>10</v>
      </c>
    </row>
    <row r="26" spans="1:13">
      <c r="A26" s="18" t="s">
        <v>285</v>
      </c>
      <c r="B26" s="18">
        <v>17</v>
      </c>
      <c r="C26" s="18" t="s">
        <v>359</v>
      </c>
      <c r="D26" s="32">
        <v>10</v>
      </c>
    </row>
    <row r="27" spans="1:13">
      <c r="A27" s="18" t="s">
        <v>318</v>
      </c>
      <c r="B27" s="18">
        <v>7</v>
      </c>
      <c r="C27" s="18" t="s">
        <v>359</v>
      </c>
      <c r="D27" s="32">
        <v>8</v>
      </c>
    </row>
    <row r="28" spans="1:13">
      <c r="A28" s="18" t="s">
        <v>578</v>
      </c>
      <c r="B28" s="18" t="s">
        <v>606</v>
      </c>
      <c r="C28" s="18" t="s">
        <v>359</v>
      </c>
      <c r="D28" s="32">
        <v>8</v>
      </c>
      <c r="E28" s="18">
        <v>200</v>
      </c>
      <c r="F28" s="19">
        <v>44739</v>
      </c>
    </row>
    <row r="29" spans="1:13">
      <c r="A29" s="18" t="s">
        <v>295</v>
      </c>
      <c r="B29" s="18">
        <v>4</v>
      </c>
      <c r="C29" s="18" t="s">
        <v>359</v>
      </c>
      <c r="D29" s="32">
        <v>10</v>
      </c>
    </row>
    <row r="30" spans="1:13">
      <c r="A30" s="18" t="s">
        <v>317</v>
      </c>
      <c r="C30" s="18" t="s">
        <v>359</v>
      </c>
      <c r="D30" s="32">
        <v>6</v>
      </c>
    </row>
    <row r="31" spans="1:13">
      <c r="A31" s="18" t="s">
        <v>605</v>
      </c>
      <c r="B31" s="18">
        <v>12</v>
      </c>
      <c r="C31" s="18" t="s">
        <v>358</v>
      </c>
      <c r="D31" s="32">
        <v>12</v>
      </c>
      <c r="E31" s="18">
        <v>100</v>
      </c>
      <c r="H31" s="18">
        <v>100</v>
      </c>
    </row>
    <row r="32" spans="1:13">
      <c r="A32" s="18" t="s">
        <v>594</v>
      </c>
      <c r="C32" s="18" t="s">
        <v>359</v>
      </c>
      <c r="D32" s="32">
        <v>10</v>
      </c>
    </row>
    <row r="33" spans="1:7">
      <c r="A33" s="18" t="s">
        <v>601</v>
      </c>
      <c r="C33" s="18" t="s">
        <v>359</v>
      </c>
      <c r="D33" s="32">
        <v>10</v>
      </c>
      <c r="G33" s="26" t="s">
        <v>649</v>
      </c>
    </row>
    <row r="34" spans="1:7">
      <c r="A34" s="26" t="s">
        <v>276</v>
      </c>
      <c r="C34" s="18" t="s">
        <v>359</v>
      </c>
      <c r="D34" s="32">
        <v>6</v>
      </c>
      <c r="G34" s="26" t="s">
        <v>648</v>
      </c>
    </row>
    <row r="36" spans="1:7">
      <c r="A36" s="18" t="s">
        <v>768</v>
      </c>
      <c r="C36" s="18" t="s">
        <v>359</v>
      </c>
    </row>
    <row r="37" spans="1:7">
      <c r="A37" s="18" t="s">
        <v>769</v>
      </c>
      <c r="C37" s="18" t="s">
        <v>359</v>
      </c>
    </row>
    <row r="38" spans="1:7">
      <c r="A38" s="18" t="s">
        <v>770</v>
      </c>
      <c r="C38" s="18" t="s">
        <v>358</v>
      </c>
    </row>
    <row r="39" spans="1:7">
      <c r="A39" s="18" t="s">
        <v>771</v>
      </c>
      <c r="C39" s="18" t="s">
        <v>358</v>
      </c>
    </row>
  </sheetData>
  <autoFilter ref="A1:M33">
    <filterColumn colId="1"/>
    <filterColumn colId="2"/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A5" sqref="A5"/>
    </sheetView>
  </sheetViews>
  <sheetFormatPr defaultRowHeight="15"/>
  <cols>
    <col min="1" max="1" width="14.85546875" bestFit="1" customWidth="1"/>
  </cols>
  <sheetData>
    <row r="1" spans="1:2">
      <c r="A1" t="s">
        <v>749</v>
      </c>
      <c r="B1" t="s">
        <v>2</v>
      </c>
    </row>
    <row r="2" spans="1:2">
      <c r="A2" t="s">
        <v>601</v>
      </c>
      <c r="B2" t="s">
        <v>359</v>
      </c>
    </row>
    <row r="3" spans="1:2">
      <c r="A3" t="s">
        <v>768</v>
      </c>
      <c r="B3" t="s">
        <v>359</v>
      </c>
    </row>
    <row r="4" spans="1:2">
      <c r="A4" t="s">
        <v>424</v>
      </c>
      <c r="B4" t="s">
        <v>358</v>
      </c>
    </row>
    <row r="5" spans="1:2">
      <c r="A5" t="s">
        <v>322</v>
      </c>
      <c r="B5" t="s">
        <v>358</v>
      </c>
    </row>
    <row r="6" spans="1:2">
      <c r="A6" t="s">
        <v>750</v>
      </c>
      <c r="B6" t="s">
        <v>358</v>
      </c>
    </row>
    <row r="7" spans="1:2">
      <c r="A7" t="s">
        <v>427</v>
      </c>
      <c r="B7" t="s">
        <v>358</v>
      </c>
    </row>
    <row r="8" spans="1:2">
      <c r="A8" t="s">
        <v>316</v>
      </c>
      <c r="B8" t="s">
        <v>360</v>
      </c>
    </row>
    <row r="9" spans="1:2">
      <c r="A9" t="s">
        <v>314</v>
      </c>
      <c r="B9" t="s">
        <v>360</v>
      </c>
    </row>
    <row r="10" spans="1:2">
      <c r="A10" t="s">
        <v>772</v>
      </c>
      <c r="B10" t="s">
        <v>360</v>
      </c>
    </row>
  </sheetData>
  <autoFilter ref="A1:B1"/>
  <sortState ref="A1:B10">
    <sortCondition ref="B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SIM</vt:lpstr>
      <vt:lpstr>INATIVOS</vt:lpstr>
      <vt:lpstr>ATIVOS</vt:lpstr>
      <vt:lpstr>acertaram</vt:lpstr>
      <vt:lpstr>meninas</vt:lpstr>
      <vt:lpstr>caderneta</vt:lpstr>
      <vt:lpstr>uniformes</vt:lpstr>
      <vt:lpstr>amistoso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2022-10-26T12:56:12Z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