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3"/>
  </bookViews>
  <sheets>
    <sheet name="SIM" sheetId="1" r:id="rId1"/>
    <sheet name="INATIVOS" sheetId="13" r:id="rId2"/>
    <sheet name="ATIVOS" sheetId="2" r:id="rId3"/>
    <sheet name="acertaram" sheetId="9" r:id="rId4"/>
    <sheet name="caderneta" sheetId="10" r:id="rId5"/>
    <sheet name="PRESENÇA" sheetId="7" r:id="rId6"/>
    <sheet name="NA SEMANA" sheetId="3" r:id="rId7"/>
    <sheet name="NÃO RESPONDEU" sheetId="4" r:id="rId8"/>
    <sheet name="NÃO" sheetId="5" r:id="rId9"/>
    <sheet name="APAGADOS" sheetId="6" r:id="rId10"/>
    <sheet name="uniformes" sheetId="11" r:id="rId11"/>
    <sheet name="CONTATEI" sheetId="14" r:id="rId12"/>
    <sheet name="campeonato" sheetId="15" r:id="rId13"/>
  </sheets>
  <definedNames>
    <definedName name="_xlnm._FilterDatabase" localSheetId="3" hidden="1">acertaram!$A$1:$F$101</definedName>
    <definedName name="_xlnm._FilterDatabase" localSheetId="9" hidden="1">APAGADOS!$A$1:$I$1</definedName>
    <definedName name="_xlnm._FilterDatabase" localSheetId="2" hidden="1">ATIVOS!$A$2:$Q$43</definedName>
    <definedName name="_xlnm._FilterDatabase" localSheetId="4" hidden="1">caderneta!$A$1:$E$62</definedName>
    <definedName name="_xlnm._FilterDatabase" localSheetId="11" hidden="1">CONTATEI!$A$1:$G$1</definedName>
    <definedName name="_xlnm._FilterDatabase" localSheetId="6" hidden="1">'NA SEMANA'!$A$1:$H$1</definedName>
    <definedName name="_xlnm._FilterDatabase" localSheetId="8" hidden="1">NÃO!$A$1:$M$1</definedName>
    <definedName name="_xlnm._FilterDatabase" localSheetId="7" hidden="1">'NÃO RESPONDEU'!$A$1:$M$8</definedName>
    <definedName name="_xlnm._FilterDatabase" localSheetId="0" hidden="1">SIM!$A$1:$M$9</definedName>
    <definedName name="_xlnm._FilterDatabase" localSheetId="10" hidden="1">uniformes!$A$1:$M$33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13" i="2"/>
  <c r="C58" i="10"/>
  <c r="C57"/>
  <c r="C55"/>
  <c r="C53"/>
  <c r="C50"/>
  <c r="C49"/>
  <c r="C48"/>
  <c r="C46"/>
  <c r="C32"/>
  <c r="C31"/>
  <c r="C29"/>
  <c r="C25"/>
  <c r="C24"/>
  <c r="C22"/>
  <c r="C19"/>
  <c r="C18"/>
  <c r="C17"/>
  <c r="C15"/>
  <c r="C14"/>
  <c r="C41"/>
  <c r="C40"/>
  <c r="C39"/>
  <c r="C37"/>
  <c r="C35"/>
  <c r="C34"/>
  <c r="L43" i="2"/>
  <c r="L39"/>
  <c r="L41"/>
  <c r="L40"/>
  <c r="C12" i="10"/>
  <c r="C11"/>
  <c r="C10"/>
  <c r="L36" i="2"/>
  <c r="C8" i="10"/>
  <c r="C7"/>
  <c r="L62" i="2"/>
  <c r="L17"/>
  <c r="L33"/>
  <c r="H24" i="13"/>
  <c r="C6" i="10"/>
  <c r="L20" i="2"/>
  <c r="H23" i="13"/>
  <c r="L61" i="2"/>
  <c r="L14"/>
  <c r="L30"/>
  <c r="L34"/>
  <c r="L32"/>
  <c r="L31"/>
  <c r="L29"/>
  <c r="L28"/>
  <c r="L27"/>
  <c r="L42"/>
  <c r="L26"/>
  <c r="L63"/>
  <c r="L25"/>
  <c r="L24"/>
  <c r="L23"/>
  <c r="L22"/>
  <c r="L21"/>
  <c r="L19"/>
  <c r="L18"/>
  <c r="L16"/>
  <c r="L15"/>
  <c r="L64"/>
  <c r="L12"/>
  <c r="L11"/>
  <c r="L10"/>
  <c r="L9"/>
  <c r="L8"/>
  <c r="L7"/>
  <c r="L60"/>
  <c r="L6"/>
  <c r="L59"/>
  <c r="L5"/>
  <c r="L58"/>
  <c r="L4"/>
  <c r="C5" i="10"/>
  <c r="C4"/>
  <c r="H20" i="13"/>
  <c r="H19"/>
  <c r="H18"/>
  <c r="H17"/>
  <c r="H16"/>
  <c r="H15"/>
  <c r="L57" i="2"/>
  <c r="C3" i="10"/>
  <c r="H14" i="13"/>
  <c r="H13"/>
  <c r="H12"/>
  <c r="H11"/>
  <c r="C81" i="9"/>
  <c r="H21" i="13"/>
  <c r="H10"/>
  <c r="H9"/>
  <c r="H8"/>
  <c r="H7"/>
  <c r="H6"/>
  <c r="H5"/>
  <c r="H4"/>
  <c r="H3"/>
  <c r="L3" i="2"/>
</calcChain>
</file>

<file path=xl/sharedStrings.xml><?xml version="1.0" encoding="utf-8"?>
<sst xmlns="http://schemas.openxmlformats.org/spreadsheetml/2006/main" count="3775" uniqueCount="1590">
  <si>
    <t>atualizado em</t>
  </si>
  <si>
    <t>resposta</t>
  </si>
  <si>
    <t>categoria</t>
  </si>
  <si>
    <t>primeiro contato</t>
  </si>
  <si>
    <t>responsável</t>
  </si>
  <si>
    <t>aluno</t>
  </si>
  <si>
    <t>nascimento</t>
  </si>
  <si>
    <t>agenda</t>
  </si>
  <si>
    <t>telefone 1</t>
  </si>
  <si>
    <t>telefone 2</t>
  </si>
  <si>
    <t>data último pagamento</t>
  </si>
  <si>
    <t>ALUNO</t>
  </si>
  <si>
    <t>Sub13</t>
  </si>
  <si>
    <t>2021.02.23</t>
  </si>
  <si>
    <t>Helio</t>
  </si>
  <si>
    <t>Vitor Costa</t>
  </si>
  <si>
    <t>Aluno, Sub13, Helio, Vitor</t>
  </si>
  <si>
    <t>(15) 99816-5347</t>
  </si>
  <si>
    <t>v</t>
  </si>
  <si>
    <t>chamei</t>
  </si>
  <si>
    <t>tá devendo 2 meses</t>
  </si>
  <si>
    <t>Sub11</t>
  </si>
  <si>
    <t>2021.02.16</t>
  </si>
  <si>
    <t>Paulo Silas Meireles</t>
  </si>
  <si>
    <t>Gabriel Meireles</t>
  </si>
  <si>
    <t>Aluno, Sub11, Paulo, Gabriel</t>
  </si>
  <si>
    <t>(15) 99757-2969</t>
  </si>
  <si>
    <t xml:space="preserve">(15) 98833-1803 </t>
  </si>
  <si>
    <t>pago 3 meses</t>
  </si>
  <si>
    <t>2021.09.10</t>
  </si>
  <si>
    <t>Aline</t>
  </si>
  <si>
    <t>Davi</t>
  </si>
  <si>
    <t>Aluno, Sub11, Aline, Davi</t>
  </si>
  <si>
    <t>(11) 99808-6272</t>
  </si>
  <si>
    <t>tem que pagar</t>
  </si>
  <si>
    <t>Sub15</t>
  </si>
  <si>
    <t>2021.09.11</t>
  </si>
  <si>
    <t>Wanis</t>
  </si>
  <si>
    <t>Menahem de Herodate Wanis Junior Gue</t>
  </si>
  <si>
    <t>Aluno, Sub15, Wanis, Junior</t>
  </si>
  <si>
    <t>(11) 94975-7533</t>
  </si>
  <si>
    <t>2021.10.19</t>
  </si>
  <si>
    <t>Fábio Morais Costa</t>
  </si>
  <si>
    <t>Gabriel Dragonette Costa</t>
  </si>
  <si>
    <t>Aluno, Sub15, Fábio, Gabriel</t>
  </si>
  <si>
    <t>(13) 99643-2734</t>
  </si>
  <si>
    <t>acerta dia 16</t>
  </si>
  <si>
    <t>2021.11.18</t>
  </si>
  <si>
    <t>Edilaine Nunes</t>
  </si>
  <si>
    <t>Kayke Pereira Nunes</t>
  </si>
  <si>
    <t>Parou, Sub15, Edilaine, Kayke</t>
  </si>
  <si>
    <t>(15) 99601-5559</t>
  </si>
  <si>
    <t>Sub09</t>
  </si>
  <si>
    <t>2021.09.29</t>
  </si>
  <si>
    <t>Flavio Fernandes Braga</t>
  </si>
  <si>
    <t>Gabriel Vieira Braga</t>
  </si>
  <si>
    <t>Aluno, Sub09, Flavio, Gabriel</t>
  </si>
  <si>
    <t>(19) 99855-1229</t>
  </si>
  <si>
    <t>acertou</t>
  </si>
  <si>
    <t>2021.11.09</t>
  </si>
  <si>
    <t>Rogério Goes de Jesus</t>
  </si>
  <si>
    <t>Leonardo Rogério Flores Góes de Jesus</t>
  </si>
  <si>
    <t>Aluno, Sub09, Rogério, Leonardo</t>
  </si>
  <si>
    <t>(11) 94450-5192</t>
  </si>
  <si>
    <t>Sub07</t>
  </si>
  <si>
    <t>2021.11.08</t>
  </si>
  <si>
    <t>Roseane Nascimento</t>
  </si>
  <si>
    <t>Kayque Henrique Cardoso Nascimento</t>
  </si>
  <si>
    <t>Aluno, Sub07, Roseane, Kayque</t>
  </si>
  <si>
    <t>(15) 99159-2429</t>
  </si>
  <si>
    <t>2021.09.14</t>
  </si>
  <si>
    <t>Camilla Gomes</t>
  </si>
  <si>
    <t>Miguel</t>
  </si>
  <si>
    <t>Aluno, Sub07, Camilla, Miguel</t>
  </si>
  <si>
    <t>(11) 98677-3789</t>
  </si>
  <si>
    <t>ok</t>
  </si>
  <si>
    <t>Sub05</t>
  </si>
  <si>
    <t>2021.10.09</t>
  </si>
  <si>
    <t>Eder Rodrigues do Nascimento</t>
  </si>
  <si>
    <t>Theo Fernandes Rodrigues</t>
  </si>
  <si>
    <t>Aluno, Sub05, Eder, Theo</t>
  </si>
  <si>
    <t>(15) 99132-1700</t>
  </si>
  <si>
    <t>2021.09.18</t>
  </si>
  <si>
    <t>Sérgio Gerônimo Leite</t>
  </si>
  <si>
    <t>Gustavo Henrique Lopes Leite</t>
  </si>
  <si>
    <t>Aluno, Sub05, Sergio, Gustavo</t>
  </si>
  <si>
    <t>(15) 99142-7814</t>
  </si>
  <si>
    <t>vai pagar ano que vem</t>
  </si>
  <si>
    <t>2021.09.30</t>
  </si>
  <si>
    <t>Priscila</t>
  </si>
  <si>
    <t>Theo dos Santos Silva</t>
  </si>
  <si>
    <t>Aluno, Sub05, Priscila, Theo</t>
  </si>
  <si>
    <t>(15) 98161-8382</t>
  </si>
  <si>
    <t>x</t>
  </si>
  <si>
    <t>2021.10.01</t>
  </si>
  <si>
    <t>Fernanda</t>
  </si>
  <si>
    <t>Aluno, Sub05, Fernanda, Davi</t>
  </si>
  <si>
    <t>(15) 99629-2900</t>
  </si>
  <si>
    <t>Viviane</t>
  </si>
  <si>
    <t>Gabriel</t>
  </si>
  <si>
    <t>Aluno, Sub05, Viviane, Gabriel</t>
  </si>
  <si>
    <t>(15) 98801-3185</t>
  </si>
  <si>
    <t>2021.10.22</t>
  </si>
  <si>
    <t>Juliane</t>
  </si>
  <si>
    <t>Aluno, Sub05, Juliane, Gabriel</t>
  </si>
  <si>
    <t>(15) 99124-0866</t>
  </si>
  <si>
    <t>2021.11.20</t>
  </si>
  <si>
    <t>Eliane da Silva Ribeiro</t>
  </si>
  <si>
    <t>Joaquim Ribeiro Damião</t>
  </si>
  <si>
    <t>Aluno, Sub05, Eliane, Joaquim</t>
  </si>
  <si>
    <t>(15) 98165-5743</t>
  </si>
  <si>
    <t>2021.12.01</t>
  </si>
  <si>
    <t>Paulo Henrique Vital de Brito</t>
  </si>
  <si>
    <t>Branca Fortini Baccelli de Brito</t>
  </si>
  <si>
    <t>Aluno, Sub05, Paulo, Branca</t>
  </si>
  <si>
    <t>(15) 99121-7660</t>
  </si>
  <si>
    <t>EX-ALUNO</t>
  </si>
  <si>
    <t>2021.09.27</t>
  </si>
  <si>
    <t>Mateus</t>
  </si>
  <si>
    <t>Pedro José Vaz Coan</t>
  </si>
  <si>
    <t>Parou, Sub11, Mateus, Pedro</t>
  </si>
  <si>
    <t>(15) 99789-7646</t>
  </si>
  <si>
    <t>2020.11.13</t>
  </si>
  <si>
    <t>Giane</t>
  </si>
  <si>
    <t>Gabriel Souza</t>
  </si>
  <si>
    <t>Parou, Sub11, Giane, Gabriel</t>
  </si>
  <si>
    <t>(15) 98113-6414</t>
  </si>
  <si>
    <t>2020.09.30</t>
  </si>
  <si>
    <t>Fábio Suzygan</t>
  </si>
  <si>
    <t>Lucca Valencia Suzygan</t>
  </si>
  <si>
    <t>Parou, Sub09, Carla, Lucca</t>
  </si>
  <si>
    <t>(15) 98188-2200</t>
  </si>
  <si>
    <t>2021.09.13</t>
  </si>
  <si>
    <t>Jorge Salatini</t>
  </si>
  <si>
    <t>Conrado Cubas Salatini</t>
  </si>
  <si>
    <t>Parou, Sub05, Jorge, Conrado</t>
  </si>
  <si>
    <t>(15) 99788-1199</t>
  </si>
  <si>
    <t>2021.11.11</t>
  </si>
  <si>
    <t>Karina Midori Luz</t>
  </si>
  <si>
    <t>Henrique Luz  Caruso</t>
  </si>
  <si>
    <t>Parou, Sub11, Karina, Henrique</t>
  </si>
  <si>
    <t>(15) 98138-5539</t>
  </si>
  <si>
    <t>Elaine</t>
  </si>
  <si>
    <t>Mateus Feliciano Romano</t>
  </si>
  <si>
    <t>(11) 97054-5745</t>
  </si>
  <si>
    <t>2021.11.05</t>
  </si>
  <si>
    <t>Carlos Henrique Greggio</t>
  </si>
  <si>
    <t>Pedro Henrique Ghno Greggio</t>
  </si>
  <si>
    <t>(11) 97136-1531</t>
  </si>
  <si>
    <t>Teka</t>
  </si>
  <si>
    <t xml:space="preserve">João Pedro Leite Ferreira </t>
  </si>
  <si>
    <t>(15) 99711-7789</t>
  </si>
  <si>
    <t>(15) 99191-4338</t>
  </si>
  <si>
    <t>RESPONSÁVEL</t>
  </si>
  <si>
    <t>nome</t>
  </si>
  <si>
    <t>CPF</t>
  </si>
  <si>
    <t>endereço</t>
  </si>
  <si>
    <t>email</t>
  </si>
  <si>
    <t>idade</t>
  </si>
  <si>
    <t>status</t>
  </si>
  <si>
    <t>EXPERIMENTAL</t>
  </si>
  <si>
    <t>obs</t>
  </si>
  <si>
    <t>data</t>
  </si>
  <si>
    <t>preço</t>
  </si>
  <si>
    <t>Francisco Hélio dos Santos</t>
  </si>
  <si>
    <t>002.872.608-10</t>
  </si>
  <si>
    <t>Rua Julio Ribeiro, 375 - Vila Santana</t>
  </si>
  <si>
    <t>hdxveiculos@yahoo.com</t>
  </si>
  <si>
    <t>(15) 3032-0986</t>
  </si>
  <si>
    <t>Vitor Costa dos Santos</t>
  </si>
  <si>
    <t>pix</t>
  </si>
  <si>
    <t>344.061.388-70</t>
  </si>
  <si>
    <t>Renato Lúcio, 281 - Jardim das Estrelas</t>
  </si>
  <si>
    <t>paulosilassorocaba@gmail.com</t>
  </si>
  <si>
    <t>(15) 3326-8395</t>
  </si>
  <si>
    <t>?</t>
  </si>
  <si>
    <t>dinheiro</t>
  </si>
  <si>
    <t>285.235.688-08</t>
  </si>
  <si>
    <t>Rua Picolomo Cataldo, 301 - Jardim Carolina</t>
  </si>
  <si>
    <t>fabio015123@gmail.com</t>
  </si>
  <si>
    <t>216.651.058-28</t>
  </si>
  <si>
    <t>Rua Miguel Rodrigues Maldonado, 79 - Jardim Ipe</t>
  </si>
  <si>
    <t>cartão de crédito</t>
  </si>
  <si>
    <t>Flávio de Jesus Gomes</t>
  </si>
  <si>
    <t>261.564.648-67</t>
  </si>
  <si>
    <t>Rua Cristoval Martins, 155 - Jardim Santo André II</t>
  </si>
  <si>
    <t>djflavio62@gmail.com</t>
  </si>
  <si>
    <t>(15) 99828-2198</t>
  </si>
  <si>
    <t>Miguel Carvalho de Campos Gomes</t>
  </si>
  <si>
    <t>226.156.808-89</t>
  </si>
  <si>
    <t>Avenida Carvalho Dafferner, 151, bloco 707, apto. 407</t>
  </si>
  <si>
    <t>crédito</t>
  </si>
  <si>
    <t>202.567.728-60</t>
  </si>
  <si>
    <t>Doutor Fernando Santos, 278 - Vila Progresso</t>
  </si>
  <si>
    <t>sergio_guego@hotmail.com</t>
  </si>
  <si>
    <t>Vinicius Carlos da Silva</t>
  </si>
  <si>
    <t>292.444.148-05</t>
  </si>
  <si>
    <t>Rua João Ribeiro de Barros, 250, Casa 112 - Vila Odin Antão</t>
  </si>
  <si>
    <t>prilelucia@yahoo.com.br</t>
  </si>
  <si>
    <t>(15) 3227-6954</t>
  </si>
  <si>
    <t>Fernanda Soares da Silva</t>
  </si>
  <si>
    <t>220.692.808-61</t>
  </si>
  <si>
    <t>Avenida Engenheiro Carlos Reinaldo Mendes, 580 - Boa Vista</t>
  </si>
  <si>
    <t>fernanda.davi.henry@gmail.com</t>
  </si>
  <si>
    <t>(15) 3227-4999</t>
  </si>
  <si>
    <t>Davi Mota de Campos Soares</t>
  </si>
  <si>
    <t>Viviane Feliciano Guidolim</t>
  </si>
  <si>
    <t>258.197.978-09</t>
  </si>
  <si>
    <t>Avenida Artur Bernardes, 1040 - Vila Gabriel</t>
  </si>
  <si>
    <t>vguidolim@gmail.com</t>
  </si>
  <si>
    <t>Gabriel Feliciano Guidolim</t>
  </si>
  <si>
    <t>Juliane Casas</t>
  </si>
  <si>
    <t>167.358.378-43</t>
  </si>
  <si>
    <t>Avenida Professor Joaquim Silva, 705 (San Pietro), Casa 9 - Boa Vista</t>
  </si>
  <si>
    <t>julianecasas@yahoo.com.br</t>
  </si>
  <si>
    <t>Gabriel Casas Lunardelli</t>
  </si>
  <si>
    <t>débito</t>
  </si>
  <si>
    <t>060.351.056-61</t>
  </si>
  <si>
    <t>Rua Paulo Homero da Silva, 49 - Jardim Morumbi</t>
  </si>
  <si>
    <t>elianeghribeiro@hotmail.com</t>
  </si>
  <si>
    <t>315.249.608-70</t>
  </si>
  <si>
    <t>Alameda Jaboticabal, 425 - Jardim Saira</t>
  </si>
  <si>
    <t>paulohub@gmail.com</t>
  </si>
  <si>
    <t>(15) 98129-1106</t>
  </si>
  <si>
    <t>128.853.778-60</t>
  </si>
  <si>
    <t>Rua Pedro Pegoretti, 871 - Jardim Brasilândia</t>
  </si>
  <si>
    <t>carlos.greggio@hotmail.com</t>
  </si>
  <si>
    <t>(15) 99151-8282</t>
  </si>
  <si>
    <t>Pedro Henrique Ghino Greggio</t>
  </si>
  <si>
    <t>José Nilton Franco de Oliveira</t>
  </si>
  <si>
    <t>315.635.068-07</t>
  </si>
  <si>
    <t>Rua Mario Nieri, 380 - Jardim Daniel Antonio, Votorantim</t>
  </si>
  <si>
    <t>zennil20@gmail.com</t>
  </si>
  <si>
    <t>(15) 99166-1059</t>
  </si>
  <si>
    <t>Nicolas Gabriel Barbosa de Oliveira</t>
  </si>
  <si>
    <t>Gustavo Crepaldi Batista</t>
  </si>
  <si>
    <t>334.338.598-09</t>
  </si>
  <si>
    <t>Rua Benedita Mascarenhas Monteiro, 180 - Vila Amaro</t>
  </si>
  <si>
    <t>gustavo.crepaldi.batista@gmail.com</t>
  </si>
  <si>
    <t>(15) 99122-9811</t>
  </si>
  <si>
    <t>(15) 99711-4640</t>
  </si>
  <si>
    <t>César Batista</t>
  </si>
  <si>
    <t>cartão de débito</t>
  </si>
  <si>
    <t>Zaiana Vanderlei Ferreira da Silva</t>
  </si>
  <si>
    <t>318.673.338-30</t>
  </si>
  <si>
    <t>Rua Neide Aparecida Stancatti Marx, 189 - Jardim Siriema</t>
  </si>
  <si>
    <t>zaiana.psicologia@gmail.com</t>
  </si>
  <si>
    <t>(11) 96244-2493</t>
  </si>
  <si>
    <t>(15) 99713-0459</t>
  </si>
  <si>
    <t>Pedro Ferreira da Silva</t>
  </si>
  <si>
    <t>Taís Antunes da Silva</t>
  </si>
  <si>
    <t>420.626.218-76</t>
  </si>
  <si>
    <t>Rua Joaquim Machado, 474 - Aparecidinha</t>
  </si>
  <si>
    <t>taisantunesdasilva74@gmail.com</t>
  </si>
  <si>
    <t>(15) 99754-0557</t>
  </si>
  <si>
    <t>(15) 99693-7980</t>
  </si>
  <si>
    <t>Miguel Antunes Caiana da Silva</t>
  </si>
  <si>
    <t>Jorge Henrique Salatini</t>
  </si>
  <si>
    <t>313.242.218-52</t>
  </si>
  <si>
    <t>Rua Osmar Marthi, 230 - Ibiti Reserva</t>
  </si>
  <si>
    <t>jhsalatini@hotmail.com</t>
  </si>
  <si>
    <t>Welton Alencar Carvalho</t>
  </si>
  <si>
    <t>274.051.558-80</t>
  </si>
  <si>
    <t>Doutor Denis de Moraes, 12 - Colinas do Sol</t>
  </si>
  <si>
    <t>wacmed@gmail.com</t>
  </si>
  <si>
    <t>(15) 98137-8935</t>
  </si>
  <si>
    <t>Eduardo Figueiredo Carvalho</t>
  </si>
  <si>
    <t>Mateus Pereira Coan</t>
  </si>
  <si>
    <t>377.875.078-02</t>
  </si>
  <si>
    <t>Rua Maria Moncayo Romano, 62 - Jardim Residencial Vila Amato</t>
  </si>
  <si>
    <t>(15) 99789-9108</t>
  </si>
  <si>
    <t>160.781.038-73</t>
  </si>
  <si>
    <t>Rua Professor Wladimir dos Santos, 48 - Colinas do Sol</t>
  </si>
  <si>
    <t>email: fcms.vs@gmail.com</t>
  </si>
  <si>
    <t>(15) 3327-4021</t>
  </si>
  <si>
    <t>Giane Rodrigues de Souza</t>
  </si>
  <si>
    <t>353.682.918-09</t>
  </si>
  <si>
    <t>Rua Francisco Mucciolo, 133 - Jardim Gonçalves</t>
  </si>
  <si>
    <t>Gabriel Souza de Oliveira</t>
  </si>
  <si>
    <t>268.680.338-00</t>
  </si>
  <si>
    <t>Rua Taubaté, 150 - Jardim Iguatemi</t>
  </si>
  <si>
    <t>midoriluz@hotmail.com</t>
  </si>
  <si>
    <t>(15) 99135-2577</t>
  </si>
  <si>
    <t>Edilaine Fátima Pereira Nunes</t>
  </si>
  <si>
    <t>226.305.068-00</t>
  </si>
  <si>
    <t>Rua Jacy de Souza, 124 - Jardim Josane</t>
  </si>
  <si>
    <t>edikayke@gmail.com</t>
  </si>
  <si>
    <t>(15) 99784-4240</t>
  </si>
  <si>
    <t>Rua João Ribeiro de Barros, 950. Bloco 01. Apto. 74 - Vila Gabriel</t>
  </si>
  <si>
    <t>roseanemiguel8@gmail.com</t>
  </si>
  <si>
    <t>(15) 99150-9996</t>
  </si>
  <si>
    <t>(19) 99790-3471</t>
  </si>
  <si>
    <t>Arthur Pereira Lopes da Silva</t>
  </si>
  <si>
    <t>Anderson Dantas de Assis</t>
  </si>
  <si>
    <t>Enzo Dantas Tomé</t>
  </si>
  <si>
    <t>Teresinha Aparecida Leite Ferreira</t>
  </si>
  <si>
    <t>Andreia Okuma de Melo</t>
  </si>
  <si>
    <t>(11) 94242-0590</t>
  </si>
  <si>
    <t>(15) 99699-6737</t>
  </si>
  <si>
    <t>Lucca Okuma de Melo</t>
  </si>
  <si>
    <t>13/11/2021, 20/11/2021, ...</t>
  </si>
  <si>
    <t>Murilo Okuma de Melo</t>
  </si>
  <si>
    <t>(15) 99761-2375</t>
  </si>
  <si>
    <t>Enzo Henrique dos Santos Arcanjo</t>
  </si>
  <si>
    <t>Elaine Cristina Feliciano Romano</t>
  </si>
  <si>
    <t>aula experimental</t>
  </si>
  <si>
    <t>última mensagem</t>
  </si>
  <si>
    <t>contatado em</t>
  </si>
  <si>
    <t>Miguel Nascimento</t>
  </si>
  <si>
    <t>(15) 99645-1879</t>
  </si>
  <si>
    <t>-</t>
  </si>
  <si>
    <t>Pra mim interessa na semana Duas vezes na semana</t>
  </si>
  <si>
    <t>Na semana, ?, X02, Y02</t>
  </si>
  <si>
    <t>2022.01.25</t>
  </si>
  <si>
    <t>(11) 98241-8182</t>
  </si>
  <si>
    <t>Bom dia nós vamos hj e inclusive duas mães que irão levar hj são daqui do condomínio tbm...além de 2 da escola que só podem de quarta todos preferem na quarta....vamos hj mas se houver possibilidade de mudar para quarta-feira terá mto mais quórum.. obrigada</t>
  </si>
  <si>
    <t>Na semana, ?, X03, Y03</t>
  </si>
  <si>
    <t>Anthony</t>
  </si>
  <si>
    <t>(15) 97401-1561</t>
  </si>
  <si>
    <t>Essa semana começo em um serviço  novo ainda n sei o horário assim q souber volto a entrar em contato</t>
  </si>
  <si>
    <t>(15) 99125-9616</t>
  </si>
  <si>
    <t>tem que ser de terça à quinta</t>
  </si>
  <si>
    <t>Boa tarde. Nesse horário sim. Vou ver aqui e te aviso ok</t>
  </si>
  <si>
    <t>2021.08.14</t>
  </si>
  <si>
    <t>Thiago, Aline</t>
  </si>
  <si>
    <t>João Pedro</t>
  </si>
  <si>
    <t>(15) 99656-2006</t>
  </si>
  <si>
    <t>(15) 99755-2000</t>
  </si>
  <si>
    <t>Tem natação sábado de manhã, pode sábado depois das 15h, ou ano que vem se mudar o horário da natação</t>
  </si>
  <si>
    <t>Na semana, Sub09, Aline, João Pedro</t>
  </si>
  <si>
    <t>2022.02.03</t>
  </si>
  <si>
    <t>Pedro</t>
  </si>
  <si>
    <t>(15) 99103-0239</t>
  </si>
  <si>
    <t>Conversei com a mãe dele e os horários disponíveis estão um pouco complicados para nós</t>
  </si>
  <si>
    <t>origem</t>
  </si>
  <si>
    <t>NÃO ATENDEU</t>
  </si>
  <si>
    <t>falou que só daria no sábado às 9h30min mas vai pensar</t>
  </si>
  <si>
    <t>StandBy</t>
  </si>
  <si>
    <t>Facebook</t>
  </si>
  <si>
    <t>2020.10.17</t>
  </si>
  <si>
    <t>Pietro Pai Anderson</t>
  </si>
  <si>
    <t>Rsa StandBy, Facebook, Sub07, 2020.10.17, Pietro Pai Anderson</t>
  </si>
  <si>
    <t>(15) 98822-4885</t>
  </si>
  <si>
    <t>NÃO</t>
  </si>
  <si>
    <t>mandei video 2021.09.18</t>
  </si>
  <si>
    <t>Contatar</t>
  </si>
  <si>
    <t>Outdoor</t>
  </si>
  <si>
    <t>Sub07 Sub09</t>
  </si>
  <si>
    <t>2021.03.16</t>
  </si>
  <si>
    <t>Josivaldo</t>
  </si>
  <si>
    <t>Rsa Contatar, Outdoor, Sub07 Sub09, 2021.03.16, Josivaldo</t>
  </si>
  <si>
    <t>(15) 99657-3356</t>
  </si>
  <si>
    <t>2021.02.15</t>
  </si>
  <si>
    <t>Will</t>
  </si>
  <si>
    <t>Rsa Contatar, Facebook, Sub07, 2021.02.15, Will</t>
  </si>
  <si>
    <t>(15) 99602-6727</t>
  </si>
  <si>
    <t>2021.02.10</t>
  </si>
  <si>
    <t>Maira</t>
  </si>
  <si>
    <t>Rsa Contatar, Outdoor, Sub07, 2021.02.10, Maira</t>
  </si>
  <si>
    <t xml:space="preserve">(15) 99690-5365 </t>
  </si>
  <si>
    <t>Sub09 Sub11</t>
  </si>
  <si>
    <t>2020.10.05</t>
  </si>
  <si>
    <t>Eder</t>
  </si>
  <si>
    <t>Rsa StandBy, Facebook, Sub09 Sub11, 2020.10.05, Eder</t>
  </si>
  <si>
    <t>(15) 99680-9392</t>
  </si>
  <si>
    <t>2020.09.29</t>
  </si>
  <si>
    <t>Fabio</t>
  </si>
  <si>
    <t>Rsa Contatar, Facebook, Sub11, 2020.09.29, Fabio</t>
  </si>
  <si>
    <t>(15) 99844-9269</t>
  </si>
  <si>
    <t>2020.10.03</t>
  </si>
  <si>
    <t>Anselmo</t>
  </si>
  <si>
    <t>Rsa StandBy, Facebook, Sub13, 2020.10.03, Anselmo</t>
  </si>
  <si>
    <t>(15) 99608-9606</t>
  </si>
  <si>
    <t>SubX</t>
  </si>
  <si>
    <t>2021.01.05</t>
  </si>
  <si>
    <t>Caua Aluno</t>
  </si>
  <si>
    <t>Rsa StandBy, Facebook, SubX, 2021.01.05, Caua Aluno</t>
  </si>
  <si>
    <t>2021.02.14</t>
  </si>
  <si>
    <t>Marcos</t>
  </si>
  <si>
    <t>Rsa Contatar, Facebook, Sub05, 2021.02.14, Marcos</t>
  </si>
  <si>
    <t>(15) 99628-3685</t>
  </si>
  <si>
    <t>2020.10.01</t>
  </si>
  <si>
    <t>Vitor</t>
  </si>
  <si>
    <t>Rsa StandBy, Facebook, Sub05, 2020.10.01, Vitor</t>
  </si>
  <si>
    <t>(15) 99669-7646</t>
  </si>
  <si>
    <t>vou conversar com os pais</t>
  </si>
  <si>
    <t>Lead</t>
  </si>
  <si>
    <t>Sub05 Sub05</t>
  </si>
  <si>
    <t>2021.06.15</t>
  </si>
  <si>
    <t>Maria Neide</t>
  </si>
  <si>
    <t>Rsa Lead, Facebook, Sub05 Sub05, 2021.06.15, Maria Neide</t>
  </si>
  <si>
    <t>(15) 98129-8929</t>
  </si>
  <si>
    <t>(15) 98181-6342</t>
  </si>
  <si>
    <t>mora longe, filhas trabalham, não podem trazer os netos para o treino</t>
  </si>
  <si>
    <t>Sub05 Sub07</t>
  </si>
  <si>
    <t>Maria</t>
  </si>
  <si>
    <t>Rsa StandBy, Facebook, Sub05 Sub07, 2021.02.16, Maria</t>
  </si>
  <si>
    <t>(15) 99795-7027</t>
  </si>
  <si>
    <t>agora não estou podendo falar, pode retornar 18h, bloqueou meu whatsapp</t>
  </si>
  <si>
    <t>Rsa StandBy, Facebook, Sub05, 2021.09.10, Priscila</t>
  </si>
  <si>
    <t>(15) 99814-9550</t>
  </si>
  <si>
    <t>talvez traga no sábado, já treina no spfc às quartas e sextas, e na ponte preta em campinas que está parado</t>
  </si>
  <si>
    <t>Fernando</t>
  </si>
  <si>
    <t>Rsa StandBy, Facebook, Sub13, 2020.10.01, Fernando</t>
  </si>
  <si>
    <t>(15) 99688-6074</t>
  </si>
  <si>
    <t>trocou de tefone</t>
  </si>
  <si>
    <t>Alice</t>
  </si>
  <si>
    <t xml:space="preserve">Rsa StandBy, Facebook, Sub13, 2020.10.05, Alice </t>
  </si>
  <si>
    <t>escola do são caetano</t>
  </si>
  <si>
    <t>Baltazar</t>
  </si>
  <si>
    <t>Rsa StandBy, Facebook, Sub13, 2020.10.17, Baltazar</t>
  </si>
  <si>
    <t>menino estuda de tarde, tem atividades sabado de manhã e de tarde, mora longe</t>
  </si>
  <si>
    <t>2020.10.23</t>
  </si>
  <si>
    <t>Pablo</t>
  </si>
  <si>
    <t>Rsa StandBy, Facebook, Sub13, 2020.10.23, Pablo</t>
  </si>
  <si>
    <t>sem telefone</t>
  </si>
  <si>
    <t>Renan</t>
  </si>
  <si>
    <t>Rsa StandBy, Facebook, Sub13, 2020.09.30, Renan</t>
  </si>
  <si>
    <t>Jane</t>
  </si>
  <si>
    <t>Rsa StandBy, Facebook, Sub13, 2020.10.01, Jane</t>
  </si>
  <si>
    <t>2020.10.02</t>
  </si>
  <si>
    <t>Alex</t>
  </si>
  <si>
    <t>Rsa StandBy, Facebook, Sub13, 2020.10.02, Alex</t>
  </si>
  <si>
    <t>telefone não existe</t>
  </si>
  <si>
    <t>Robson</t>
  </si>
  <si>
    <t>Rsa StandBy, Facebook, Sub13, 2020.10.05, Robson</t>
  </si>
  <si>
    <t>2020.10.08</t>
  </si>
  <si>
    <t>Dany</t>
  </si>
  <si>
    <t>Rsa StandBy, Facebook, Sub13, 2020.10.08, Dany</t>
  </si>
  <si>
    <t>2020.10.15</t>
  </si>
  <si>
    <t>Joao Aluno</t>
  </si>
  <si>
    <t>Rsa StandBy, Facebook, Sub13, 2020.10.15, Joao Aluno</t>
  </si>
  <si>
    <t>caixa de mensagens</t>
  </si>
  <si>
    <t>2020.10.22</t>
  </si>
  <si>
    <t>Sonia</t>
  </si>
  <si>
    <t>Rsa StandBy, Facebook, Sub13, 2020.10.22, Sonia</t>
  </si>
  <si>
    <t>LIGAR</t>
  </si>
  <si>
    <t>2021.02.07</t>
  </si>
  <si>
    <t>Laura Aluno</t>
  </si>
  <si>
    <t>Rsa StandBy, Outdoor, Sub15, 2021.02.07, Laura Aluno</t>
  </si>
  <si>
    <t>Instagram</t>
  </si>
  <si>
    <t>Felippe Abreu</t>
  </si>
  <si>
    <t>Rsa StandBy, Instagram, SubX, 2020.09.30, Felippe Abreu</t>
  </si>
  <si>
    <t>X</t>
  </si>
  <si>
    <t>Rsa StandBy, Facebook, Sub11, 2020.10.03, X</t>
  </si>
  <si>
    <t>2020.10.10</t>
  </si>
  <si>
    <t>Val</t>
  </si>
  <si>
    <t>Rsa StandBy, Facebook, Sub11, 2020.10.10, Val</t>
  </si>
  <si>
    <t>2020.10.16</t>
  </si>
  <si>
    <t>Rsa StandBy, Facebook, Sub11, 2020.10.16, Pedro</t>
  </si>
  <si>
    <t>Adriano</t>
  </si>
  <si>
    <t>Rsa StandBy, Facebook, SubX, 2020.10.08, Adriano</t>
  </si>
  <si>
    <t>Maressa</t>
  </si>
  <si>
    <t>Rsa StandBy, Facebook, Sub15, 2020.09.30, Maressa</t>
  </si>
  <si>
    <t>Adnaldo</t>
  </si>
  <si>
    <t>Rsa StandBy, Facebook, Sub15, 2020.10.02, Adnaldo</t>
  </si>
  <si>
    <t>2020.10.04</t>
  </si>
  <si>
    <t>Alexandre</t>
  </si>
  <si>
    <t>Rsa StandBy, Facebook, Sub15, 2020.10.04, Alexandre</t>
  </si>
  <si>
    <t>2020.10.12</t>
  </si>
  <si>
    <t>Rsa StandBy, Facebook, Sub15, 2020.10.12, Gabriel</t>
  </si>
  <si>
    <t>Kaique Miguel Aluno</t>
  </si>
  <si>
    <t>Rsa StandBy, Facebook, Sub15, 2020.10.15, Kaique Miguel Aluno</t>
  </si>
  <si>
    <t>Kaique Miguel Mae Cleonice</t>
  </si>
  <si>
    <t>Rsa StandBy, Facebook, Sub15, 2020.10.15, Cleonice / Kaique</t>
  </si>
  <si>
    <t>Ronaldo</t>
  </si>
  <si>
    <t>Rsa StandBy, Facebook, Sub15, 2020.10.17, Ronaldo</t>
  </si>
  <si>
    <t>2020.10.28</t>
  </si>
  <si>
    <t>Andreia</t>
  </si>
  <si>
    <t>Rsa StandBy, Facebook, Sub15, 2020.10.28, Andreia</t>
  </si>
  <si>
    <t>2020.10.31</t>
  </si>
  <si>
    <t>Ana Paula</t>
  </si>
  <si>
    <t>Rsa StandBy, Facebook, Sub15, 2020.10.31, Ana Paula</t>
  </si>
  <si>
    <t>2020.11.05</t>
  </si>
  <si>
    <t>Diana</t>
  </si>
  <si>
    <t>Rsa StandBy, Facebook, Sub15, 2020.11.05, Diana</t>
  </si>
  <si>
    <t>Rosivaldo</t>
  </si>
  <si>
    <t>Rsa StandBy, Facebook, Sub15, 2020.11.05, Rosivaldo</t>
  </si>
  <si>
    <t>2020.11.08</t>
  </si>
  <si>
    <t>Claudia</t>
  </si>
  <si>
    <t>Rsa StandBy, Facebook, Sub15, 2020.11.08, Claudia</t>
  </si>
  <si>
    <t>STAND BY</t>
  </si>
  <si>
    <t>menino falou que vai confirmar com o pai, mas não vai vir</t>
  </si>
  <si>
    <t>2021.02.24</t>
  </si>
  <si>
    <t>Samuel</t>
  </si>
  <si>
    <t>Rsa StandBy, Facebook, Sub15, 2021.02.24, Samuel</t>
  </si>
  <si>
    <t>(15) 99635-5523</t>
  </si>
  <si>
    <t>acho que não tem dinheiro, seg/qua 16:30</t>
  </si>
  <si>
    <t>Juliana</t>
  </si>
  <si>
    <t>Rsa StandBy, Facebook, Sub09, 2020.11.05, Juliana</t>
  </si>
  <si>
    <t>2020.11.07</t>
  </si>
  <si>
    <t>Alfredo</t>
  </si>
  <si>
    <t>Rsa StandBy, Facebook, Sub09, 2020.11.07, Alfredo</t>
  </si>
  <si>
    <t>Lucas</t>
  </si>
  <si>
    <t>Rsa StandBy, Facebook, Sub05, 2020.09.30, Lucas</t>
  </si>
  <si>
    <t>Andre</t>
  </si>
  <si>
    <t>Rsa StandBy, Facebook, Sub07, 2020.10.02, Andre</t>
  </si>
  <si>
    <t>telefone não existe / sem dinheiro</t>
  </si>
  <si>
    <t>Anderson</t>
  </si>
  <si>
    <t>Rsa StandBy, Facebook, Sub07, 2020.10.03, Anderson</t>
  </si>
  <si>
    <t>NÃO ATENDEU, mandei mensagem whatsapp</t>
  </si>
  <si>
    <t>2020.10.14</t>
  </si>
  <si>
    <t>Fabio Magalhaes</t>
  </si>
  <si>
    <t>Rsa StandBy, Facebook, Sub07, 2020.10.14, Fabio Magalhaes</t>
  </si>
  <si>
    <t>2020.10.29</t>
  </si>
  <si>
    <t>Rafael</t>
  </si>
  <si>
    <t>Rsa StandBy, Facebook, Sub07, 2020.10.29, Rafael</t>
  </si>
  <si>
    <t>Rodrigo</t>
  </si>
  <si>
    <t>Rsa StandBy, Facebook, Sub09, 2020.09.29, Rodrigo</t>
  </si>
  <si>
    <t>Wellington</t>
  </si>
  <si>
    <t>Rsa StandBy, Facebook, Sub09, 2020.10.22, Wellington</t>
  </si>
  <si>
    <t>Everson</t>
  </si>
  <si>
    <t>Rsa StandBy, Facebook, Sub11, 2020.10.01, Everson</t>
  </si>
  <si>
    <t>NÃO ATENDEU, VÁRIAS TENTATIVAS</t>
  </si>
  <si>
    <t>Rsa StandBy, Facebook, Sub11, 2020.10.03, Aline</t>
  </si>
  <si>
    <t>(15) 99192-1028</t>
  </si>
  <si>
    <t>Gustavo</t>
  </si>
  <si>
    <t>Rsa StandBy, Facebook, Sub11, 2020.10.03, Gustavo</t>
  </si>
  <si>
    <t>falou que vai ver se consegue alguém para levar ele de sábado</t>
  </si>
  <si>
    <t>2020.11.03</t>
  </si>
  <si>
    <t>Evanice</t>
  </si>
  <si>
    <t>Rsa StandBy, Facebook, Sub07, 2020.11.03, Evanice</t>
  </si>
  <si>
    <t>sab 10:30, seg/qua 20:00, trabalha em dias alternados fica difícil de levar</t>
  </si>
  <si>
    <t>Gunter</t>
  </si>
  <si>
    <t>Rsa StandBy, Facebook, Sub11, 2021. 02.16, Gunter</t>
  </si>
  <si>
    <t>(15) 99769-4022</t>
  </si>
  <si>
    <t>estou resolvendo uma problemática agora, e não vou conseguir, mas entrarei em contato assim que puder</t>
  </si>
  <si>
    <t>Rsa Lead, Facebook, Sub07, 2021.09.13, Alexandre</t>
  </si>
  <si>
    <t>(15) 99822-0834</t>
  </si>
  <si>
    <t>carro da mulher vai ficar eternamente consertando, ela é de votorantim</t>
  </si>
  <si>
    <t>Experimental</t>
  </si>
  <si>
    <t>2020.12.12</t>
  </si>
  <si>
    <t>Michele</t>
  </si>
  <si>
    <t>Rsa Contatar, Facebook, Sub07, 2020.12.12, Michele</t>
  </si>
  <si>
    <t>(15) 99708-5207</t>
  </si>
  <si>
    <t>se mudou, tá morando longe</t>
  </si>
  <si>
    <t>2021.04.30</t>
  </si>
  <si>
    <t>Marcelo</t>
  </si>
  <si>
    <t>Rsa Contatar, Facebook, Sub05 Sub 07, 2021.04.30, Marcelo, Marcelo, 2017.11.10, Manuely, 2014.11.12</t>
  </si>
  <si>
    <t>(15) 98813-8200</t>
  </si>
  <si>
    <t>levou terça-feira na escolinha do palmeiras e acabou fechando</t>
  </si>
  <si>
    <t>2021.09.01</t>
  </si>
  <si>
    <t>Giovana</t>
  </si>
  <si>
    <t>Rsa Lead, Outdoor, Sub05 Sub07, 2021.09.01, Giovana</t>
  </si>
  <si>
    <t>(15) 99777-4049</t>
  </si>
  <si>
    <t>me disse que faz natação a tarde, e pai e mãe trabalham de manhã e não podem levá-lo jogar bola</t>
  </si>
  <si>
    <t>2021.04.08</t>
  </si>
  <si>
    <t>Gabriel Nestor</t>
  </si>
  <si>
    <t>Rsa Contatar, Outdoor, Sub05, 2021.04.08, Gabriel Nestor</t>
  </si>
  <si>
    <t>(15) 99644-4223</t>
  </si>
  <si>
    <t>menino falou que ia trazer 2 amigos junto com ele, depois parou de responder, pai não tem dinheiro</t>
  </si>
  <si>
    <t>Rsa StandBy, Facebook, Sub13 (20/06/2009), 2021.01.05, Caua Aluno</t>
  </si>
  <si>
    <t>(15) 99179-1175</t>
  </si>
  <si>
    <t>bom dia, meu filho entrou em outro futsal, mas agradeço a tua informação... quem sabe mais pra frenete</t>
  </si>
  <si>
    <t>2021.09.21</t>
  </si>
  <si>
    <t>Rsa Lead, Facebook, 2021.09.22, Sub07, Fabio</t>
  </si>
  <si>
    <t>(11) 99261-1097</t>
  </si>
  <si>
    <t>Sábado não consigo mesmo, Infelizmente nesse horário não consigo As segunda e quarta esse horário vou verificar ...</t>
  </si>
  <si>
    <t>2021.08.21</t>
  </si>
  <si>
    <t>Bianca</t>
  </si>
  <si>
    <t>Rsa Contatar, Facebook, Sub07, 2021.08.21, Bianca</t>
  </si>
  <si>
    <t>(15) 99640-1849</t>
  </si>
  <si>
    <t>Trabalho sábado de manhã, e o pai dele dorme porque trabalha de noite</t>
  </si>
  <si>
    <t>Evelyn</t>
  </si>
  <si>
    <t>Rsa Contatar, Facebook, Sub11, 2020.09.29, Evelyn</t>
  </si>
  <si>
    <t>(15) 99768-4515</t>
  </si>
  <si>
    <t>Boa noite desculpa mas no momento não vou poder estar levando eles</t>
  </si>
  <si>
    <t>Sub09 Sub09</t>
  </si>
  <si>
    <t>Diego</t>
  </si>
  <si>
    <t>Rsa, Lead, Sub09 Sub09, 2019.09.18, Diego</t>
  </si>
  <si>
    <t>(15) 98166-8079</t>
  </si>
  <si>
    <t>Ok vou ver se consigo comprar o tênis e confirmo</t>
  </si>
  <si>
    <t>Marta</t>
  </si>
  <si>
    <t>Nicolas</t>
  </si>
  <si>
    <t>Rsa Lead, Facebook, Sub11 (19/05/2011), 2021.09.11, Marta</t>
  </si>
  <si>
    <t>(15) 98118-6144</t>
  </si>
  <si>
    <t>18/09/2021, 25/09/2021</t>
  </si>
  <si>
    <t>Lorena</t>
  </si>
  <si>
    <t>2020.12.15</t>
  </si>
  <si>
    <t>(15) 98120-9207</t>
  </si>
  <si>
    <t>No momento eu não tenho como pagar agora</t>
  </si>
  <si>
    <t>Gilmar</t>
  </si>
  <si>
    <t xml:space="preserve">(15) 99159-8594 </t>
  </si>
  <si>
    <t>sem dinheiro</t>
  </si>
  <si>
    <t>2021.02.13</t>
  </si>
  <si>
    <t>George</t>
  </si>
  <si>
    <t>(15) 99751-5976</t>
  </si>
  <si>
    <t>David</t>
  </si>
  <si>
    <t xml:space="preserve">(15) 99842-4947 </t>
  </si>
  <si>
    <t>Não dá</t>
  </si>
  <si>
    <t>Luciana</t>
  </si>
  <si>
    <t>(11) 97103-3855</t>
  </si>
  <si>
    <t>Ele ja esta fazendo perto de cada</t>
  </si>
  <si>
    <t>Michelle Reis</t>
  </si>
  <si>
    <t>(15) 99190-7929</t>
  </si>
  <si>
    <t>Nesse começo de mês não iremos conseguir, meu esposo está fazendo um curso noturno, acaba provável que dia 20. Daí nós agendamos sim certinho dele ir conhecer e fazer uma aula.</t>
  </si>
  <si>
    <t>Sub13 Sub17(22/11/2007)</t>
  </si>
  <si>
    <t>Torres</t>
  </si>
  <si>
    <t>Yorhan Maicon Torres de Freitas</t>
  </si>
  <si>
    <t>(15) 99676-6667</t>
  </si>
  <si>
    <t>Sub07(17/02/2014 )</t>
  </si>
  <si>
    <t>2021.02.27</t>
  </si>
  <si>
    <t>Evilin Oliveira</t>
  </si>
  <si>
    <t>Pablo Augusto Guimarães de oliveira</t>
  </si>
  <si>
    <t>(15) 99778-4907</t>
  </si>
  <si>
    <t>Então sábado nöis estamos ai</t>
  </si>
  <si>
    <t>2021.03.05</t>
  </si>
  <si>
    <t>Michelle Moraes</t>
  </si>
  <si>
    <t>(15) 99663-5343</t>
  </si>
  <si>
    <t>outra escolinha</t>
  </si>
  <si>
    <t>(15) 98110-9410</t>
  </si>
  <si>
    <t>"Ele não vai fazer agora... Muito obrigada pelo retorno"</t>
  </si>
  <si>
    <t>2021.05.05</t>
  </si>
  <si>
    <t>Fabio H. F.</t>
  </si>
  <si>
    <t>(15) 98135-7070</t>
  </si>
  <si>
    <t>"No momento meu filho já está treinando em uma escolinha"</t>
  </si>
  <si>
    <t>Ary</t>
  </si>
  <si>
    <t>(15) 98141-5235</t>
  </si>
  <si>
    <t>sem grana</t>
  </si>
  <si>
    <t>2020.10.09</t>
  </si>
  <si>
    <t>Juliano</t>
  </si>
  <si>
    <t>(15) 99688-6588</t>
  </si>
  <si>
    <t>Douglas</t>
  </si>
  <si>
    <t>(15) 98107-6839</t>
  </si>
  <si>
    <t>não tem grana</t>
  </si>
  <si>
    <t>Carlos</t>
  </si>
  <si>
    <t>(15) 99110-2679</t>
  </si>
  <si>
    <t>treina no spfc</t>
  </si>
  <si>
    <t>Giorgia</t>
  </si>
  <si>
    <t>(15) 99117-3072</t>
  </si>
  <si>
    <t>se mudou</t>
  </si>
  <si>
    <t>Emerson</t>
  </si>
  <si>
    <t>(15) 99657-9732</t>
  </si>
  <si>
    <t>sem grana (respondeu por whatsapp)</t>
  </si>
  <si>
    <t>2020.10.18</t>
  </si>
  <si>
    <t>Rubem Aran</t>
  </si>
  <si>
    <t>(11) 99554-1213</t>
  </si>
  <si>
    <t>mora em são roque, está folgando aos domingos</t>
  </si>
  <si>
    <t>2020.10.19</t>
  </si>
  <si>
    <t>Ricardo</t>
  </si>
  <si>
    <t>(15) 98812-6603</t>
  </si>
  <si>
    <t>2020.10.24</t>
  </si>
  <si>
    <t>Damaris</t>
  </si>
  <si>
    <t>(15) 99666-0943</t>
  </si>
  <si>
    <t>não tenho interesse</t>
  </si>
  <si>
    <t>Rosi</t>
  </si>
  <si>
    <t xml:space="preserve">(15) 99788-3664 </t>
  </si>
  <si>
    <t>pobre sempre inventando desculpa "vou ver essa semana como tá", "sábado não posso"</t>
  </si>
  <si>
    <t>Neia</t>
  </si>
  <si>
    <t>(15) 99737-7593</t>
  </si>
  <si>
    <t>atendeu um bêbado, marido dela, falou "qualquer coisa a gente dá um toque"</t>
  </si>
  <si>
    <t>Patricia Assis</t>
  </si>
  <si>
    <t>(15) 98811-5553</t>
  </si>
  <si>
    <t>Orleney</t>
  </si>
  <si>
    <t>(15) 99120-6459</t>
  </si>
  <si>
    <t>Sub17</t>
  </si>
  <si>
    <t>2021.08.19</t>
  </si>
  <si>
    <t>Ailton da Silva</t>
  </si>
  <si>
    <t>Adrian da Silva</t>
  </si>
  <si>
    <t>(15) 98814-3455</t>
  </si>
  <si>
    <t>"Onde é o endereço?"</t>
  </si>
  <si>
    <t>Felipe</t>
  </si>
  <si>
    <t>(15) 99611-6572</t>
  </si>
  <si>
    <t>Marcio</t>
  </si>
  <si>
    <t>(15) 98124-3390</t>
  </si>
  <si>
    <t xml:space="preserve">(15) 97403-1370 </t>
  </si>
  <si>
    <t>2020.10.27</t>
  </si>
  <si>
    <t>Romullo</t>
  </si>
  <si>
    <t>(15) 99111-0903</t>
  </si>
  <si>
    <t>(15) 99736-3236</t>
  </si>
  <si>
    <t>(15) 98159-2492</t>
  </si>
  <si>
    <t>filho não está com ele, está com a mãe no nordeste</t>
  </si>
  <si>
    <t>Laura</t>
  </si>
  <si>
    <t>(15) 99797-4387</t>
  </si>
  <si>
    <t>(15) 99143-5390</t>
  </si>
  <si>
    <t>separou do marido, trabalha sábado, contatei o marido</t>
  </si>
  <si>
    <t>(15) 99182-3597</t>
  </si>
  <si>
    <t>Mas como funciona sobre horário preço e quantos dias na semana A turma dele e grande E quando chove</t>
  </si>
  <si>
    <t>Ney</t>
  </si>
  <si>
    <t>(15) 99752-5322</t>
  </si>
  <si>
    <t>tá muito apuradão com a escola</t>
  </si>
  <si>
    <t>Sub05 Sub09</t>
  </si>
  <si>
    <t>2021.01.23</t>
  </si>
  <si>
    <t>Ludgerio</t>
  </si>
  <si>
    <t>(15) 99753-6450</t>
  </si>
  <si>
    <t>meus menino não tão muito bom, pegaram uma virose, mentiroso da porra</t>
  </si>
  <si>
    <t>2021.02.19</t>
  </si>
  <si>
    <t>Cesar</t>
  </si>
  <si>
    <t>(15) 99107-7804</t>
  </si>
  <si>
    <t>não, amanhã vou trabalhar</t>
  </si>
  <si>
    <t>Rogerio</t>
  </si>
  <si>
    <t>(15) 99628-1035</t>
  </si>
  <si>
    <t>começou a fazer academia</t>
  </si>
  <si>
    <t>Vanessa Silva</t>
  </si>
  <si>
    <t>(15) 99116-0644</t>
  </si>
  <si>
    <t>Tá fazendo outro curso no sábado, fica complicado (mentira)</t>
  </si>
  <si>
    <t>Cicero</t>
  </si>
  <si>
    <t>(15) 98173-9086</t>
  </si>
  <si>
    <t>pai e mãe trabalham, dia mais tranquilo é na terça-feira</t>
  </si>
  <si>
    <t>Sub10 Sub15</t>
  </si>
  <si>
    <t>Kelly</t>
  </si>
  <si>
    <t>(15) 99719-1663</t>
  </si>
  <si>
    <t>filho não tá comigo mais, tá ficando na casa da tia dele lá em pilar</t>
  </si>
  <si>
    <t>Juninho</t>
  </si>
  <si>
    <t>(15) 99689-9624</t>
  </si>
  <si>
    <t>é o cara que fala que não vai dar certeza</t>
  </si>
  <si>
    <t>2020.11.18</t>
  </si>
  <si>
    <t>(15) 98805-8655</t>
  </si>
  <si>
    <t>filho não gosta de futebol</t>
  </si>
  <si>
    <t>2020.10.30</t>
  </si>
  <si>
    <t>Lazaro</t>
  </si>
  <si>
    <t>(15) 99711-1455</t>
  </si>
  <si>
    <t>Jovandes</t>
  </si>
  <si>
    <t>(15) 99700-9017</t>
  </si>
  <si>
    <t>(15) 99850-1899</t>
  </si>
  <si>
    <t>menino está lesionado</t>
  </si>
  <si>
    <t>(15) 98811-4219</t>
  </si>
  <si>
    <t>sem interesse</t>
  </si>
  <si>
    <t>2021.03.04</t>
  </si>
  <si>
    <t>Yara</t>
  </si>
  <si>
    <t>(15) 99619-2828</t>
  </si>
  <si>
    <t>disse que viu uma escolinha por 70 reais que treina no Amigos da Bola na quarta, e sábado no Bolazar, e ainda disputa campeonato.</t>
  </si>
  <si>
    <t>2021.01.28</t>
  </si>
  <si>
    <t>Fabiano</t>
  </si>
  <si>
    <t>(15) 99725-3189</t>
  </si>
  <si>
    <t>esse cara é o mais filho da puta de todos, liguei 3.000.000 de vezes, nunca atendia, depois veio atrás, liguei denovo, não respondeu, liguei um monte, disse que colocou em outa escolinha</t>
  </si>
  <si>
    <t>Jonatas</t>
  </si>
  <si>
    <t>(15) 98829-5304</t>
  </si>
  <si>
    <t>Marcaram futebol no msm dia e na msm hr. C eu puder dou um toque</t>
  </si>
  <si>
    <t>Jackeline</t>
  </si>
  <si>
    <t>(15) 99665-9572</t>
  </si>
  <si>
    <t>Ele não irá</t>
  </si>
  <si>
    <t>2021.09.24</t>
  </si>
  <si>
    <t>Drieli</t>
  </si>
  <si>
    <t>Kennedy</t>
  </si>
  <si>
    <t>(15) 99861-1145</t>
  </si>
  <si>
    <t>recebi uma proposta de trabalho não vou conseguir levar o Kennedy</t>
  </si>
  <si>
    <t>Sub11 Sub13</t>
  </si>
  <si>
    <t>2020.09.08</t>
  </si>
  <si>
    <t>(15) 99785-3290</t>
  </si>
  <si>
    <t>marido e esposa trabalham de sábado, vai ver se a esposa consegue trazer eles no sábado, e dá um retorno</t>
  </si>
  <si>
    <t>Sub07 Sub13</t>
  </si>
  <si>
    <t>(15) 98816-3296</t>
  </si>
  <si>
    <t>está sem carro, entre em contato semana que vem</t>
  </si>
  <si>
    <t>2021.06.26</t>
  </si>
  <si>
    <t>(11) 99101-8268</t>
  </si>
  <si>
    <t>vai tirar o filho dos escoteiros, passou lá e gostou do treino</t>
  </si>
  <si>
    <t>2021.01.18</t>
  </si>
  <si>
    <t>Vera</t>
  </si>
  <si>
    <t>(15) 99768-6290</t>
  </si>
  <si>
    <t>Agora não vai dar para levar o meu filho, porque meu carro estragou, e eu tive que gastar muito com o carro, quando der uma maneirada aqui, eu chamo você no whats denovo.</t>
  </si>
  <si>
    <t>2021.09.15</t>
  </si>
  <si>
    <t>Luiz</t>
  </si>
  <si>
    <t>(15) 98142-0214</t>
  </si>
  <si>
    <t>meu filho está fazendo teste numa escola, financeiramente melhor para mim, qualquer coisa entro em contato aí novamente.</t>
  </si>
  <si>
    <t>Ludigel</t>
  </si>
  <si>
    <t>(15) 98117-0917</t>
  </si>
  <si>
    <t>Regiane</t>
  </si>
  <si>
    <t>(15) 98104-1267</t>
  </si>
  <si>
    <t>Vai viajar</t>
  </si>
  <si>
    <t>2021.10.02</t>
  </si>
  <si>
    <t>Rubens Carvalho Marques</t>
  </si>
  <si>
    <t>Joaquim Augusto Furquim Marques</t>
  </si>
  <si>
    <t>(11) 98322-6933</t>
  </si>
  <si>
    <t>mãe dele não levou ele aí hoje?</t>
  </si>
  <si>
    <t>Bárbara</t>
  </si>
  <si>
    <t>(15) 99777-9927</t>
  </si>
  <si>
    <t>Boa noite,  bem sim e vc? Ainda estou em viagem,  volto semana q vem pra Sorocaba.</t>
  </si>
  <si>
    <t>2020.11.04</t>
  </si>
  <si>
    <t>Marco</t>
  </si>
  <si>
    <t>(15) 98819-0257</t>
  </si>
  <si>
    <t>eu tava levando ele sábado, daí deu tontura nele, tive que voltar, mas nesse sábado levo</t>
  </si>
  <si>
    <t>(15) 99118-8632</t>
  </si>
  <si>
    <t>Vou esperar mais</t>
  </si>
  <si>
    <t>2021.02.25</t>
  </si>
  <si>
    <t>Marcio Queiroz</t>
  </si>
  <si>
    <t>(15) 99700-8998</t>
  </si>
  <si>
    <t>2021.05.28</t>
  </si>
  <si>
    <t>Renato</t>
  </si>
  <si>
    <t>Daniel</t>
  </si>
  <si>
    <t>(15) 98154-1442</t>
  </si>
  <si>
    <t>não consigo levar esse sábado, mas vou ver no próximo, estou vendo se meu pai pode levar esse sábado</t>
  </si>
  <si>
    <t>2021.08.25</t>
  </si>
  <si>
    <t>(15) 98143-7300</t>
  </si>
  <si>
    <t xml:space="preserve">tosse persistente, ontem voltamos até no hospital e mudou remédio. Ele ta super empolgado, mas preciso que ele melhore. </t>
  </si>
  <si>
    <t>2021.05.01</t>
  </si>
  <si>
    <t>(15) 97406-2611</t>
  </si>
  <si>
    <t>2021.10.21</t>
  </si>
  <si>
    <t>(15) 99128-7992</t>
  </si>
  <si>
    <t>(15) 99102-2555</t>
  </si>
  <si>
    <t>(15) 98109-9711</t>
  </si>
  <si>
    <t>(15) 99777-7453</t>
  </si>
  <si>
    <t>Sub13, Sub09, Sub07</t>
  </si>
  <si>
    <t>2021.11.23</t>
  </si>
  <si>
    <t>(11) 96040-9879</t>
  </si>
  <si>
    <t>2021.10.06</t>
  </si>
  <si>
    <t>Dani</t>
  </si>
  <si>
    <t>Lorenzo Martins Ribeiro</t>
  </si>
  <si>
    <t>(15) 99136-6492</t>
  </si>
  <si>
    <t>2021.09.28</t>
  </si>
  <si>
    <t>Davi Gomes Custodio</t>
  </si>
  <si>
    <t>(15) 99858-8483</t>
  </si>
  <si>
    <t>Aí eu levo le as 8:30 msm né ?</t>
  </si>
  <si>
    <t>2021.10.13</t>
  </si>
  <si>
    <t>Paulo</t>
  </si>
  <si>
    <t>Pedro Henrique</t>
  </si>
  <si>
    <t>(15) 99792-3564</t>
  </si>
  <si>
    <t>2021.11.29</t>
  </si>
  <si>
    <t>Silvana</t>
  </si>
  <si>
    <t>Guilherme</t>
  </si>
  <si>
    <t>(15) 99796-9272</t>
  </si>
  <si>
    <t>Oi Daniel acredito que só ano que vem ele vai.</t>
  </si>
  <si>
    <t>2021.11.10</t>
  </si>
  <si>
    <t>(15) 99828-0608</t>
  </si>
  <si>
    <t>2021.11.25</t>
  </si>
  <si>
    <t>(15) 99779-0878</t>
  </si>
  <si>
    <t>Enzo Dantas Thomé</t>
  </si>
  <si>
    <t>(15) 99135-2959</t>
  </si>
  <si>
    <t>João Victor Pereira</t>
  </si>
  <si>
    <t>(15) 99736-5177</t>
  </si>
  <si>
    <t>27/11/2021, 03/12/2021</t>
  </si>
  <si>
    <t>vários</t>
  </si>
  <si>
    <t>Lorenzo Scatola Makiama</t>
  </si>
  <si>
    <t>(15) 99819-6515</t>
  </si>
  <si>
    <t>Luciano da Costa</t>
  </si>
  <si>
    <t>Joaquim</t>
  </si>
  <si>
    <t>(15) 99178-1396</t>
  </si>
  <si>
    <t>2021.10.23</t>
  </si>
  <si>
    <t>Leandro</t>
  </si>
  <si>
    <t>(15) 99753-6861</t>
  </si>
  <si>
    <t>Rita</t>
  </si>
  <si>
    <t>(15) 99675-5746</t>
  </si>
  <si>
    <t>Seyle</t>
  </si>
  <si>
    <t>Yudi</t>
  </si>
  <si>
    <t>(15) 99756-1670</t>
  </si>
  <si>
    <t>18/9/2021, 25/09/2021</t>
  </si>
  <si>
    <t>Maico Pereira</t>
  </si>
  <si>
    <t>(15) 99152-5852</t>
  </si>
  <si>
    <t>não tem tempo pra trazer a criança, trabalha 12 por 36</t>
  </si>
  <si>
    <t>Jonathan</t>
  </si>
  <si>
    <t>(15) 99184-8076</t>
  </si>
  <si>
    <t>vou para são paulo esse sábado, qualquer coisa entro em contato semana que vem</t>
  </si>
  <si>
    <t>(15) 99166-5424</t>
  </si>
  <si>
    <t>Bom dia NÃO podemos ir me desculpa  estou trabalhando</t>
  </si>
  <si>
    <t>Cris Sakabe</t>
  </si>
  <si>
    <t>2021.09.04</t>
  </si>
  <si>
    <t>(15) 99129-0371</t>
  </si>
  <si>
    <t>conseguimos sim</t>
  </si>
  <si>
    <t>(11) 98286-0536</t>
  </si>
  <si>
    <t>vou ver com meu sogro se ele pode ir leva-lo, trabalho até meio dia de sábado... e meu marido trabalha dia sim dia não, e nesse sábado ele trabalha rss</t>
  </si>
  <si>
    <t>Wellington Alencar Carvalho</t>
  </si>
  <si>
    <t>Felipe Oue Carvalho</t>
  </si>
  <si>
    <t>(15) 98167-6627</t>
  </si>
  <si>
    <t>Welton</t>
  </si>
  <si>
    <t>Eduardo</t>
  </si>
  <si>
    <t>Sub13 Sub07</t>
  </si>
  <si>
    <t>2021.07.13</t>
  </si>
  <si>
    <t>Márcio</t>
  </si>
  <si>
    <t>(15) 99767-4492</t>
  </si>
  <si>
    <t>optamos por fazer outra atividade com os meninos</t>
  </si>
  <si>
    <t>(15) 98157-0878</t>
  </si>
  <si>
    <t>ele ainda está sentido a lesão no pé reio que este ano ainda não vai da</t>
  </si>
  <si>
    <t>2021.08.13</t>
  </si>
  <si>
    <t>Leila</t>
  </si>
  <si>
    <t>(15) 98136-2646</t>
  </si>
  <si>
    <t>já treina durante a semana, fica dependendo de gente para levar no sábado, optou por deixar para o ano que vem</t>
  </si>
  <si>
    <t>Victor</t>
  </si>
  <si>
    <t>(15) 98815-3287</t>
  </si>
  <si>
    <t>Ao sábados no momento não consigo levar por que estou estudando Mais em breve estaremos aí sim Se Deus quiser</t>
  </si>
  <si>
    <t>2021.12.12</t>
  </si>
  <si>
    <t>Tayrine</t>
  </si>
  <si>
    <t>Sub11 Sub03</t>
  </si>
  <si>
    <t>Brenda</t>
  </si>
  <si>
    <t>(15) 98151-1243</t>
  </si>
  <si>
    <t>Infelizmente a gente não vai fechar porque para mim vai ficar um pouco complicado por conta da distância</t>
  </si>
  <si>
    <t>2021.07.18</t>
  </si>
  <si>
    <t>Hellen</t>
  </si>
  <si>
    <t>(11) 94964-0303</t>
  </si>
  <si>
    <t>Desculpe, mas ele já está em outra escolinha.</t>
  </si>
  <si>
    <t>2021.06.24</t>
  </si>
  <si>
    <t>Dri</t>
  </si>
  <si>
    <t>(15) 99107-1798</t>
  </si>
  <si>
    <t>Tenho o interesse mas no momento, neste mês, não será possível</t>
  </si>
  <si>
    <t>2020.09.10</t>
  </si>
  <si>
    <t>Erotildes</t>
  </si>
  <si>
    <t>(15) 99779-2882</t>
  </si>
  <si>
    <t>Obrigada pela atenção por enquanto ainda não!!! mais assim que tivermos disponibilidade eu vou fazer um novo orçamento com vcs</t>
  </si>
  <si>
    <t>2021.08.31</t>
  </si>
  <si>
    <t>(15) 99102-8896</t>
  </si>
  <si>
    <t>Meu filho resolveu fazer natação</t>
  </si>
  <si>
    <t>Elizangela</t>
  </si>
  <si>
    <t>(15) 99116-0101</t>
  </si>
  <si>
    <t>obrigada pelo convite...por enquanto vamos ter que esperar mais um pouco...</t>
  </si>
  <si>
    <t>2021.03.02</t>
  </si>
  <si>
    <t>Izilda Mae Felipe Aluno</t>
  </si>
  <si>
    <t>(15) 98131-3800</t>
  </si>
  <si>
    <t>no momento o meu neto está em tratamento para artrite e não pode fazer esforço.</t>
  </si>
  <si>
    <t>(11) 97313-2117</t>
  </si>
  <si>
    <t xml:space="preserve">no momento não será possível meu filho está afastado uns dias arrancou a unha do dedão do pé assim que melhorar eu retorno ok </t>
  </si>
  <si>
    <t>2020.08.31</t>
  </si>
  <si>
    <t>Renata</t>
  </si>
  <si>
    <t>(15) 99198-0490</t>
  </si>
  <si>
    <t>No momento não estou conseguindo levar ele</t>
  </si>
  <si>
    <t>2021.06.02</t>
  </si>
  <si>
    <t>Patricia</t>
  </si>
  <si>
    <t>(15) 98104-8492</t>
  </si>
  <si>
    <t>está em outra escolinha</t>
  </si>
  <si>
    <t>Sabrina</t>
  </si>
  <si>
    <t>(15) 99166-2752</t>
  </si>
  <si>
    <t xml:space="preserve">Eu quero colocar ele sim, mas tenho um pouco de medo devido a pandemia </t>
  </si>
  <si>
    <t>2022.01.21</t>
  </si>
  <si>
    <t>(15) 99126-3149</t>
  </si>
  <si>
    <t>consegue trazê-lo amanhã? R: Consigo sim, onde fica?</t>
  </si>
  <si>
    <t>Alberto</t>
  </si>
  <si>
    <t>(15) 99758-4167</t>
  </si>
  <si>
    <t>não responde, respondeu o outro whatsapp</t>
  </si>
  <si>
    <t>Sub09/Sub13</t>
  </si>
  <si>
    <t>(47) 9625-5530</t>
  </si>
  <si>
    <t>Oi boa tarde, desculpa a demora, ja matriculei eles obrigada</t>
  </si>
  <si>
    <t>2022.01.19</t>
  </si>
  <si>
    <t>(15) 99602-3633</t>
  </si>
  <si>
    <t>Boa tarde, já coloquei em outra escolinha, obrigada.</t>
  </si>
  <si>
    <t>Sub05/Sub09</t>
  </si>
  <si>
    <t>2022.01.18</t>
  </si>
  <si>
    <t>(15) 98804-2374</t>
  </si>
  <si>
    <t>Vh Helena Obg infelizmente agora não dá para agente</t>
  </si>
  <si>
    <t>(15) 99727-7143</t>
  </si>
  <si>
    <t>Obrigado pelo retorno por hora desistimos deste projeto qq novidade aviso</t>
  </si>
  <si>
    <t>(15) 99108-1086</t>
  </si>
  <si>
    <t>Boa tarde de sexta eu teria Mas agora já coloquei ele em 2 escolinhas Do Palmeira e do Felipinho e Cafu</t>
  </si>
  <si>
    <t>2021.01.21</t>
  </si>
  <si>
    <t>Kátia Santos</t>
  </si>
  <si>
    <t>(15) 99198-4113</t>
  </si>
  <si>
    <t>Ela não vai mais Aconteceu um imprevisto aqui não vai dar para ir Numa próxima oportunidade levo ela Mas vai demorar um pouco</t>
  </si>
  <si>
    <t>2021.01.29</t>
  </si>
  <si>
    <t>Katiane</t>
  </si>
  <si>
    <t>(15) 99123-9677</t>
  </si>
  <si>
    <t>Estamos estudando os valores Não vou  conseguir</t>
  </si>
  <si>
    <t>2021.02.01</t>
  </si>
  <si>
    <t>Douglas Moratori</t>
  </si>
  <si>
    <t>Davi Moratori</t>
  </si>
  <si>
    <t>(15) 99604-7660</t>
  </si>
  <si>
    <t>Desculpa não avisar antes...mas não vou conseguir ir... E meu filho está em dúvida se vai querer fazer a aula...</t>
  </si>
  <si>
    <t>2022.02.05</t>
  </si>
  <si>
    <t>2022.01.23</t>
  </si>
  <si>
    <t>19/02/2014, 11/08/2015</t>
  </si>
  <si>
    <t>(15) 97401-4866</t>
  </si>
  <si>
    <t>Bom dia nesse sábado não dá vou viajar e só volto daqui 20 dias</t>
  </si>
  <si>
    <t>29/01/2022 (NÃO TEVE AULA)</t>
  </si>
  <si>
    <t>SUB05</t>
  </si>
  <si>
    <t>SUB09</t>
  </si>
  <si>
    <t>SUB15</t>
  </si>
  <si>
    <t>Théo (Éder)</t>
  </si>
  <si>
    <t>Gustavo (Sérgio)</t>
  </si>
  <si>
    <t>Leonardo</t>
  </si>
  <si>
    <t>João Pedro Leite Ferreira (saiu no meio)</t>
  </si>
  <si>
    <t>15 99126-3149</t>
  </si>
  <si>
    <t>15 99198-4113</t>
  </si>
  <si>
    <t>(15) 99190-2739</t>
  </si>
  <si>
    <t>(15) 99676-8555</t>
  </si>
  <si>
    <t>Gabriel (Fábio)</t>
  </si>
  <si>
    <t>Gabriel (Juliane)</t>
  </si>
  <si>
    <t>Junior</t>
  </si>
  <si>
    <t>Gabriel (Paulo)</t>
  </si>
  <si>
    <t>Theo (Éder)</t>
  </si>
  <si>
    <t>Manuela</t>
  </si>
  <si>
    <t>(15) 99116-5953</t>
  </si>
  <si>
    <t>Vitor (Hélio)</t>
  </si>
  <si>
    <t>Branca</t>
  </si>
  <si>
    <t>Henrique</t>
  </si>
  <si>
    <t>Enzo Henrique</t>
  </si>
  <si>
    <t>Gabriel Primo (Paulo)</t>
  </si>
  <si>
    <t>Theo (Priscila)</t>
  </si>
  <si>
    <t>Gabriel (Flávio)</t>
  </si>
  <si>
    <t>Théo (Priscila)</t>
  </si>
  <si>
    <t>(15) 98119-7636</t>
  </si>
  <si>
    <t>Davi (Aline)</t>
  </si>
  <si>
    <t xml:space="preserve">Théo (Priscila) </t>
  </si>
  <si>
    <t>Kayque</t>
  </si>
  <si>
    <t>Davi (Fernanda)</t>
  </si>
  <si>
    <t>Kaique</t>
  </si>
  <si>
    <t>(15) 99723-6562</t>
  </si>
  <si>
    <t>Gabriel (Viviane)</t>
  </si>
  <si>
    <t>Aluno, Sub05, Gustavo, Cesar</t>
  </si>
  <si>
    <t>Amigo 1 Vitor</t>
  </si>
  <si>
    <t>Gabriel Nicolas</t>
  </si>
  <si>
    <t>Gabriel (Flavio)</t>
  </si>
  <si>
    <t>Aluno, Sub05, Diogo, Pedro</t>
  </si>
  <si>
    <t>Aluno, Sub13, José Nilton, Nicolas Gabriel</t>
  </si>
  <si>
    <t>Amigo 2 Vitor</t>
  </si>
  <si>
    <t>Kayke</t>
  </si>
  <si>
    <t>Aluno, Sub13, Carlos, Pedro</t>
  </si>
  <si>
    <t>Lorenzo</t>
  </si>
  <si>
    <t>Manu</t>
  </si>
  <si>
    <t>(15) 99635-0138</t>
  </si>
  <si>
    <t>Gaby Pustiglione</t>
  </si>
  <si>
    <t>2022.01.24</t>
  </si>
  <si>
    <t>Ola. Vai  ficar para uma prox. Obrigada</t>
  </si>
  <si>
    <t>2022.01.10</t>
  </si>
  <si>
    <t>Pedro Henrique Mariano Martins</t>
  </si>
  <si>
    <t>(15) 97403-1178</t>
  </si>
  <si>
    <t>(15) 98116-9614</t>
  </si>
  <si>
    <t>Helena Marianno Rodrigues</t>
  </si>
  <si>
    <t>nos fómos, só que chegando na quadra, helena não quis de jeito nenhum entrar na quadra para fazer a aula experimental</t>
  </si>
  <si>
    <t>2022.02.04</t>
  </si>
  <si>
    <t>(11) 97507-3311</t>
  </si>
  <si>
    <t>(15) 99678-1634</t>
  </si>
  <si>
    <t>(35) 9142-7412</t>
  </si>
  <si>
    <t>(15) 99610-5294</t>
  </si>
  <si>
    <t>Aluno, Sub15, Fabio, Gabriel</t>
  </si>
  <si>
    <t>Jailan Sampaio Laurêncio</t>
  </si>
  <si>
    <t>Levy Guimarães Fernandes</t>
  </si>
  <si>
    <t>Ele tá ca mãe dele hoje, esse final de semana, entendeu. Ele fica uma semana co nóis, uma semana cá mãe dele.</t>
  </si>
  <si>
    <t>quando você montar uma equipe boa, do tamanho dele, sem ter medo de machucar criança, aí você me avisa, aí eu coloco ele aí</t>
  </si>
  <si>
    <t>2022.01.26</t>
  </si>
  <si>
    <t>sábado tô meio enrolado, qualquer coisa vou amanhã à noite com o meu filho só para a gente conhecer, ver como é</t>
  </si>
  <si>
    <t>2022.02.09</t>
  </si>
  <si>
    <t>(15) 98811-4870</t>
  </si>
  <si>
    <t>(11) 99664-9578</t>
  </si>
  <si>
    <t>deixa ele se adaptar a nova rotina de escola, que tá muito mais cansativo para ele, e aí depois dessa adaptação a gente volta aí para o futebol</t>
  </si>
  <si>
    <t>2022.01.22</t>
  </si>
  <si>
    <t>Lucas Viala</t>
  </si>
  <si>
    <t>Rafael Antonangelo Chrispim</t>
  </si>
  <si>
    <t>meu filho já fazia futebol na escolinha do palmeiras, mas ele preferiu lá, ele vai continuar lá mesmo</t>
  </si>
  <si>
    <t>(15) 98119-9902 (N)</t>
  </si>
  <si>
    <t>11 97507-3311 (S)</t>
  </si>
  <si>
    <t>15 99777-4049 (N)</t>
  </si>
  <si>
    <t>11 99664-9578 (N)</t>
  </si>
  <si>
    <t>(15) 98129-1207 (S)</t>
  </si>
  <si>
    <t>(15) 99636-4470 (S)</t>
  </si>
  <si>
    <t>(15) 99676-8555 (N)</t>
  </si>
  <si>
    <t>11 98241-8182 (S)</t>
  </si>
  <si>
    <t>Aluno, Sub13, José Nilton, Nicolas Gabriel (P)</t>
  </si>
  <si>
    <t>Aluno, Sub09, Rogério, Leonardo (P)</t>
  </si>
  <si>
    <t>Aluno, Sub11, Aline, Davi (P)</t>
  </si>
  <si>
    <t>Aluno, Sub15, Fabio, Gabriel (P)</t>
  </si>
  <si>
    <t>Aluno, Sub13, Helio, Vitor (P)</t>
  </si>
  <si>
    <t>(15) 98129-1207 (P)</t>
  </si>
  <si>
    <t>(15) 99636-4470 (P)</t>
  </si>
  <si>
    <t>Theo Hendrick Puetzi</t>
  </si>
  <si>
    <t>282.448.958-88</t>
  </si>
  <si>
    <t>Avenida Darci Dafferner, 151</t>
  </si>
  <si>
    <t>thais, theo</t>
  </si>
  <si>
    <t>sergio, gustavo</t>
  </si>
  <si>
    <t>fernanda, davi</t>
  </si>
  <si>
    <t>fransergio, joaquim</t>
  </si>
  <si>
    <t>carlos, pedro</t>
  </si>
  <si>
    <t>Taís Helena Carvalho</t>
  </si>
  <si>
    <t>2,5 agua + 7,50 credito</t>
  </si>
  <si>
    <t>priscila, theo</t>
  </si>
  <si>
    <t>(11) 98241-8182 (P)</t>
  </si>
  <si>
    <t>Aluno, Sub09, Flavio, Gabriel (P)</t>
  </si>
  <si>
    <t>Aluno, Sub13, Carlos, Pedro (P)</t>
  </si>
  <si>
    <t>Aluno, Sub05, Priscila, Theo (P)</t>
  </si>
  <si>
    <t>Aluno, Sub05, Sergio, Gustavo (P)</t>
  </si>
  <si>
    <t>Aluno, Sub05, Eliane, Joaquim (P)</t>
  </si>
  <si>
    <t>Aluno, Sub05, Paulo, Branca (P)</t>
  </si>
  <si>
    <t>Aluno, Sub05, Gustavo, Cesar (P)</t>
  </si>
  <si>
    <t>(15) 98181-0134</t>
  </si>
  <si>
    <t>marcelo, pedro</t>
  </si>
  <si>
    <t>Aluno, Sub13, Helio, Vitor (Eduardo)</t>
  </si>
  <si>
    <t>Aluno, Sub07, Camilla, Miguel (P)</t>
  </si>
  <si>
    <t>Aluno, Sub05, Fernanda, Davi (P)</t>
  </si>
  <si>
    <t>cabelo, tommy</t>
  </si>
  <si>
    <t>forma de pagamento</t>
  </si>
  <si>
    <t>próximo pagamento</t>
  </si>
  <si>
    <t>6,5 gatorade</t>
  </si>
  <si>
    <t>camilla (flavio), miguel</t>
  </si>
  <si>
    <t>segunda quinzena de março</t>
  </si>
  <si>
    <t>(15) 99723-6562 (P)</t>
  </si>
  <si>
    <t>(11) 97507-3311 (P)</t>
  </si>
  <si>
    <t>Aluno, Sub05, Eder, Theo (P)</t>
  </si>
  <si>
    <t>Enzo Yatsugafo Nakagawa</t>
  </si>
  <si>
    <t>(11) 96560-7209</t>
  </si>
  <si>
    <t>Fernando Kiyoshi Nakagawa</t>
  </si>
  <si>
    <t>329.949.808-86</t>
  </si>
  <si>
    <t>Avenida Darci Dafferner, 151 - bloco 03 - apartamento 304</t>
  </si>
  <si>
    <t>kiyoshinakagawa@hotmail.com</t>
  </si>
  <si>
    <t>Enrico Ferreira Guarisi</t>
  </si>
  <si>
    <t>Luis Gustavo Guarisi</t>
  </si>
  <si>
    <t>248.061.588-01</t>
  </si>
  <si>
    <t>Rua Alexsandro Bueno, quadra b13 - lote 08 - Ibity Royal Park</t>
  </si>
  <si>
    <t>lgguarisi@gmail.com</t>
  </si>
  <si>
    <t>10,00 cerveja</t>
  </si>
  <si>
    <t>luis, enrico</t>
  </si>
  <si>
    <t>fernando, enzo</t>
  </si>
  <si>
    <t>helio (vitor)</t>
  </si>
  <si>
    <t>eder (theo)</t>
  </si>
  <si>
    <t>fabio (gabriel)</t>
  </si>
  <si>
    <t>enzo</t>
  </si>
  <si>
    <t>conrado</t>
  </si>
  <si>
    <t>Eduardo Henrique Gonçalves Cardoso</t>
  </si>
  <si>
    <t>Jerry Adriano Marques Gonçalves</t>
  </si>
  <si>
    <t>217.841.158-43</t>
  </si>
  <si>
    <t>Rua Joaquim Firmiano de Camargo Pires, 56 - Santa Rosália</t>
  </si>
  <si>
    <t>jerry@enexytransportes.com.br</t>
  </si>
  <si>
    <t>tommy</t>
  </si>
  <si>
    <t>pedro (marcelo)</t>
  </si>
  <si>
    <t>wanis (junior)</t>
  </si>
  <si>
    <t>eduardo</t>
  </si>
  <si>
    <t>10,00 cerveja + refrigerante</t>
  </si>
  <si>
    <t>rogerio (leonardo)</t>
  </si>
  <si>
    <t>(35) 9170-0117</t>
  </si>
  <si>
    <t>15 99769-0278</t>
  </si>
  <si>
    <t>15 99645-1879 (N)</t>
  </si>
  <si>
    <t>enzo (S)</t>
  </si>
  <si>
    <t>24,00 bebidas</t>
  </si>
  <si>
    <t>31,00 bebidas</t>
  </si>
  <si>
    <t>enzo (sub05 casas bahia)</t>
  </si>
  <si>
    <t>P</t>
  </si>
  <si>
    <t>tamanho</t>
  </si>
  <si>
    <t>miguel (P)</t>
  </si>
  <si>
    <t>daniel (miguel)</t>
  </si>
  <si>
    <t>gustavo (césar)</t>
  </si>
  <si>
    <t>branca</t>
  </si>
  <si>
    <t>gabriel (juliane)</t>
  </si>
  <si>
    <t>Marcelo Machado de Oliveira</t>
  </si>
  <si>
    <t>139.060.068-83</t>
  </si>
  <si>
    <t>Rua Quirino de Mello, 1286, Bloco 1, Apto. 12, Aparecidinha</t>
  </si>
  <si>
    <t>Pedro Henrique Macori de Oliveira</t>
  </si>
  <si>
    <t>marcelommolt@gmail.com</t>
  </si>
  <si>
    <t>(15) 99636-4470</t>
  </si>
  <si>
    <t>15 99613-7876 (N, Nicolas)</t>
  </si>
  <si>
    <t>nicole (irmã conrado)</t>
  </si>
  <si>
    <t>15 99116-5953 (leo)</t>
  </si>
  <si>
    <t>leo</t>
  </si>
  <si>
    <t>manu</t>
  </si>
  <si>
    <t>15 99126-3149 (S, Davi)</t>
  </si>
  <si>
    <t>(15) 97403-1178 (jerry pai)</t>
  </si>
  <si>
    <t>miguel</t>
  </si>
  <si>
    <t>enzo (casas bahia)</t>
  </si>
  <si>
    <t>enrico</t>
  </si>
  <si>
    <t>gustavo</t>
  </si>
  <si>
    <t>pedro</t>
  </si>
  <si>
    <t>enzo (japonês)</t>
  </si>
  <si>
    <t>théo (éder)</t>
  </si>
  <si>
    <t>davi</t>
  </si>
  <si>
    <t>théo (thaís)</t>
  </si>
  <si>
    <t>vitor</t>
  </si>
  <si>
    <t>gabriel (paulo)</t>
  </si>
  <si>
    <t>davi (aline)</t>
  </si>
  <si>
    <t>matheus</t>
  </si>
  <si>
    <t>pedro (carlos)</t>
  </si>
  <si>
    <t>nicolas</t>
  </si>
  <si>
    <t>joaquim</t>
  </si>
  <si>
    <t>theo (eder)</t>
  </si>
  <si>
    <t>césar</t>
  </si>
  <si>
    <t>theo (priscila)</t>
  </si>
  <si>
    <t>léo</t>
  </si>
  <si>
    <t>sergio (gustavo)</t>
  </si>
  <si>
    <t>henrique (leonardo)</t>
  </si>
  <si>
    <t>SUB11</t>
  </si>
  <si>
    <t>gabriel (flavio)</t>
  </si>
  <si>
    <t>junior</t>
  </si>
  <si>
    <t>davi (cláudia)</t>
  </si>
  <si>
    <t>amigo do junior</t>
  </si>
  <si>
    <t>Pietro Fernando Silva, 15/02/2014</t>
  </si>
  <si>
    <t>12,50 bebidas</t>
  </si>
  <si>
    <t>vitor (hélio)</t>
  </si>
  <si>
    <t>descrição</t>
  </si>
  <si>
    <t>Leonardo Munafó Tostes Gonçalves</t>
  </si>
  <si>
    <t>Henrique José Gonçalves</t>
  </si>
  <si>
    <t>296.087.398-89</t>
  </si>
  <si>
    <t>Avenida Gonçalves Magalhães, 1380 - Jardim Trujillo</t>
  </si>
  <si>
    <t>henrikejg@gmail.com</t>
  </si>
  <si>
    <t>Davi Ricardo Alves Piva</t>
  </si>
  <si>
    <t>Cláudia Aparecida Alves</t>
  </si>
  <si>
    <t>365.082.978-99</t>
  </si>
  <si>
    <t>Elza Salvespero Bonilha, 90</t>
  </si>
  <si>
    <t>claudiaapalves@gmail.com</t>
  </si>
  <si>
    <t>matheus (eide)</t>
  </si>
  <si>
    <t>11,50 bebidas</t>
  </si>
  <si>
    <t>APARECIDO</t>
  </si>
  <si>
    <t>27 bebidas</t>
  </si>
  <si>
    <t>35 9170-0117</t>
  </si>
  <si>
    <t>15 99778-0833</t>
  </si>
  <si>
    <t>15 99183-7019</t>
  </si>
  <si>
    <t>dois meninos, um tem ataque epilético</t>
  </si>
  <si>
    <t>15 98811-4870</t>
  </si>
  <si>
    <t>a partir do início de abril</t>
  </si>
  <si>
    <t>15 99611-0787</t>
  </si>
  <si>
    <t>15 98802-3756 (ygor, N)</t>
  </si>
  <si>
    <t>15 98811-4870 (wesley, S)</t>
  </si>
  <si>
    <t>(15) 99160-6387 (S, Matheus)</t>
  </si>
  <si>
    <t>mateus</t>
  </si>
  <si>
    <t>miguel (S, Daniel pai)</t>
  </si>
  <si>
    <t>fransergio (joaquim)</t>
  </si>
  <si>
    <t>14 bebidas</t>
  </si>
  <si>
    <t>2,50 bebidas</t>
  </si>
  <si>
    <t>1 água</t>
  </si>
  <si>
    <t>josé nilton (nicolas)</t>
  </si>
  <si>
    <t>11 97054-5745</t>
  </si>
  <si>
    <t>henrique (irmão do davi)</t>
  </si>
  <si>
    <t>15 99621-6911 (felipe, S)</t>
  </si>
  <si>
    <t>eliane, mateus</t>
  </si>
  <si>
    <t>gabriel (fábio)</t>
  </si>
  <si>
    <t>joão (amigo davi)</t>
  </si>
  <si>
    <t>matheus (amigo gabriel)</t>
  </si>
  <si>
    <t>gabriel (15 99752-1409)</t>
  </si>
  <si>
    <t>davi (fernanda)</t>
  </si>
  <si>
    <t>enrico (adriana)</t>
  </si>
  <si>
    <t>5 bebidas</t>
  </si>
  <si>
    <t>299,80 (199,90 uniforme)</t>
  </si>
  <si>
    <t>conrado (P)</t>
  </si>
  <si>
    <t>theo (priscila) (P)</t>
  </si>
  <si>
    <t>leo (P)</t>
  </si>
  <si>
    <t>vitor (P)</t>
  </si>
  <si>
    <t>junior (P)</t>
  </si>
  <si>
    <t>davi (aline) (P)</t>
  </si>
  <si>
    <t>joão (amigo davi cláudia)</t>
  </si>
  <si>
    <t>João Gabriel Pereira Dalben</t>
  </si>
  <si>
    <t>João Paulo dos Santos Pereira</t>
  </si>
  <si>
    <t>348.382.338-76</t>
  </si>
  <si>
    <t>Luzerne Proença de Arruda, 486</t>
  </si>
  <si>
    <t>pjoao294@gmail.com</t>
  </si>
  <si>
    <t>(15) 99778-0833</t>
  </si>
  <si>
    <t>(15) 99613-4712</t>
  </si>
  <si>
    <t>matheus amigo davi (P)</t>
  </si>
  <si>
    <t>joão amigo davi (P)</t>
  </si>
  <si>
    <t>ian amigo davi</t>
  </si>
  <si>
    <t>juan amigo davi</t>
  </si>
  <si>
    <t>20 bebidas</t>
  </si>
  <si>
    <t>10 bebidas</t>
  </si>
  <si>
    <t>gabriel amigo davi (15 99752-1409) (P)</t>
  </si>
  <si>
    <t>gabriel sub15 (fábio)</t>
  </si>
  <si>
    <t>theo, eder</t>
  </si>
  <si>
    <t>joão gabriel</t>
  </si>
  <si>
    <t>sub11</t>
  </si>
  <si>
    <t>sub07</t>
  </si>
  <si>
    <t>sub15</t>
  </si>
  <si>
    <t>carlos (pedro sub15)</t>
  </si>
  <si>
    <t>111 bebidas</t>
  </si>
  <si>
    <t>jerry, eduardo</t>
  </si>
  <si>
    <t>46 bebidas + 199,90 uniforme</t>
  </si>
  <si>
    <t>junior mehanem (wanis)</t>
  </si>
  <si>
    <t>jorge (conrado)</t>
  </si>
  <si>
    <t>14,50 bebidas</t>
  </si>
  <si>
    <t>juliano (juan)</t>
  </si>
  <si>
    <t>Yan Fernandes Aprigio</t>
  </si>
  <si>
    <t>Wanis Gue</t>
  </si>
  <si>
    <t>Ana Laura</t>
  </si>
  <si>
    <t>Mateus Ferreira da Silva</t>
  </si>
  <si>
    <t>Tommy de Paula Machado Rodrigues</t>
  </si>
  <si>
    <t>Henrique Mota de Campos Soares</t>
  </si>
  <si>
    <t>Enzo Gabriel Francisco Godinho</t>
  </si>
  <si>
    <t>Manuela Flores Góes de Jesus</t>
  </si>
  <si>
    <t>Davi Marcos dos Santos Poli</t>
  </si>
  <si>
    <t>Arthur Fernando Portero Sampaio</t>
  </si>
  <si>
    <t>Felipe Otávio Sampaio de Souza</t>
  </si>
  <si>
    <t>Ruan Samuel de Oliveira</t>
  </si>
  <si>
    <t>Eide Cristina Favoreto</t>
  </si>
  <si>
    <t>claldineia (gabriel sub11)</t>
  </si>
  <si>
    <t>Gabriel da Silva Ferreira</t>
  </si>
  <si>
    <t>(15) 99676-3375</t>
  </si>
  <si>
    <t>(11) 98924-3906</t>
  </si>
  <si>
    <t>Gabriel Diniz</t>
  </si>
  <si>
    <t>yan (wellington)</t>
  </si>
  <si>
    <t>gabriel (flavio sub11)</t>
  </si>
  <si>
    <t>Henrique Luz Caruso</t>
  </si>
  <si>
    <t>(11) 99954-4991</t>
  </si>
  <si>
    <t>(15) 99621-6911</t>
  </si>
  <si>
    <t>(15) 99618-1036</t>
  </si>
  <si>
    <t>CONTATADO EM</t>
  </si>
  <si>
    <t>(15) 99181-0876</t>
  </si>
  <si>
    <t>(15) 98114-0726</t>
  </si>
  <si>
    <t>Yago Gabriel Vaz dos Santos</t>
  </si>
  <si>
    <t>Miguel Bernardino</t>
  </si>
  <si>
    <t>Aluno, Sub07, Jorge, Conrado</t>
  </si>
  <si>
    <t>Aluno, Sub07/Sub07, Fernanda, Davi/Henrique</t>
  </si>
  <si>
    <t>Aluno, Sub07, João Paulo, João Gabriel</t>
  </si>
  <si>
    <t>Aluno, Sub07, Priscila, Theo</t>
  </si>
  <si>
    <t>Aluno, Sub07, Eder, Theo</t>
  </si>
  <si>
    <t>Aluno, Sub07, Gustavo, César</t>
  </si>
  <si>
    <t>Aluno, Sub07, Jerry, Eduardo</t>
  </si>
  <si>
    <t>Aluno, Sub07/Sub15, Kaithyene, Arthur/Felipe</t>
  </si>
  <si>
    <t>Aluno, Sub07, Sergio, Gustavo</t>
  </si>
  <si>
    <t>Aluno, Sub07, Paulo, Branca</t>
  </si>
  <si>
    <t>Aluno, Sub07, Jonas, Enzo Gabriel</t>
  </si>
  <si>
    <t>Aluno, Sub11/Sub11, Rogério, Leonardo/Manuela</t>
  </si>
  <si>
    <t>Flávio Fernandes Braga</t>
  </si>
  <si>
    <t>Aluno, Sub11, Flávio, Gabriel</t>
  </si>
  <si>
    <t>Aluno, Sub11, Gislene, Ruan</t>
  </si>
  <si>
    <t>Aluno, Sub11, Elisabete, Yan</t>
  </si>
  <si>
    <t xml:space="preserve">Aluno, Sub11, Tiago, Tommy </t>
  </si>
  <si>
    <t>Aluno, Sub11, Cláudia, Davi</t>
  </si>
  <si>
    <t>Aluno, Sub11, Marcelo, Pedro</t>
  </si>
  <si>
    <t>Aluno, Sub11, Isa, João Otávio</t>
  </si>
  <si>
    <t>Aluno, Sub11, Paulo, Gabriel Meireles</t>
  </si>
  <si>
    <t>Aluno, Sub11, Claldinéia, Gabriel Ferreira</t>
  </si>
  <si>
    <t>Aluno, Sub15, Fábio, Gabriel Dragonette</t>
  </si>
  <si>
    <t>Aluno, Sub15, Hélio, Vitor</t>
  </si>
  <si>
    <t>Aluno, Sub15, Carlos, Pedro</t>
  </si>
  <si>
    <t>Aluno, Sub15, José Nilton, Nicolas Gabriel</t>
  </si>
  <si>
    <t>Aluno, Sub15, Aline, Davi</t>
  </si>
  <si>
    <t>Aluno, Sub15, Eide, Mateus</t>
  </si>
  <si>
    <t>lista de transmissão</t>
  </si>
  <si>
    <t>google contatos</t>
  </si>
  <si>
    <t>joão (sub11)</t>
  </si>
  <si>
    <t>mateus (sub 15)</t>
  </si>
  <si>
    <t>cartão de débido</t>
  </si>
  <si>
    <t>sérgio (gustavo sub07)</t>
  </si>
  <si>
    <t>yan</t>
  </si>
  <si>
    <t>joão</t>
  </si>
  <si>
    <t>1 água (pagou R$2,00)</t>
  </si>
  <si>
    <t>leo/manu (aparecido)</t>
  </si>
  <si>
    <t>ruan</t>
  </si>
  <si>
    <t>gabriel diniz</t>
  </si>
  <si>
    <t>60,50 bebidas</t>
  </si>
  <si>
    <t>felipe (sub15) / arthur (sub07)</t>
  </si>
  <si>
    <t>yago</t>
  </si>
  <si>
    <t>indicação ruan, yan e joão</t>
  </si>
  <si>
    <t>43,50 bebidas</t>
  </si>
  <si>
    <t>davi / henrique (fernanda)</t>
  </si>
  <si>
    <t>62,50 bebidas</t>
  </si>
  <si>
    <t>mateus (elaine)</t>
  </si>
  <si>
    <t>enzo (erica)</t>
  </si>
  <si>
    <t>césar (gustavo)</t>
  </si>
  <si>
    <t>pedro (diogo)</t>
  </si>
  <si>
    <t>eduardo (jerry)</t>
  </si>
  <si>
    <t>miguel (camilla)</t>
  </si>
  <si>
    <t>leonardo (aparecido)</t>
  </si>
  <si>
    <t>gabriel diniz (tiago)</t>
  </si>
  <si>
    <t>nicolas (josé nilton)</t>
  </si>
  <si>
    <t>junior (wanis)</t>
  </si>
  <si>
    <t>37,50 bebidas</t>
  </si>
  <si>
    <t>leonardo (adílson)</t>
  </si>
  <si>
    <t>joão gabriel (sub07)</t>
  </si>
  <si>
    <t>enviado</t>
  </si>
  <si>
    <t>Adilson Vieira Jorge</t>
  </si>
  <si>
    <t>212.698.028-69</t>
  </si>
  <si>
    <t>Rua Mirna Barbosa Raszl, 27 - Jardim Sorocaba Park</t>
  </si>
  <si>
    <t>adilsonvjorge@gmail.com</t>
  </si>
  <si>
    <t>Leonardo de Mello Jorge</t>
  </si>
  <si>
    <t>23 bebidas</t>
  </si>
  <si>
    <t>1/2 pix</t>
  </si>
  <si>
    <t>1/3 pix</t>
  </si>
  <si>
    <t>PP</t>
  </si>
  <si>
    <t>30 (bebidas) + 7,50 (aula a mais) - 7,50 (crédito) + 73,33(1/3 uniforme)</t>
  </si>
  <si>
    <t>Sexta/Sábado</t>
  </si>
  <si>
    <t>Quarta/Sexta</t>
  </si>
  <si>
    <t>Sábado</t>
  </si>
  <si>
    <t>Quarta</t>
  </si>
  <si>
    <t>Quarta/Sábado</t>
  </si>
  <si>
    <t>Quarta/Sexta/Sábado</t>
  </si>
  <si>
    <t>não gostou da aula, menino pequeno, jogou muito mal, chamei novamente, pai conversou com ele e o menino disse que quer fazer natação</t>
  </si>
  <si>
    <t>(15) 98819-0975</t>
  </si>
  <si>
    <t>51,50 bebidas</t>
  </si>
  <si>
    <t>primeira aula</t>
  </si>
  <si>
    <t>2,40 bebidas</t>
  </si>
  <si>
    <t>33,10 bebidas</t>
  </si>
  <si>
    <t>7,00 bebidas</t>
  </si>
  <si>
    <t>enzo (jonas)</t>
  </si>
  <si>
    <t>mateus (eide)</t>
  </si>
  <si>
    <t>acertou 30 (em haver mensalidade passada do davi), 65 (em haver mensalidade passada henrique)</t>
  </si>
  <si>
    <t>100 uniforme</t>
  </si>
  <si>
    <t>gustavo (sergio)</t>
  </si>
  <si>
    <t>matteo / nicolas (marina)</t>
  </si>
  <si>
    <t>bryan</t>
  </si>
  <si>
    <t>(15) 99160-6387</t>
  </si>
  <si>
    <t>22,50 (acertou em haver mês passado)</t>
  </si>
  <si>
    <t>2 águas</t>
  </si>
  <si>
    <t>paulo</t>
  </si>
  <si>
    <t>Aluno, Sub07/15, Marina, Matteo/Nicolas</t>
  </si>
  <si>
    <t>(15) 98112-4145</t>
  </si>
  <si>
    <t>2/2 pix</t>
  </si>
  <si>
    <t>1/2 cartão de débito</t>
  </si>
  <si>
    <t>arthur</t>
  </si>
  <si>
    <t>89,50 bebidas</t>
  </si>
  <si>
    <t>Aluno, Sub11, ?, Bryan</t>
  </si>
  <si>
    <t>2,5 bebidas</t>
  </si>
  <si>
    <t>24 bebidas</t>
  </si>
  <si>
    <t>Matteo Escames Marini Wilfer</t>
  </si>
  <si>
    <t>Nícolas Escames de Azevedo</t>
  </si>
  <si>
    <t>theo (victoria)</t>
  </si>
  <si>
    <t>Theo Tivelli Xavier</t>
  </si>
  <si>
    <t>Fábio de Toledo Xavier</t>
  </si>
  <si>
    <t>316.636.468-48</t>
  </si>
  <si>
    <t>engfabioxavier@gmail.com</t>
  </si>
  <si>
    <t>Avenida Rudolf Dafferner, 950, casa 34 (Condomínio San Lorenzo)</t>
  </si>
  <si>
    <t>Aluno, Sub07, Fabio, Theo</t>
  </si>
  <si>
    <t>(11) 98321-3606</t>
  </si>
  <si>
    <t>Aluno, Sub07, Elizabeth, Yago</t>
  </si>
  <si>
    <t>João</t>
  </si>
  <si>
    <t>19 bebidas</t>
  </si>
  <si>
    <t>63,5 bebidas</t>
  </si>
  <si>
    <t>cesar (gustavo)</t>
  </si>
  <si>
    <t>joão gabriel (sub05)</t>
  </si>
  <si>
    <t>Miguel Pechtoll Ramos</t>
  </si>
  <si>
    <t>Aluno, Sub07, Paulo, Miguel</t>
  </si>
  <si>
    <t>Paulo Henrique Ramos da Silva</t>
  </si>
  <si>
    <t>308.851.238-24</t>
  </si>
  <si>
    <t>Plínio Miguel, 153 - apto. 02, Jardim Piratininga</t>
  </si>
  <si>
    <t>ramosphrs@gmail.com</t>
  </si>
  <si>
    <t>(14) 99744-2006</t>
  </si>
  <si>
    <t>2/3 pix</t>
  </si>
  <si>
    <t>1/2 dinheiro</t>
  </si>
  <si>
    <t>123 bebidas + 74 uniforme</t>
  </si>
  <si>
    <t>miguel (paulo, sub07)</t>
  </si>
  <si>
    <t>gabriel braga</t>
  </si>
  <si>
    <t>yan (anderson)</t>
  </si>
  <si>
    <t>RG</t>
  </si>
  <si>
    <t>NOME</t>
  </si>
  <si>
    <t>CATEGORIA</t>
  </si>
  <si>
    <t>CAMISA</t>
  </si>
  <si>
    <t>NÚMERO</t>
  </si>
  <si>
    <t>TAMANHO</t>
  </si>
  <si>
    <t>DADOS PESSOAIS</t>
  </si>
  <si>
    <t>2 cervejas + 1 salgadinho</t>
  </si>
  <si>
    <t>2/2 cartão de débito</t>
  </si>
  <si>
    <t>arthur/felipe (kaithye)</t>
  </si>
  <si>
    <t>yago (elizabete)</t>
  </si>
  <si>
    <t>Nicolas Henrique Santos da Costa</t>
  </si>
  <si>
    <t>Aparecido Bispo de Oliveira, 110, Jardim Topázio</t>
  </si>
  <si>
    <t>431.064.538-00</t>
  </si>
  <si>
    <t>Sttefany Santos da Costa</t>
  </si>
  <si>
    <t>Aluno, Sub11, Sttefany, Nicolas</t>
  </si>
  <si>
    <t>(15) 99140-3401</t>
  </si>
  <si>
    <t>Caio</t>
  </si>
  <si>
    <t>steh.cris39@gmail.com</t>
  </si>
  <si>
    <t>63.937.866-3</t>
  </si>
  <si>
    <t>convocado</t>
  </si>
  <si>
    <t>63.972.019-5</t>
  </si>
  <si>
    <t>66.562.321-5</t>
  </si>
  <si>
    <t>65.231.798-4</t>
  </si>
  <si>
    <t>65.135.470-5</t>
  </si>
  <si>
    <t>65.278.211-5</t>
  </si>
  <si>
    <t>58.714.139-6</t>
  </si>
  <si>
    <t>67.137.162-9</t>
  </si>
  <si>
    <t>59.552.518-0</t>
  </si>
  <si>
    <t>66.329.408-3</t>
  </si>
  <si>
    <t>56.613.940-6</t>
  </si>
  <si>
    <t>não tem / CPF 591.400.678-31</t>
  </si>
  <si>
    <t>não tem / CPF</t>
  </si>
  <si>
    <t>65.425.652-4</t>
  </si>
  <si>
    <t>62.466.624-4</t>
  </si>
  <si>
    <t>66.651.760-5</t>
  </si>
  <si>
    <t>68.042.402-7</t>
  </si>
  <si>
    <t>65.828.871-4</t>
  </si>
  <si>
    <t>63.870.507-1</t>
  </si>
  <si>
    <t>65.623.208-0</t>
  </si>
  <si>
    <t>Bryan Alencar Leite</t>
  </si>
  <si>
    <t>2.948.571-1/AM</t>
  </si>
  <si>
    <t>Ian Gabriel Lopes da Fonseca</t>
  </si>
  <si>
    <t>55.946.111-2</t>
  </si>
  <si>
    <t>Aluno, Sub15, Anderson, Ian</t>
  </si>
  <si>
    <t>64.985.432-9</t>
  </si>
  <si>
    <t>F018573-9</t>
  </si>
  <si>
    <t>davi/henrique (fernanda)</t>
  </si>
  <si>
    <t>Aluno, Sub11, Isa, João</t>
  </si>
  <si>
    <t>Caio Tessaroto Miguel</t>
  </si>
  <si>
    <t>Viviane Tessaroto</t>
  </si>
  <si>
    <t>324.804.478-04</t>
  </si>
  <si>
    <t>Av. 3 de Março, 1435 - bloco 04 - apto. 403</t>
  </si>
  <si>
    <t>viviantessaroto@yahoo.com.br</t>
  </si>
  <si>
    <t>(15) 99657-8366</t>
  </si>
  <si>
    <t>Aluno, Sub11, Viviane, Caio</t>
  </si>
  <si>
    <t>Alexia</t>
  </si>
  <si>
    <t>62.936.938-0</t>
  </si>
  <si>
    <t>9,5 bebidas</t>
  </si>
  <si>
    <t>Aluno, Sub11, Walter, Henry</t>
  </si>
  <si>
    <t>3 cervejas</t>
  </si>
  <si>
    <t xml:space="preserve">Gabriel Alves Pereira </t>
  </si>
  <si>
    <t>(15) 99752-1409</t>
  </si>
  <si>
    <t>p1</t>
  </si>
  <si>
    <t>p2</t>
  </si>
  <si>
    <t>p3</t>
  </si>
  <si>
    <t>número camisa</t>
  </si>
  <si>
    <t>gabriel ferreira</t>
  </si>
  <si>
    <t>davi marcos</t>
  </si>
  <si>
    <t>pedro gg</t>
  </si>
  <si>
    <t>gabriel meireles</t>
  </si>
  <si>
    <t>henrique</t>
  </si>
  <si>
    <t>miguel gomes</t>
  </si>
  <si>
    <t>cesar</t>
  </si>
  <si>
    <t>4 salgadinho, 25 campeonato</t>
  </si>
  <si>
    <t>ian (sub15)</t>
  </si>
  <si>
    <t>Henry Miguel Régis Lima</t>
  </si>
  <si>
    <t>Walter Lima</t>
  </si>
  <si>
    <t>519.605.678-53</t>
  </si>
  <si>
    <t>Avenida Joaquim Silva, 273</t>
  </si>
  <si>
    <t>l.walter419@gmail.com</t>
  </si>
  <si>
    <t>(12) 98107-2564</t>
  </si>
  <si>
    <t>matteo (sub07)</t>
  </si>
  <si>
    <t>45 (junho) + 2,5 bebidas</t>
  </si>
  <si>
    <t>5,0 bebidas</t>
  </si>
  <si>
    <t>14,90 bebidas</t>
  </si>
  <si>
    <t>73,33 (3/3 uniforme) + 59 bebidas</t>
  </si>
  <si>
    <t>200 uniforme</t>
  </si>
  <si>
    <t>joaquim (sub05)</t>
  </si>
  <si>
    <t>josé arthur</t>
  </si>
  <si>
    <t>1 água + 3 cervejas</t>
  </si>
  <si>
    <t>arthur (reginaldo)</t>
  </si>
  <si>
    <t>4 cervejas</t>
  </si>
  <si>
    <t>2 cervejas + 1 pipoca doce</t>
  </si>
  <si>
    <t>1 água + 1 heineken</t>
  </si>
  <si>
    <t>Joaquim Massanori dos Reis Nogata</t>
  </si>
  <si>
    <t>Anderson Rogério Nogata</t>
  </si>
  <si>
    <t>302.194.398-50</t>
  </si>
  <si>
    <t>Rua José Sarti, 1190, Brigadeiro Tobias</t>
  </si>
  <si>
    <t>anderson.nogata@hotmail.com</t>
  </si>
  <si>
    <t>Aluno, Sub07, Anderson, Joaquim</t>
  </si>
  <si>
    <t>henry</t>
  </si>
  <si>
    <t>gabriel menor</t>
  </si>
  <si>
    <t>josé henrique (sub15)</t>
  </si>
  <si>
    <t>cauã (sub15)</t>
  </si>
  <si>
    <t>cauã</t>
  </si>
  <si>
    <t>pablo</t>
  </si>
  <si>
    <t>2 (disponível)</t>
  </si>
  <si>
    <t>nicolas (stepanie)</t>
  </si>
  <si>
    <t>2 gatorade</t>
  </si>
  <si>
    <t>nicolas (josé)</t>
  </si>
  <si>
    <t>pablo (dirceu)</t>
  </si>
  <si>
    <t>1 guaraná antarctica + 1 água</t>
  </si>
  <si>
    <t>tiago (tommy)</t>
  </si>
  <si>
    <t>crédito 5,00</t>
  </si>
  <si>
    <t>crédito 7,5</t>
  </si>
  <si>
    <t>82,50 bebidas</t>
  </si>
  <si>
    <t>25,50 bebidas</t>
  </si>
  <si>
    <t>200 (uniforme) + 7,5 bebidas</t>
  </si>
  <si>
    <t>Cauã Maranhão de Proença</t>
  </si>
  <si>
    <t>Willian Alaminos de Proença</t>
  </si>
  <si>
    <t>347.311.208-96</t>
  </si>
  <si>
    <t>José Lamberti, 554 - Santo André</t>
  </si>
  <si>
    <t>willianalaminosdeproenca@gmail.com</t>
  </si>
  <si>
    <t>João Henrique Claro Miranda</t>
  </si>
  <si>
    <t>Cristiane Maria Claro</t>
  </si>
  <si>
    <t>310.977.678-25</t>
  </si>
  <si>
    <t>Avenida Carlos Spangero, 717</t>
  </si>
  <si>
    <t>crisclaro@gmail.com</t>
  </si>
  <si>
    <t>(15) 99795-6217</t>
  </si>
  <si>
    <t>Lucas Matheus Ferreira</t>
  </si>
  <si>
    <t>Adriana Cristiana Ferreira</t>
  </si>
  <si>
    <t>160.098.718-40</t>
  </si>
  <si>
    <t>Rua Elza Salvestro Bonilha, 70 - Jardim Matilde (Além Ponte)</t>
  </si>
  <si>
    <t>(15) 99824-4174</t>
  </si>
  <si>
    <t>15 bebidas</t>
  </si>
  <si>
    <t>30 bebidas</t>
  </si>
  <si>
    <t>34 bebidas</t>
  </si>
  <si>
    <t>15 diferença aulas</t>
  </si>
  <si>
    <t>Matheus Sartori Alves</t>
  </si>
  <si>
    <t>Rodrigo Silveira Alves</t>
  </si>
  <si>
    <t>411.266.818-06</t>
  </si>
  <si>
    <t>Rua Jorge Barcelli, 12 - Vila Rica</t>
  </si>
  <si>
    <t>rodrigosilveira859@gmail.com</t>
  </si>
  <si>
    <t>(15) 99833-9426</t>
  </si>
  <si>
    <t>Parou, Sub07, Fabio, Theo</t>
  </si>
  <si>
    <t>Parou, Sub07, Gustavo, César</t>
  </si>
  <si>
    <t>Parou, Sub07, João Paulo, João Gabriel</t>
  </si>
  <si>
    <t>Aluno, Sub07, Rodrigo, Matheus</t>
  </si>
  <si>
    <t>pagante</t>
  </si>
  <si>
    <t>pagou campeonato</t>
  </si>
  <si>
    <t>leo (rogério)</t>
  </si>
  <si>
    <t>ruan (gislene)</t>
  </si>
  <si>
    <t>leo (agnes)</t>
  </si>
  <si>
    <t>salgadinho fofura</t>
  </si>
  <si>
    <t>não lembro o que foi</t>
  </si>
  <si>
    <t>pedro (novo sub07)</t>
  </si>
  <si>
    <t>lucas (sub15)</t>
  </si>
  <si>
    <t>gustavo (sérgio)</t>
  </si>
  <si>
    <t>matheus (novo sub07)</t>
  </si>
  <si>
    <t>torcida + água</t>
  </si>
  <si>
    <t>cartão de crédito (3x)</t>
  </si>
  <si>
    <t>cartão de crédito (1x)</t>
  </si>
  <si>
    <t>3 cervejas (R$15,00) + 2 cervejas (R$12,00)</t>
  </si>
  <si>
    <t>48 bebidas</t>
  </si>
  <si>
    <t>joão sub 11</t>
  </si>
  <si>
    <t>2 cervejas + 1 água</t>
  </si>
  <si>
    <t>3 cervejas + 1 água</t>
  </si>
  <si>
    <t>1 cerveja (R$6,00) + 1 água</t>
  </si>
  <si>
    <t>4 cervejas + 1 água</t>
  </si>
  <si>
    <t>Pedro (sub07)</t>
  </si>
  <si>
    <t>mateus (rodrigo)</t>
  </si>
  <si>
    <t>joão henrique</t>
  </si>
  <si>
    <t>1 torcida</t>
  </si>
  <si>
    <t>3 cervejas (R$6,00) + 1 heineken (R$7,00) + 1 água</t>
  </si>
  <si>
    <t>2 heineken + 1 bud</t>
  </si>
  <si>
    <t>felipe</t>
  </si>
  <si>
    <t>cauã (vanessa)</t>
  </si>
  <si>
    <t>3 heineken (R$21,00) + 2 budweiser (R$12,00) + 1 amendoim 400g (R$13,00) + 1 água (R$2,50)</t>
  </si>
  <si>
    <t>1 água + 1 gatorade</t>
  </si>
  <si>
    <t>4 heineken (R$28,00) + 1 água (R$2,50) + 1 amendoim 400g (R$13,00)</t>
  </si>
  <si>
    <t>2 budweiser (R$12,00) + 1 água (R$2,50)</t>
  </si>
  <si>
    <t>murilo/miguel</t>
  </si>
  <si>
    <t>murilo</t>
  </si>
  <si>
    <t>3 cervejas (R$15,00) + 1 água</t>
  </si>
  <si>
    <t>Aluno, Sub07, Marcia, Pedro</t>
  </si>
  <si>
    <t>(15) 99178-2606</t>
  </si>
  <si>
    <t>65 shorts</t>
  </si>
  <si>
    <t>37 bebidas</t>
  </si>
  <si>
    <t>103,50 bebidas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</si>
</sst>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dd/mm/yy"/>
    <numFmt numFmtId="166" formatCode="&quot;R$&quot;\ #,##0.00"/>
  </numFmts>
  <fonts count="6">
    <font>
      <sz val="11"/>
      <color rgb="FF000000"/>
      <name val="Calibri"/>
      <charset val="1"/>
    </font>
    <font>
      <sz val="11"/>
      <color rgb="FFFFFFFF"/>
      <name val="Calibri"/>
      <charset val="1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4F81BD"/>
        <bgColor rgb="FF7F7F7F"/>
      </patternFill>
    </fill>
    <fill>
      <patternFill patternType="solid">
        <fgColor rgb="FF9BBB5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ED1C24"/>
      </patternFill>
    </fill>
    <fill>
      <patternFill patternType="solid">
        <fgColor rgb="FF7030A0"/>
        <bgColor rgb="FF993366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ED1C24"/>
        <bgColor rgb="FFFF0000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/>
    <xf numFmtId="0" fontId="0" fillId="0" borderId="0" xfId="0" applyFont="1" applyAlignment="1"/>
    <xf numFmtId="164" fontId="0" fillId="0" borderId="1" xfId="0" applyNumberFormat="1" applyFont="1" applyBorder="1" applyAlignme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/>
    <xf numFmtId="0" fontId="0" fillId="0" borderId="1" xfId="0" applyFont="1" applyBorder="1" applyAlignment="1">
      <alignment horizontal="left"/>
    </xf>
    <xf numFmtId="165" fontId="0" fillId="0" borderId="1" xfId="0" applyNumberFormat="1" applyFont="1" applyBorder="1" applyAlignment="1"/>
    <xf numFmtId="0" fontId="1" fillId="2" borderId="1" xfId="0" applyFont="1" applyFill="1" applyBorder="1" applyAlignment="1">
      <alignment horizontal="left"/>
    </xf>
    <xf numFmtId="0" fontId="0" fillId="0" borderId="0" xfId="0" applyFont="1"/>
    <xf numFmtId="165" fontId="0" fillId="0" borderId="0" xfId="0" applyNumberFormat="1" applyFont="1" applyAlignment="1"/>
    <xf numFmtId="164" fontId="0" fillId="0" borderId="1" xfId="0" applyNumberFormat="1" applyFont="1" applyBorder="1" applyAlignment="1">
      <alignment horizontal="center"/>
    </xf>
    <xf numFmtId="16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/>
    <xf numFmtId="0" fontId="0" fillId="4" borderId="1" xfId="0" applyFont="1" applyFill="1" applyBorder="1" applyAlignment="1"/>
    <xf numFmtId="0" fontId="0" fillId="5" borderId="1" xfId="0" applyFont="1" applyFill="1" applyBorder="1" applyAlignment="1"/>
    <xf numFmtId="0" fontId="0" fillId="6" borderId="1" xfId="0" applyFont="1" applyFill="1" applyBorder="1" applyAlignment="1"/>
    <xf numFmtId="0" fontId="0" fillId="7" borderId="1" xfId="0" applyFont="1" applyFill="1" applyBorder="1" applyAlignment="1"/>
    <xf numFmtId="0" fontId="0" fillId="8" borderId="1" xfId="0" applyFont="1" applyFill="1" applyBorder="1" applyAlignment="1"/>
    <xf numFmtId="0" fontId="0" fillId="9" borderId="1" xfId="0" applyFont="1" applyFill="1" applyBorder="1" applyAlignment="1"/>
    <xf numFmtId="14" fontId="0" fillId="0" borderId="1" xfId="0" applyNumberFormat="1" applyFont="1" applyBorder="1" applyAlignment="1"/>
    <xf numFmtId="0" fontId="0" fillId="0" borderId="1" xfId="0" applyBorder="1" applyAlignment="1"/>
    <xf numFmtId="0" fontId="0" fillId="0" borderId="1" xfId="0" applyFont="1" applyBorder="1"/>
    <xf numFmtId="0" fontId="0" fillId="0" borderId="1" xfId="0" applyBorder="1"/>
    <xf numFmtId="0" fontId="0" fillId="10" borderId="1" xfId="0" applyFont="1" applyFill="1" applyBorder="1"/>
    <xf numFmtId="0" fontId="0" fillId="10" borderId="1" xfId="0" applyFill="1" applyBorder="1"/>
    <xf numFmtId="0" fontId="0" fillId="10" borderId="1" xfId="0" applyFont="1" applyFill="1" applyBorder="1" applyAlignment="1"/>
    <xf numFmtId="0" fontId="0" fillId="11" borderId="1" xfId="0" applyFill="1" applyBorder="1" applyAlignment="1"/>
    <xf numFmtId="0" fontId="0" fillId="11" borderId="1" xfId="0" applyFill="1" applyBorder="1"/>
    <xf numFmtId="0" fontId="0" fillId="12" borderId="1" xfId="0" applyFont="1" applyFill="1" applyBorder="1"/>
    <xf numFmtId="0" fontId="0" fillId="12" borderId="1" xfId="0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/>
    <xf numFmtId="0" fontId="0" fillId="0" borderId="1" xfId="0" applyFill="1" applyBorder="1" applyAlignment="1"/>
    <xf numFmtId="0" fontId="0" fillId="0" borderId="1" xfId="0" applyFill="1" applyBorder="1"/>
    <xf numFmtId="0" fontId="0" fillId="5" borderId="1" xfId="0" applyFill="1" applyBorder="1" applyAlignment="1"/>
    <xf numFmtId="0" fontId="0" fillId="9" borderId="1" xfId="0" applyFill="1" applyBorder="1" applyAlignment="1"/>
    <xf numFmtId="0" fontId="0" fillId="12" borderId="1" xfId="0" applyFill="1" applyBorder="1"/>
    <xf numFmtId="0" fontId="0" fillId="12" borderId="1" xfId="0" applyFill="1" applyBorder="1" applyAlignment="1"/>
    <xf numFmtId="14" fontId="0" fillId="0" borderId="1" xfId="0" applyNumberFormat="1" applyFont="1" applyBorder="1" applyAlignment="1">
      <alignment horizontal="center"/>
    </xf>
    <xf numFmtId="3" fontId="0" fillId="0" borderId="1" xfId="0" applyNumberFormat="1" applyBorder="1"/>
    <xf numFmtId="0" fontId="0" fillId="10" borderId="1" xfId="0" applyFill="1" applyBorder="1" applyAlignment="1"/>
    <xf numFmtId="0" fontId="0" fillId="11" borderId="1" xfId="0" applyFont="1" applyFill="1" applyBorder="1"/>
    <xf numFmtId="14" fontId="0" fillId="0" borderId="1" xfId="0" applyNumberFormat="1" applyFill="1" applyBorder="1"/>
    <xf numFmtId="0" fontId="2" fillId="13" borderId="1" xfId="0" applyFont="1" applyFill="1" applyBorder="1"/>
    <xf numFmtId="166" fontId="2" fillId="13" borderId="1" xfId="0" applyNumberFormat="1" applyFont="1" applyFill="1" applyBorder="1"/>
    <xf numFmtId="166" fontId="0" fillId="0" borderId="1" xfId="0" applyNumberForma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Border="1" applyAlignment="1">
      <alignment horizontal="left"/>
    </xf>
    <xf numFmtId="0" fontId="3" fillId="10" borderId="1" xfId="0" applyFont="1" applyFill="1" applyBorder="1"/>
    <xf numFmtId="0" fontId="3" fillId="0" borderId="1" xfId="0" applyFont="1" applyBorder="1" applyAlignment="1"/>
    <xf numFmtId="14" fontId="3" fillId="0" borderId="1" xfId="0" applyNumberFormat="1" applyFont="1" applyBorder="1" applyAlignment="1"/>
    <xf numFmtId="0" fontId="3" fillId="10" borderId="1" xfId="0" applyFont="1" applyFill="1" applyBorder="1" applyAlignment="1"/>
    <xf numFmtId="0" fontId="0" fillId="0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0" fontId="3" fillId="12" borderId="1" xfId="0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/>
    <xf numFmtId="164" fontId="1" fillId="2" borderId="3" xfId="0" applyNumberFormat="1" applyFont="1" applyFill="1" applyBorder="1" applyAlignment="1"/>
    <xf numFmtId="0" fontId="0" fillId="0" borderId="3" xfId="0" applyBorder="1"/>
    <xf numFmtId="0" fontId="0" fillId="0" borderId="0" xfId="0" applyFill="1"/>
    <xf numFmtId="0" fontId="0" fillId="14" borderId="1" xfId="0" applyFill="1" applyBorder="1"/>
    <xf numFmtId="0" fontId="3" fillId="14" borderId="1" xfId="0" applyFont="1" applyFill="1" applyBorder="1"/>
    <xf numFmtId="0" fontId="3" fillId="11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3" fillId="0" borderId="1" xfId="0" applyNumberFormat="1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NumberFormat="1"/>
    <xf numFmtId="0" fontId="2" fillId="13" borderId="1" xfId="0" applyNumberFormat="1" applyFont="1" applyFill="1" applyBorder="1"/>
    <xf numFmtId="0" fontId="0" fillId="0" borderId="1" xfId="0" applyNumberFormat="1" applyBorder="1"/>
    <xf numFmtId="0" fontId="2" fillId="13" borderId="1" xfId="0" applyFont="1" applyFill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2" fillId="13" borderId="1" xfId="0" applyFont="1" applyFill="1" applyBorder="1" applyAlignment="1">
      <alignment horizontal="center"/>
    </xf>
    <xf numFmtId="0" fontId="5" fillId="0" borderId="1" xfId="0" applyFont="1" applyBorder="1"/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BBB59"/>
      <rgbColor rgb="FFFFCC00"/>
      <rgbColor rgb="FFFF9900"/>
      <rgbColor rgb="FFFF6600"/>
      <rgbColor rgb="FF4F81BD"/>
      <rgbColor rgb="FF7F7F7F"/>
      <rgbColor rgb="FF003366"/>
      <rgbColor rgb="FF339966"/>
      <rgbColor rgb="FF003300"/>
      <rgbColor rgb="FF333300"/>
      <rgbColor rgb="FFED1C24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99"/>
  <sheetViews>
    <sheetView workbookViewId="0">
      <pane ySplit="1" topLeftCell="A14" activePane="bottomLeft" state="frozen"/>
      <selection activeCell="I1" sqref="I1"/>
      <selection pane="bottomLeft" activeCell="F9" sqref="F9"/>
    </sheetView>
  </sheetViews>
  <sheetFormatPr defaultRowHeight="15"/>
  <cols>
    <col min="1" max="2" width="13.5703125" customWidth="1"/>
    <col min="3" max="3" width="12" customWidth="1"/>
    <col min="4" max="4" width="18.140625" customWidth="1"/>
    <col min="5" max="5" width="13.85546875" customWidth="1"/>
    <col min="6" max="6" width="16.85546875" customWidth="1"/>
    <col min="7" max="7" width="11.140625" customWidth="1"/>
    <col min="8" max="8" width="76.28515625" customWidth="1"/>
    <col min="9" max="9" width="14.7109375" customWidth="1"/>
    <col min="10" max="10" width="10.140625" customWidth="1"/>
    <col min="11" max="11" width="12.5703125" customWidth="1"/>
    <col min="12" max="13" width="16.28515625" customWidth="1"/>
    <col min="14" max="14" width="6.28515625" customWidth="1"/>
    <col min="15" max="15" width="7.28515625" customWidth="1"/>
    <col min="16" max="16" width="8" customWidth="1"/>
    <col min="17" max="18" width="8.28515625" customWidth="1"/>
    <col min="19" max="19" width="10.140625" customWidth="1"/>
    <col min="20" max="24" width="11" customWidth="1"/>
    <col min="25" max="26" width="8.5703125" customWidth="1"/>
    <col min="27" max="1025" width="14.42578125" customWidth="1"/>
  </cols>
  <sheetData>
    <row r="1" spans="1:2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>
        <v>44254</v>
      </c>
      <c r="L1" s="3">
        <v>44457</v>
      </c>
      <c r="M1" s="3">
        <v>44464</v>
      </c>
      <c r="N1" s="3">
        <v>44478</v>
      </c>
      <c r="O1" s="3">
        <v>44485</v>
      </c>
      <c r="P1" s="3">
        <v>44492</v>
      </c>
      <c r="Q1" s="3">
        <v>44498</v>
      </c>
      <c r="R1" s="3">
        <v>44499</v>
      </c>
      <c r="S1" s="4">
        <v>44506</v>
      </c>
      <c r="T1" s="3">
        <v>44513</v>
      </c>
      <c r="U1" s="3">
        <v>44520</v>
      </c>
      <c r="V1" s="3">
        <v>44527</v>
      </c>
      <c r="W1" s="3">
        <v>44533</v>
      </c>
      <c r="X1" s="3">
        <v>44540</v>
      </c>
      <c r="Z1" s="5" t="s">
        <v>10</v>
      </c>
    </row>
    <row r="2" spans="1:26">
      <c r="A2" s="6">
        <v>44568</v>
      </c>
      <c r="B2" s="7" t="s">
        <v>11</v>
      </c>
      <c r="C2" s="8" t="s">
        <v>12</v>
      </c>
      <c r="D2" s="8" t="s">
        <v>13</v>
      </c>
      <c r="E2" s="8" t="s">
        <v>14</v>
      </c>
      <c r="F2" s="8" t="s">
        <v>15</v>
      </c>
      <c r="G2" s="6">
        <v>39967</v>
      </c>
      <c r="H2" s="8" t="s">
        <v>16</v>
      </c>
      <c r="I2" s="8" t="s">
        <v>17</v>
      </c>
      <c r="J2" s="8"/>
      <c r="K2" s="7" t="s">
        <v>18</v>
      </c>
      <c r="L2" s="7" t="s">
        <v>18</v>
      </c>
      <c r="M2" s="7" t="s">
        <v>18</v>
      </c>
      <c r="N2" s="7"/>
      <c r="O2" s="7"/>
      <c r="P2" s="7" t="s">
        <v>18</v>
      </c>
      <c r="Q2" s="7"/>
      <c r="R2" s="7" t="s">
        <v>18</v>
      </c>
      <c r="S2" s="7"/>
      <c r="T2" s="7" t="s">
        <v>18</v>
      </c>
      <c r="U2" s="7" t="s">
        <v>18</v>
      </c>
      <c r="V2" s="7" t="s">
        <v>19</v>
      </c>
      <c r="W2" s="7" t="s">
        <v>18</v>
      </c>
      <c r="X2" s="7" t="s">
        <v>19</v>
      </c>
      <c r="Y2" s="9" t="s">
        <v>20</v>
      </c>
    </row>
    <row r="3" spans="1:26">
      <c r="A3" s="6">
        <v>44568</v>
      </c>
      <c r="B3" s="7" t="s">
        <v>11</v>
      </c>
      <c r="C3" s="8" t="s">
        <v>21</v>
      </c>
      <c r="D3" s="8" t="s">
        <v>22</v>
      </c>
      <c r="E3" s="8" t="s">
        <v>23</v>
      </c>
      <c r="F3" s="8" t="s">
        <v>24</v>
      </c>
      <c r="G3" s="6">
        <v>40875</v>
      </c>
      <c r="H3" s="8" t="s">
        <v>25</v>
      </c>
      <c r="I3" s="8" t="s">
        <v>26</v>
      </c>
      <c r="J3" s="8" t="s">
        <v>27</v>
      </c>
      <c r="K3" s="7" t="s">
        <v>18</v>
      </c>
      <c r="L3" s="7" t="s">
        <v>18</v>
      </c>
      <c r="M3" s="7" t="s">
        <v>18</v>
      </c>
      <c r="N3" s="7"/>
      <c r="O3" s="7"/>
      <c r="P3" s="7" t="s">
        <v>18</v>
      </c>
      <c r="Q3" s="7"/>
      <c r="R3" s="7" t="s">
        <v>18</v>
      </c>
      <c r="S3" s="7" t="s">
        <v>18</v>
      </c>
      <c r="T3" s="7" t="s">
        <v>18</v>
      </c>
      <c r="U3" s="7" t="s">
        <v>18</v>
      </c>
      <c r="V3" s="7" t="s">
        <v>18</v>
      </c>
      <c r="W3" s="7"/>
      <c r="X3" s="7"/>
      <c r="Y3" s="9" t="s">
        <v>28</v>
      </c>
    </row>
    <row r="4" spans="1:26">
      <c r="A4" s="6">
        <v>44568</v>
      </c>
      <c r="B4" s="7" t="s">
        <v>11</v>
      </c>
      <c r="C4" s="8" t="s">
        <v>21</v>
      </c>
      <c r="D4" s="8" t="s">
        <v>29</v>
      </c>
      <c r="E4" s="8" t="s">
        <v>30</v>
      </c>
      <c r="F4" s="8" t="s">
        <v>31</v>
      </c>
      <c r="G4" s="6">
        <v>40757</v>
      </c>
      <c r="H4" s="8" t="s">
        <v>32</v>
      </c>
      <c r="I4" s="8" t="s">
        <v>33</v>
      </c>
      <c r="J4" s="8"/>
      <c r="K4" s="7"/>
      <c r="L4" s="7" t="s">
        <v>18</v>
      </c>
      <c r="M4" s="7" t="s">
        <v>18</v>
      </c>
      <c r="N4" s="7"/>
      <c r="O4" s="7"/>
      <c r="P4" s="7" t="s">
        <v>18</v>
      </c>
      <c r="Q4" s="7"/>
      <c r="R4" s="7" t="s">
        <v>18</v>
      </c>
      <c r="S4" s="7"/>
      <c r="T4" s="7" t="s">
        <v>18</v>
      </c>
      <c r="U4" s="7"/>
      <c r="V4" s="7" t="s">
        <v>18</v>
      </c>
      <c r="W4" s="7"/>
      <c r="X4" s="7"/>
      <c r="Y4" s="9" t="s">
        <v>34</v>
      </c>
    </row>
    <row r="5" spans="1:26">
      <c r="A5" s="6">
        <v>44568</v>
      </c>
      <c r="B5" s="7" t="s">
        <v>11</v>
      </c>
      <c r="C5" s="8" t="s">
        <v>35</v>
      </c>
      <c r="D5" s="8" t="s">
        <v>36</v>
      </c>
      <c r="E5" s="8" t="s">
        <v>37</v>
      </c>
      <c r="F5" s="8" t="s">
        <v>38</v>
      </c>
      <c r="G5" s="6">
        <v>39464</v>
      </c>
      <c r="H5" s="8" t="s">
        <v>39</v>
      </c>
      <c r="I5" s="8" t="s">
        <v>40</v>
      </c>
      <c r="J5" s="8"/>
      <c r="K5" s="7"/>
      <c r="L5" s="7" t="s">
        <v>18</v>
      </c>
      <c r="M5" s="7" t="s">
        <v>18</v>
      </c>
      <c r="N5" s="7"/>
      <c r="O5" s="7" t="s">
        <v>18</v>
      </c>
      <c r="P5" s="7" t="s">
        <v>18</v>
      </c>
      <c r="Q5" s="7"/>
      <c r="R5" s="7"/>
      <c r="S5" s="7" t="s">
        <v>18</v>
      </c>
      <c r="T5" s="7" t="s">
        <v>18</v>
      </c>
      <c r="U5" s="7" t="s">
        <v>18</v>
      </c>
      <c r="V5" s="7" t="s">
        <v>19</v>
      </c>
      <c r="W5" s="7" t="s">
        <v>18</v>
      </c>
      <c r="X5" s="7" t="s">
        <v>19</v>
      </c>
    </row>
    <row r="6" spans="1:26">
      <c r="A6" s="6">
        <v>44568</v>
      </c>
      <c r="B6" s="7" t="s">
        <v>11</v>
      </c>
      <c r="C6" s="8" t="s">
        <v>35</v>
      </c>
      <c r="D6" s="8" t="s">
        <v>41</v>
      </c>
      <c r="E6" s="8" t="s">
        <v>42</v>
      </c>
      <c r="F6" s="8" t="s">
        <v>43</v>
      </c>
      <c r="G6" s="6">
        <v>39563</v>
      </c>
      <c r="H6" s="8" t="s">
        <v>44</v>
      </c>
      <c r="I6" s="8" t="s">
        <v>45</v>
      </c>
      <c r="J6" s="8"/>
      <c r="K6" s="7"/>
      <c r="L6" s="7"/>
      <c r="M6" s="7"/>
      <c r="N6" s="7"/>
      <c r="O6" s="7"/>
      <c r="P6" s="7"/>
      <c r="Q6" s="7"/>
      <c r="R6" s="7" t="s">
        <v>18</v>
      </c>
      <c r="S6" s="7" t="s">
        <v>18</v>
      </c>
      <c r="T6" s="7"/>
      <c r="U6" s="7" t="s">
        <v>18</v>
      </c>
      <c r="V6" s="7" t="s">
        <v>19</v>
      </c>
      <c r="W6" s="7" t="s">
        <v>18</v>
      </c>
      <c r="X6" s="7" t="s">
        <v>19</v>
      </c>
      <c r="Y6" s="10" t="s">
        <v>46</v>
      </c>
    </row>
    <row r="7" spans="1:26">
      <c r="A7" s="6">
        <v>44568</v>
      </c>
      <c r="B7" s="7" t="s">
        <v>11</v>
      </c>
      <c r="C7" s="8" t="s">
        <v>35</v>
      </c>
      <c r="D7" s="8" t="s">
        <v>47</v>
      </c>
      <c r="E7" s="8" t="s">
        <v>48</v>
      </c>
      <c r="F7" s="8" t="s">
        <v>49</v>
      </c>
      <c r="G7" s="6">
        <v>39636</v>
      </c>
      <c r="H7" s="8" t="s">
        <v>50</v>
      </c>
      <c r="I7" s="8" t="s">
        <v>51</v>
      </c>
      <c r="J7" s="8"/>
      <c r="K7" s="7"/>
      <c r="L7" s="7"/>
      <c r="M7" s="7"/>
      <c r="N7" s="7"/>
      <c r="O7" s="7"/>
      <c r="P7" s="7"/>
      <c r="Q7" s="7"/>
      <c r="R7" s="7"/>
      <c r="S7" s="7"/>
      <c r="T7" s="7"/>
      <c r="U7" s="7" t="s">
        <v>18</v>
      </c>
      <c r="V7" s="7" t="s">
        <v>19</v>
      </c>
      <c r="W7" s="7"/>
      <c r="X7" s="7" t="s">
        <v>19</v>
      </c>
      <c r="Y7" s="9" t="s">
        <v>34</v>
      </c>
    </row>
    <row r="8" spans="1:26">
      <c r="A8" s="8"/>
      <c r="B8" s="7"/>
      <c r="C8" s="8"/>
      <c r="D8" s="8"/>
      <c r="E8" s="8"/>
      <c r="F8" s="8"/>
      <c r="G8" s="8"/>
      <c r="H8" s="8"/>
      <c r="I8" s="8"/>
      <c r="J8" s="8"/>
      <c r="K8" s="7"/>
      <c r="L8" s="7"/>
      <c r="M8" s="7"/>
      <c r="N8" s="7"/>
      <c r="O8" s="7"/>
      <c r="P8" s="7"/>
      <c r="Q8" s="7"/>
      <c r="R8" s="7"/>
      <c r="S8" s="8"/>
      <c r="T8" s="7"/>
      <c r="U8" s="7"/>
      <c r="V8" s="7"/>
      <c r="W8" s="7"/>
      <c r="X8" s="7"/>
      <c r="Y8" s="10"/>
    </row>
    <row r="9" spans="1:26">
      <c r="A9" s="6">
        <v>44568</v>
      </c>
      <c r="B9" s="7" t="s">
        <v>11</v>
      </c>
      <c r="C9" s="8" t="s">
        <v>52</v>
      </c>
      <c r="D9" s="8" t="s">
        <v>53</v>
      </c>
      <c r="E9" s="8" t="s">
        <v>54</v>
      </c>
      <c r="F9" s="8" t="s">
        <v>55</v>
      </c>
      <c r="G9" s="6">
        <v>41521</v>
      </c>
      <c r="H9" s="8" t="s">
        <v>56</v>
      </c>
      <c r="I9" s="8" t="s">
        <v>57</v>
      </c>
      <c r="J9" s="8"/>
      <c r="K9" s="7"/>
      <c r="L9" s="7"/>
      <c r="M9" s="7"/>
      <c r="N9" s="7"/>
      <c r="O9" s="7"/>
      <c r="P9" s="7" t="s">
        <v>18</v>
      </c>
      <c r="Q9" s="7"/>
      <c r="R9" s="7" t="s">
        <v>18</v>
      </c>
      <c r="S9" s="7" t="s">
        <v>18</v>
      </c>
      <c r="T9" s="7" t="s">
        <v>18</v>
      </c>
      <c r="U9" s="7" t="s">
        <v>18</v>
      </c>
      <c r="V9" s="7" t="s">
        <v>19</v>
      </c>
      <c r="W9" s="7" t="s">
        <v>18</v>
      </c>
      <c r="X9" s="7" t="s">
        <v>19</v>
      </c>
      <c r="Y9" s="9" t="s">
        <v>58</v>
      </c>
    </row>
    <row r="10" spans="1:26">
      <c r="A10" s="6">
        <v>44568</v>
      </c>
      <c r="B10" s="7" t="s">
        <v>11</v>
      </c>
      <c r="C10" s="8" t="s">
        <v>52</v>
      </c>
      <c r="D10" s="8" t="s">
        <v>59</v>
      </c>
      <c r="E10" s="8" t="s">
        <v>60</v>
      </c>
      <c r="F10" s="8" t="s">
        <v>61</v>
      </c>
      <c r="G10" s="6">
        <v>41262</v>
      </c>
      <c r="H10" s="8" t="s">
        <v>62</v>
      </c>
      <c r="I10" s="8" t="s">
        <v>63</v>
      </c>
      <c r="J10" s="8"/>
      <c r="K10" s="7"/>
      <c r="L10" s="7"/>
      <c r="M10" s="7"/>
      <c r="N10" s="7"/>
      <c r="O10" s="7"/>
      <c r="P10" s="7"/>
      <c r="Q10" s="7"/>
      <c r="R10" s="7"/>
      <c r="S10" s="8"/>
      <c r="T10" s="7" t="s">
        <v>18</v>
      </c>
      <c r="U10" s="7" t="s">
        <v>18</v>
      </c>
      <c r="V10" s="7" t="s">
        <v>18</v>
      </c>
      <c r="W10" s="7" t="s">
        <v>18</v>
      </c>
      <c r="X10" s="7" t="s">
        <v>19</v>
      </c>
      <c r="Y10" s="9" t="s">
        <v>34</v>
      </c>
    </row>
    <row r="11" spans="1:26">
      <c r="A11" s="6">
        <v>44568</v>
      </c>
      <c r="B11" s="7" t="s">
        <v>11</v>
      </c>
      <c r="C11" s="8" t="s">
        <v>64</v>
      </c>
      <c r="D11" s="8" t="s">
        <v>65</v>
      </c>
      <c r="E11" s="8" t="s">
        <v>66</v>
      </c>
      <c r="F11" s="8" t="s">
        <v>67</v>
      </c>
      <c r="G11" s="6">
        <v>41743</v>
      </c>
      <c r="H11" s="8" t="s">
        <v>68</v>
      </c>
      <c r="I11" s="8" t="s">
        <v>69</v>
      </c>
      <c r="J11" s="8"/>
      <c r="K11" s="7"/>
      <c r="L11" s="7"/>
      <c r="M11" s="7"/>
      <c r="N11" s="7"/>
      <c r="O11" s="7"/>
      <c r="P11" s="7"/>
      <c r="Q11" s="7"/>
      <c r="R11" s="7"/>
      <c r="S11" s="8"/>
      <c r="T11" s="7" t="s">
        <v>18</v>
      </c>
      <c r="U11" s="7" t="s">
        <v>18</v>
      </c>
      <c r="V11" s="7" t="s">
        <v>18</v>
      </c>
      <c r="W11" s="7"/>
      <c r="X11" s="7"/>
      <c r="Y11" s="9" t="s">
        <v>34</v>
      </c>
    </row>
    <row r="12" spans="1:26">
      <c r="A12" s="6">
        <v>44568</v>
      </c>
      <c r="B12" s="7" t="s">
        <v>11</v>
      </c>
      <c r="C12" s="8" t="s">
        <v>64</v>
      </c>
      <c r="D12" s="8" t="s">
        <v>70</v>
      </c>
      <c r="E12" s="8" t="s">
        <v>71</v>
      </c>
      <c r="F12" s="8" t="s">
        <v>72</v>
      </c>
      <c r="G12" s="6">
        <v>42292</v>
      </c>
      <c r="H12" s="8" t="s">
        <v>73</v>
      </c>
      <c r="I12" s="8" t="s">
        <v>74</v>
      </c>
      <c r="J12" s="8"/>
      <c r="K12" s="7"/>
      <c r="L12" s="7" t="s">
        <v>18</v>
      </c>
      <c r="M12" s="7"/>
      <c r="N12" s="7"/>
      <c r="O12" s="7"/>
      <c r="P12" s="7"/>
      <c r="Q12" s="7"/>
      <c r="R12" s="7"/>
      <c r="S12" s="8"/>
      <c r="T12" s="7"/>
      <c r="U12" s="7" t="s">
        <v>18</v>
      </c>
      <c r="V12" s="7" t="s">
        <v>18</v>
      </c>
      <c r="W12" s="7" t="s">
        <v>18</v>
      </c>
      <c r="X12" s="7" t="s">
        <v>19</v>
      </c>
      <c r="Y12" s="10" t="s">
        <v>75</v>
      </c>
    </row>
    <row r="13" spans="1:26">
      <c r="A13" s="8"/>
      <c r="B13" s="7"/>
      <c r="C13" s="8"/>
      <c r="D13" s="8"/>
      <c r="E13" s="8"/>
      <c r="F13" s="8"/>
      <c r="G13" s="8"/>
      <c r="H13" s="8"/>
      <c r="I13" s="8"/>
      <c r="J13" s="8"/>
      <c r="K13" s="7"/>
      <c r="L13" s="7"/>
      <c r="M13" s="7"/>
      <c r="N13" s="7"/>
      <c r="O13" s="7"/>
      <c r="P13" s="7"/>
      <c r="Q13" s="7"/>
      <c r="R13" s="7"/>
      <c r="S13" s="8"/>
      <c r="T13" s="7"/>
      <c r="U13" s="7" t="s">
        <v>18</v>
      </c>
      <c r="V13" s="7"/>
      <c r="W13" s="7"/>
      <c r="X13" s="7"/>
    </row>
    <row r="14" spans="1:26">
      <c r="A14" s="8"/>
      <c r="B14" s="7"/>
      <c r="C14" s="8"/>
      <c r="D14" s="8"/>
      <c r="E14" s="8"/>
      <c r="F14" s="8"/>
      <c r="G14" s="8"/>
      <c r="H14" s="8"/>
      <c r="I14" s="8"/>
      <c r="J14" s="8"/>
      <c r="K14" s="7"/>
      <c r="L14" s="7"/>
      <c r="M14" s="7"/>
      <c r="N14" s="7"/>
      <c r="O14" s="7"/>
      <c r="P14" s="7"/>
      <c r="Q14" s="7"/>
      <c r="R14" s="7"/>
      <c r="S14" s="8"/>
      <c r="T14" s="7"/>
      <c r="U14" s="7"/>
      <c r="V14" s="7"/>
      <c r="W14" s="7"/>
      <c r="X14" s="7"/>
    </row>
    <row r="15" spans="1:26">
      <c r="A15" s="6">
        <v>44568</v>
      </c>
      <c r="B15" s="7" t="s">
        <v>11</v>
      </c>
      <c r="C15" s="8" t="s">
        <v>76</v>
      </c>
      <c r="D15" s="8" t="s">
        <v>77</v>
      </c>
      <c r="E15" s="8" t="s">
        <v>78</v>
      </c>
      <c r="F15" s="8" t="s">
        <v>79</v>
      </c>
      <c r="G15" s="8"/>
      <c r="H15" s="8" t="s">
        <v>80</v>
      </c>
      <c r="I15" s="8" t="s">
        <v>81</v>
      </c>
      <c r="J15" s="8"/>
      <c r="K15" s="7"/>
      <c r="L15" s="7"/>
      <c r="M15" s="7"/>
      <c r="N15" s="7"/>
      <c r="O15" s="7"/>
      <c r="P15" s="7" t="s">
        <v>18</v>
      </c>
      <c r="Q15" s="7"/>
      <c r="R15" s="7" t="s">
        <v>18</v>
      </c>
      <c r="S15" s="7" t="s">
        <v>18</v>
      </c>
      <c r="T15" s="7" t="s">
        <v>18</v>
      </c>
      <c r="U15" s="7" t="s">
        <v>18</v>
      </c>
      <c r="V15" s="7" t="s">
        <v>18</v>
      </c>
      <c r="W15" s="7" t="s">
        <v>18</v>
      </c>
      <c r="X15" s="7" t="s">
        <v>19</v>
      </c>
      <c r="Y15" s="9" t="s">
        <v>34</v>
      </c>
    </row>
    <row r="16" spans="1:26">
      <c r="A16" s="6">
        <v>44568</v>
      </c>
      <c r="B16" s="7" t="s">
        <v>11</v>
      </c>
      <c r="C16" s="8" t="s">
        <v>76</v>
      </c>
      <c r="D16" s="8" t="s">
        <v>82</v>
      </c>
      <c r="E16" s="8" t="s">
        <v>83</v>
      </c>
      <c r="F16" s="8" t="s">
        <v>84</v>
      </c>
      <c r="G16" s="6">
        <v>42219</v>
      </c>
      <c r="H16" s="8" t="s">
        <v>85</v>
      </c>
      <c r="I16" s="8" t="s">
        <v>86</v>
      </c>
      <c r="J16" s="8"/>
      <c r="K16" s="7"/>
      <c r="L16" s="7"/>
      <c r="M16" s="7" t="s">
        <v>18</v>
      </c>
      <c r="N16" s="7"/>
      <c r="O16" s="7"/>
      <c r="P16" s="7" t="s">
        <v>18</v>
      </c>
      <c r="Q16" s="7" t="s">
        <v>18</v>
      </c>
      <c r="R16" s="7"/>
      <c r="S16" s="7"/>
      <c r="T16" s="7" t="s">
        <v>18</v>
      </c>
      <c r="U16" s="7" t="s">
        <v>18</v>
      </c>
      <c r="V16" s="7" t="s">
        <v>18</v>
      </c>
      <c r="W16" s="7" t="s">
        <v>18</v>
      </c>
      <c r="X16" s="7" t="s">
        <v>19</v>
      </c>
      <c r="Y16" s="9" t="s">
        <v>87</v>
      </c>
    </row>
    <row r="17" spans="1:26">
      <c r="A17" s="6">
        <v>44568</v>
      </c>
      <c r="B17" s="7" t="s">
        <v>11</v>
      </c>
      <c r="C17" s="8" t="s">
        <v>76</v>
      </c>
      <c r="D17" s="8" t="s">
        <v>88</v>
      </c>
      <c r="E17" s="8" t="s">
        <v>89</v>
      </c>
      <c r="F17" s="8" t="s">
        <v>90</v>
      </c>
      <c r="G17" s="6">
        <v>42667</v>
      </c>
      <c r="H17" s="8" t="s">
        <v>91</v>
      </c>
      <c r="I17" s="8" t="s">
        <v>92</v>
      </c>
      <c r="J17" s="8"/>
      <c r="K17" s="7"/>
      <c r="L17" s="7"/>
      <c r="M17" s="7"/>
      <c r="N17" s="7"/>
      <c r="O17" s="7"/>
      <c r="P17" s="7" t="s">
        <v>18</v>
      </c>
      <c r="Q17" s="7"/>
      <c r="R17" s="7" t="s">
        <v>18</v>
      </c>
      <c r="S17" s="7" t="s">
        <v>18</v>
      </c>
      <c r="T17" s="7" t="s">
        <v>18</v>
      </c>
      <c r="U17" s="7" t="s">
        <v>18</v>
      </c>
      <c r="V17" s="7" t="s">
        <v>93</v>
      </c>
      <c r="W17" s="7" t="s">
        <v>18</v>
      </c>
      <c r="X17" s="7" t="s">
        <v>19</v>
      </c>
      <c r="Y17" s="9" t="s">
        <v>75</v>
      </c>
    </row>
    <row r="18" spans="1:26">
      <c r="A18" s="6">
        <v>44568</v>
      </c>
      <c r="B18" s="7" t="s">
        <v>11</v>
      </c>
      <c r="C18" s="8" t="s">
        <v>76</v>
      </c>
      <c r="D18" s="8" t="s">
        <v>94</v>
      </c>
      <c r="E18" s="8" t="s">
        <v>95</v>
      </c>
      <c r="F18" s="8" t="s">
        <v>31</v>
      </c>
      <c r="G18" s="8"/>
      <c r="H18" s="8" t="s">
        <v>96</v>
      </c>
      <c r="I18" s="8" t="s">
        <v>97</v>
      </c>
      <c r="J18" s="8"/>
      <c r="K18" s="7"/>
      <c r="L18" s="7"/>
      <c r="M18" s="7"/>
      <c r="N18" s="7" t="s">
        <v>18</v>
      </c>
      <c r="O18" s="7"/>
      <c r="P18" s="7" t="s">
        <v>18</v>
      </c>
      <c r="Q18" s="7" t="s">
        <v>18</v>
      </c>
      <c r="R18" s="7"/>
      <c r="S18" s="7" t="s">
        <v>18</v>
      </c>
      <c r="T18" s="7" t="s">
        <v>18</v>
      </c>
      <c r="U18" s="7" t="s">
        <v>18</v>
      </c>
      <c r="V18" s="7" t="s">
        <v>18</v>
      </c>
      <c r="W18" s="7" t="s">
        <v>18</v>
      </c>
      <c r="X18" s="7" t="s">
        <v>19</v>
      </c>
      <c r="Y18" s="10" t="s">
        <v>75</v>
      </c>
    </row>
    <row r="19" spans="1:26">
      <c r="A19" s="6">
        <v>44568</v>
      </c>
      <c r="B19" s="7" t="s">
        <v>11</v>
      </c>
      <c r="C19" s="8" t="s">
        <v>76</v>
      </c>
      <c r="D19" s="8" t="s">
        <v>77</v>
      </c>
      <c r="E19" s="8" t="s">
        <v>98</v>
      </c>
      <c r="F19" s="8" t="s">
        <v>99</v>
      </c>
      <c r="G19" s="8"/>
      <c r="H19" s="8" t="s">
        <v>100</v>
      </c>
      <c r="I19" s="8" t="s">
        <v>101</v>
      </c>
      <c r="J19" s="8"/>
      <c r="K19" s="7"/>
      <c r="L19" s="7"/>
      <c r="M19" s="7"/>
      <c r="N19" s="7" t="s">
        <v>18</v>
      </c>
      <c r="O19" s="7"/>
      <c r="P19" s="7" t="s">
        <v>18</v>
      </c>
      <c r="Q19" s="7" t="s">
        <v>18</v>
      </c>
      <c r="R19" s="7"/>
      <c r="S19" s="7" t="s">
        <v>18</v>
      </c>
      <c r="T19" s="7" t="s">
        <v>18</v>
      </c>
      <c r="U19" s="7" t="s">
        <v>18</v>
      </c>
      <c r="V19" s="7" t="s">
        <v>18</v>
      </c>
      <c r="W19" s="7" t="s">
        <v>18</v>
      </c>
      <c r="X19" s="7" t="s">
        <v>19</v>
      </c>
    </row>
    <row r="20" spans="1:26">
      <c r="A20" s="6">
        <v>44568</v>
      </c>
      <c r="B20" s="7" t="s">
        <v>11</v>
      </c>
      <c r="C20" s="8" t="s">
        <v>76</v>
      </c>
      <c r="D20" s="8" t="s">
        <v>102</v>
      </c>
      <c r="E20" s="8" t="s">
        <v>103</v>
      </c>
      <c r="F20" s="8" t="s">
        <v>99</v>
      </c>
      <c r="G20" s="8"/>
      <c r="H20" s="8" t="s">
        <v>104</v>
      </c>
      <c r="I20" s="8" t="s">
        <v>105</v>
      </c>
      <c r="J20" s="8"/>
      <c r="K20" s="7"/>
      <c r="L20" s="7"/>
      <c r="M20" s="7"/>
      <c r="N20" s="7"/>
      <c r="O20" s="7"/>
      <c r="P20" s="7" t="s">
        <v>18</v>
      </c>
      <c r="Q20" s="7"/>
      <c r="R20" s="7" t="s">
        <v>18</v>
      </c>
      <c r="S20" s="7" t="s">
        <v>18</v>
      </c>
      <c r="T20" s="7"/>
      <c r="U20" s="7"/>
      <c r="V20" s="7" t="s">
        <v>18</v>
      </c>
      <c r="W20" s="7" t="s">
        <v>18</v>
      </c>
      <c r="X20" s="7" t="s">
        <v>19</v>
      </c>
      <c r="Y20" s="10" t="s">
        <v>34</v>
      </c>
    </row>
    <row r="21" spans="1:26" ht="15.75" customHeight="1">
      <c r="A21" s="6">
        <v>44568</v>
      </c>
      <c r="B21" s="7" t="s">
        <v>11</v>
      </c>
      <c r="C21" s="8" t="s">
        <v>76</v>
      </c>
      <c r="D21" s="8" t="s">
        <v>106</v>
      </c>
      <c r="E21" s="8" t="s">
        <v>107</v>
      </c>
      <c r="F21" s="8" t="s">
        <v>108</v>
      </c>
      <c r="G21" s="6">
        <v>42560</v>
      </c>
      <c r="H21" s="8" t="s">
        <v>109</v>
      </c>
      <c r="I21" s="8" t="s">
        <v>110</v>
      </c>
      <c r="J21" s="8"/>
      <c r="K21" s="7"/>
      <c r="L21" s="7"/>
      <c r="M21" s="7"/>
      <c r="N21" s="7"/>
      <c r="O21" s="7"/>
      <c r="P21" s="7"/>
      <c r="Q21" s="7"/>
      <c r="R21" s="7"/>
      <c r="S21" s="8"/>
      <c r="T21" s="7"/>
      <c r="U21" s="7"/>
      <c r="V21" s="7" t="s">
        <v>18</v>
      </c>
      <c r="W21" s="7" t="s">
        <v>18</v>
      </c>
      <c r="X21" s="7" t="s">
        <v>19</v>
      </c>
      <c r="Y21" s="5" t="s">
        <v>75</v>
      </c>
    </row>
    <row r="22" spans="1:26" ht="15.75" customHeight="1">
      <c r="A22" s="6">
        <v>44568</v>
      </c>
      <c r="B22" s="7" t="s">
        <v>11</v>
      </c>
      <c r="C22" s="8" t="s">
        <v>76</v>
      </c>
      <c r="D22" s="8" t="s">
        <v>111</v>
      </c>
      <c r="E22" s="8" t="s">
        <v>112</v>
      </c>
      <c r="F22" s="8" t="s">
        <v>113</v>
      </c>
      <c r="G22" s="8"/>
      <c r="H22" s="8" t="s">
        <v>114</v>
      </c>
      <c r="I22" s="8" t="s">
        <v>115</v>
      </c>
      <c r="J22" s="8"/>
      <c r="K22" s="7"/>
      <c r="L22" s="7"/>
      <c r="M22" s="7"/>
      <c r="N22" s="7"/>
      <c r="O22" s="7"/>
      <c r="P22" s="7"/>
      <c r="Q22" s="7"/>
      <c r="R22" s="7"/>
      <c r="S22" s="8"/>
      <c r="T22" s="7"/>
      <c r="U22" s="7"/>
      <c r="V22" s="7"/>
      <c r="W22" s="7" t="s">
        <v>18</v>
      </c>
      <c r="X22" s="7" t="s">
        <v>19</v>
      </c>
      <c r="Y22" s="5" t="s">
        <v>34</v>
      </c>
    </row>
    <row r="23" spans="1:26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7"/>
      <c r="L23" s="7"/>
      <c r="M23" s="7"/>
      <c r="N23" s="7"/>
      <c r="O23" s="7"/>
      <c r="P23" s="7"/>
      <c r="Q23" s="7"/>
      <c r="R23" s="7"/>
      <c r="S23" s="8"/>
      <c r="T23" s="7"/>
      <c r="U23" s="7"/>
      <c r="V23" s="7"/>
      <c r="W23" s="7"/>
      <c r="X23" s="7"/>
    </row>
    <row r="24" spans="1:26" ht="15.75" customHeight="1">
      <c r="A24" s="8"/>
      <c r="B24" s="7"/>
      <c r="C24" s="8"/>
      <c r="D24" s="8"/>
      <c r="E24" s="8"/>
      <c r="F24" s="8"/>
      <c r="G24" s="8"/>
      <c r="H24" s="8"/>
      <c r="I24" s="8"/>
      <c r="J24" s="8"/>
      <c r="K24" s="7"/>
      <c r="L24" s="7"/>
      <c r="M24" s="7"/>
      <c r="N24" s="7"/>
      <c r="O24" s="7"/>
      <c r="P24" s="7"/>
      <c r="Q24" s="7"/>
      <c r="R24" s="7"/>
      <c r="S24" s="8"/>
      <c r="T24" s="7"/>
      <c r="U24" s="7"/>
      <c r="V24" s="7"/>
      <c r="W24" s="7"/>
      <c r="X24" s="7" t="s">
        <v>19</v>
      </c>
    </row>
    <row r="25" spans="1:26" ht="15.75" customHeight="1">
      <c r="A25" s="8"/>
      <c r="B25" s="7"/>
      <c r="C25" s="8"/>
      <c r="D25" s="8"/>
      <c r="E25" s="8"/>
      <c r="F25" s="8"/>
      <c r="G25" s="8"/>
      <c r="H25" s="8"/>
      <c r="I25" s="8"/>
      <c r="J25" s="8"/>
      <c r="K25" s="7"/>
      <c r="L25" s="7"/>
      <c r="M25" s="7"/>
      <c r="N25" s="7"/>
      <c r="O25" s="7"/>
      <c r="P25" s="7"/>
      <c r="Q25" s="7"/>
      <c r="R25" s="7"/>
      <c r="S25" s="8"/>
      <c r="T25" s="7"/>
      <c r="U25" s="7"/>
      <c r="V25" s="7"/>
      <c r="W25" s="7"/>
      <c r="X25" s="7"/>
    </row>
    <row r="26" spans="1:26" ht="15.75" customHeight="1">
      <c r="A26" s="6">
        <v>44568</v>
      </c>
      <c r="B26" s="7" t="s">
        <v>116</v>
      </c>
      <c r="C26" s="8" t="s">
        <v>21</v>
      </c>
      <c r="D26" s="8" t="s">
        <v>117</v>
      </c>
      <c r="E26" s="8" t="s">
        <v>118</v>
      </c>
      <c r="F26" s="8" t="s">
        <v>119</v>
      </c>
      <c r="G26" s="8"/>
      <c r="H26" s="8" t="s">
        <v>120</v>
      </c>
      <c r="I26" s="8" t="s">
        <v>121</v>
      </c>
      <c r="J26" s="8"/>
      <c r="K26" s="7"/>
      <c r="L26" s="7"/>
      <c r="M26" s="7"/>
      <c r="N26" s="7"/>
      <c r="O26" s="7"/>
      <c r="P26" s="7" t="s">
        <v>18</v>
      </c>
      <c r="Q26" s="7"/>
      <c r="R26" s="7"/>
      <c r="S26" s="7"/>
      <c r="T26" s="7"/>
      <c r="U26" s="7"/>
      <c r="V26" s="7"/>
      <c r="W26" s="7"/>
      <c r="X26" s="7"/>
    </row>
    <row r="27" spans="1:26" ht="15.75" customHeight="1">
      <c r="A27" s="6">
        <v>44568</v>
      </c>
      <c r="B27" s="7" t="s">
        <v>116</v>
      </c>
      <c r="C27" s="8" t="s">
        <v>21</v>
      </c>
      <c r="D27" s="8" t="s">
        <v>122</v>
      </c>
      <c r="E27" s="8" t="s">
        <v>123</v>
      </c>
      <c r="F27" s="8" t="s">
        <v>124</v>
      </c>
      <c r="G27" s="6">
        <v>40560</v>
      </c>
      <c r="H27" s="8" t="s">
        <v>125</v>
      </c>
      <c r="I27" s="8" t="s">
        <v>126</v>
      </c>
      <c r="J27" s="8"/>
      <c r="K27" s="7"/>
      <c r="L27" s="7" t="s">
        <v>18</v>
      </c>
      <c r="M27" s="7" t="s">
        <v>18</v>
      </c>
      <c r="N27" s="7"/>
      <c r="O27" s="7"/>
      <c r="P27" s="7" t="s">
        <v>18</v>
      </c>
      <c r="Q27" s="7"/>
      <c r="R27" s="7" t="s">
        <v>18</v>
      </c>
      <c r="S27" s="7" t="s">
        <v>18</v>
      </c>
      <c r="T27" s="7"/>
      <c r="U27" s="7" t="s">
        <v>18</v>
      </c>
      <c r="V27" s="7" t="s">
        <v>93</v>
      </c>
      <c r="W27" s="7"/>
      <c r="X27" s="7"/>
    </row>
    <row r="28" spans="1:26" ht="15.75" customHeight="1">
      <c r="A28" s="6">
        <v>44568</v>
      </c>
      <c r="B28" s="7" t="s">
        <v>116</v>
      </c>
      <c r="C28" s="8" t="s">
        <v>64</v>
      </c>
      <c r="D28" s="8" t="s">
        <v>127</v>
      </c>
      <c r="E28" s="8" t="s">
        <v>128</v>
      </c>
      <c r="F28" s="8" t="s">
        <v>129</v>
      </c>
      <c r="G28" s="6">
        <v>41446</v>
      </c>
      <c r="H28" s="8" t="s">
        <v>130</v>
      </c>
      <c r="I28" s="8" t="s">
        <v>131</v>
      </c>
      <c r="J28" s="8"/>
      <c r="K28" s="7"/>
      <c r="L28" s="7" t="s">
        <v>18</v>
      </c>
      <c r="M28" s="7" t="s">
        <v>18</v>
      </c>
      <c r="N28" s="7"/>
      <c r="O28" s="7"/>
      <c r="P28" s="7"/>
      <c r="Q28" s="7"/>
      <c r="R28" s="7" t="s">
        <v>18</v>
      </c>
      <c r="S28" s="7" t="s">
        <v>18</v>
      </c>
      <c r="T28" s="7" t="s">
        <v>18</v>
      </c>
      <c r="U28" s="7" t="s">
        <v>93</v>
      </c>
      <c r="V28" s="7" t="s">
        <v>93</v>
      </c>
      <c r="W28" s="7"/>
      <c r="X28" s="7"/>
    </row>
    <row r="29" spans="1:26" ht="15.75" customHeight="1">
      <c r="A29" s="6">
        <v>44568</v>
      </c>
      <c r="B29" s="7" t="s">
        <v>116</v>
      </c>
      <c r="C29" s="8" t="s">
        <v>76</v>
      </c>
      <c r="D29" s="8" t="s">
        <v>132</v>
      </c>
      <c r="E29" s="8" t="s">
        <v>133</v>
      </c>
      <c r="F29" s="8" t="s">
        <v>134</v>
      </c>
      <c r="G29" s="8"/>
      <c r="H29" s="8" t="s">
        <v>135</v>
      </c>
      <c r="I29" s="8" t="s">
        <v>136</v>
      </c>
      <c r="J29" s="8"/>
      <c r="K29" s="7"/>
      <c r="L29" s="7"/>
      <c r="M29" s="7"/>
      <c r="N29" s="7"/>
      <c r="O29" s="7"/>
      <c r="P29" s="7"/>
      <c r="Q29" s="7"/>
      <c r="R29" s="7"/>
      <c r="S29" s="8"/>
      <c r="T29" s="7"/>
      <c r="U29" s="7"/>
      <c r="V29" s="7"/>
      <c r="W29" s="7"/>
      <c r="X29" s="7"/>
    </row>
    <row r="30" spans="1:26" ht="15.75" customHeight="1">
      <c r="A30" s="6">
        <v>44568</v>
      </c>
      <c r="B30" s="7" t="s">
        <v>116</v>
      </c>
      <c r="C30" s="8" t="s">
        <v>21</v>
      </c>
      <c r="D30" s="8" t="s">
        <v>137</v>
      </c>
      <c r="E30" s="8" t="s">
        <v>138</v>
      </c>
      <c r="F30" s="27" t="s">
        <v>1258</v>
      </c>
      <c r="G30" s="6">
        <v>40812</v>
      </c>
      <c r="H30" s="8" t="s">
        <v>140</v>
      </c>
      <c r="I30" s="8" t="s">
        <v>141</v>
      </c>
      <c r="J30" s="8"/>
      <c r="K30" s="7"/>
      <c r="L30" s="7"/>
      <c r="M30" s="7"/>
      <c r="N30" s="7"/>
      <c r="O30" s="7"/>
      <c r="P30" s="7"/>
      <c r="Q30" s="7"/>
      <c r="R30" s="7"/>
      <c r="S30" s="7"/>
      <c r="T30" s="7" t="s">
        <v>18</v>
      </c>
      <c r="U30" s="7" t="s">
        <v>18</v>
      </c>
      <c r="V30" s="7" t="s">
        <v>19</v>
      </c>
      <c r="W30" s="7" t="s">
        <v>18</v>
      </c>
      <c r="X30" s="7" t="s">
        <v>19</v>
      </c>
      <c r="Y30" s="9" t="s">
        <v>75</v>
      </c>
      <c r="Z30" s="11">
        <v>44520</v>
      </c>
    </row>
    <row r="31" spans="1:26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7"/>
      <c r="L31" s="7"/>
      <c r="M31" s="7"/>
      <c r="N31" s="7"/>
      <c r="O31" s="7"/>
      <c r="P31" s="7"/>
      <c r="Q31" s="7"/>
      <c r="R31" s="7"/>
      <c r="S31" s="8"/>
      <c r="T31" s="7"/>
      <c r="U31" s="7"/>
      <c r="V31" s="7"/>
      <c r="W31" s="7"/>
      <c r="X31" s="7"/>
    </row>
    <row r="32" spans="1:26" ht="15.75" customHeight="1">
      <c r="A32" s="6">
        <v>44568</v>
      </c>
      <c r="B32" s="7"/>
      <c r="C32" s="8" t="s">
        <v>12</v>
      </c>
      <c r="D32" s="8" t="s">
        <v>145</v>
      </c>
      <c r="E32" s="8" t="s">
        <v>146</v>
      </c>
      <c r="F32" s="8" t="s">
        <v>147</v>
      </c>
      <c r="G32" s="6">
        <v>40117</v>
      </c>
      <c r="H32" s="8"/>
      <c r="I32" s="8" t="s">
        <v>148</v>
      </c>
      <c r="J32" s="8"/>
      <c r="K32" s="7"/>
      <c r="L32" s="7"/>
      <c r="M32" s="7"/>
      <c r="N32" s="7"/>
      <c r="O32" s="7"/>
      <c r="P32" s="7"/>
      <c r="Q32" s="7"/>
      <c r="R32" s="7"/>
      <c r="S32" s="8"/>
      <c r="T32" s="7"/>
      <c r="U32" s="7"/>
      <c r="V32" s="7"/>
      <c r="W32" s="7"/>
      <c r="X32" s="7"/>
    </row>
    <row r="33" spans="1:24" ht="15.75" customHeight="1">
      <c r="A33" s="6">
        <v>44568</v>
      </c>
      <c r="B33" s="7"/>
      <c r="C33" s="8" t="s">
        <v>76</v>
      </c>
      <c r="D33" s="8" t="s">
        <v>145</v>
      </c>
      <c r="E33" s="8" t="s">
        <v>149</v>
      </c>
      <c r="F33" s="8" t="s">
        <v>150</v>
      </c>
      <c r="G33" s="6">
        <v>43014</v>
      </c>
      <c r="H33" s="8"/>
      <c r="I33" s="8" t="s">
        <v>151</v>
      </c>
      <c r="J33" s="8"/>
      <c r="K33" s="7"/>
      <c r="L33" s="7"/>
      <c r="M33" s="7"/>
      <c r="N33" s="7"/>
      <c r="O33" s="7"/>
      <c r="P33" s="7"/>
      <c r="Q33" s="7"/>
      <c r="R33" s="7"/>
      <c r="S33" s="8"/>
      <c r="T33" s="7"/>
      <c r="U33" s="7"/>
      <c r="V33" s="7"/>
      <c r="W33" s="7"/>
      <c r="X33" s="7"/>
    </row>
    <row r="34" spans="1:24" ht="15.75" customHeight="1">
      <c r="A34" s="8"/>
      <c r="B34" s="7"/>
      <c r="C34" s="8"/>
      <c r="D34" s="8"/>
      <c r="E34" s="29"/>
      <c r="F34" s="29"/>
      <c r="G34" s="29"/>
      <c r="H34" s="8"/>
      <c r="I34" s="8"/>
      <c r="J34" s="8"/>
      <c r="K34" s="7"/>
      <c r="L34" s="7"/>
      <c r="M34" s="7"/>
      <c r="N34" s="7"/>
      <c r="O34" s="7"/>
      <c r="P34" s="7"/>
      <c r="Q34" s="7"/>
      <c r="R34" s="7"/>
      <c r="S34" s="8"/>
      <c r="T34" s="7"/>
      <c r="U34" s="7"/>
      <c r="V34" s="7"/>
      <c r="W34" s="7"/>
      <c r="X34" s="7"/>
    </row>
    <row r="35" spans="1:24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7"/>
      <c r="L35" s="7"/>
      <c r="M35" s="7"/>
      <c r="N35" s="7"/>
      <c r="O35" s="7"/>
      <c r="P35" s="7"/>
      <c r="Q35" s="7"/>
      <c r="R35" s="7"/>
      <c r="S35" s="8"/>
      <c r="T35" s="7"/>
      <c r="U35" s="7"/>
      <c r="V35" s="7"/>
      <c r="W35" s="7"/>
      <c r="X35" s="7"/>
    </row>
    <row r="36" spans="1:24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7"/>
      <c r="L36" s="7"/>
      <c r="M36" s="7"/>
      <c r="N36" s="7"/>
      <c r="O36" s="7"/>
      <c r="P36" s="7"/>
      <c r="Q36" s="7"/>
      <c r="R36" s="7"/>
      <c r="S36" s="8"/>
      <c r="T36" s="7"/>
      <c r="U36" s="7"/>
      <c r="V36" s="7"/>
      <c r="W36" s="7"/>
      <c r="X36" s="7"/>
    </row>
    <row r="37" spans="1:24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7"/>
      <c r="L37" s="7"/>
      <c r="M37" s="7"/>
      <c r="N37" s="7"/>
      <c r="O37" s="7"/>
      <c r="P37" s="7"/>
      <c r="Q37" s="7"/>
      <c r="R37" s="7"/>
      <c r="S37" s="8"/>
      <c r="T37" s="7"/>
      <c r="U37" s="7"/>
      <c r="V37" s="7"/>
      <c r="W37" s="7"/>
      <c r="X37" s="7"/>
    </row>
    <row r="38" spans="1:24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7"/>
      <c r="L38" s="7"/>
      <c r="M38" s="7"/>
      <c r="N38" s="7"/>
      <c r="O38" s="7"/>
      <c r="P38" s="7"/>
      <c r="Q38" s="7"/>
      <c r="R38" s="7"/>
      <c r="S38" s="8"/>
      <c r="T38" s="7"/>
      <c r="U38" s="7"/>
      <c r="V38" s="7"/>
      <c r="W38" s="7"/>
      <c r="X38" s="7"/>
    </row>
    <row r="39" spans="1:24" ht="15.75" customHeight="1">
      <c r="A39" s="8"/>
      <c r="B39" s="7"/>
      <c r="C39" s="8" t="s">
        <v>12</v>
      </c>
      <c r="D39" s="8" t="s">
        <v>106</v>
      </c>
      <c r="E39" s="8" t="s">
        <v>106</v>
      </c>
      <c r="F39" s="8"/>
      <c r="G39" s="8"/>
      <c r="H39" s="7"/>
      <c r="I39" s="7" t="s">
        <v>152</v>
      </c>
      <c r="J39" s="7"/>
      <c r="K39" s="12"/>
      <c r="L39" s="7"/>
      <c r="M39" s="7"/>
      <c r="N39" s="7"/>
      <c r="O39" s="7"/>
      <c r="P39" s="7"/>
      <c r="Q39" s="7"/>
      <c r="R39" s="7"/>
      <c r="S39" s="8"/>
      <c r="T39" s="7"/>
      <c r="U39" s="7"/>
      <c r="V39" s="7"/>
      <c r="W39" s="7"/>
      <c r="X39" s="7"/>
    </row>
    <row r="40" spans="1:24" ht="15.75" customHeight="1"/>
    <row r="41" spans="1:24" ht="15.75" customHeight="1"/>
    <row r="42" spans="1:24" ht="15.75" customHeight="1"/>
    <row r="43" spans="1:24" ht="15.75" customHeight="1"/>
    <row r="44" spans="1:24" ht="15.75" customHeight="1"/>
    <row r="45" spans="1:24" ht="15.75" customHeight="1"/>
    <row r="46" spans="1:24" ht="15.75" customHeight="1"/>
    <row r="47" spans="1:24" ht="15.75" customHeight="1"/>
    <row r="48" spans="1:2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A1:M9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92"/>
  <sheetViews>
    <sheetView workbookViewId="0">
      <pane ySplit="1" topLeftCell="A123" activePane="bottomLeft" state="frozen"/>
      <selection pane="bottomLeft" activeCell="I136" sqref="I136"/>
    </sheetView>
  </sheetViews>
  <sheetFormatPr defaultRowHeight="15"/>
  <cols>
    <col min="1" max="1" width="23.5703125" style="29" customWidth="1"/>
    <col min="2" max="2" width="13.28515625" style="29" customWidth="1"/>
    <col min="3" max="3" width="14.28515625" style="29" customWidth="1"/>
    <col min="4" max="5" width="9.140625" style="29" customWidth="1"/>
    <col min="6" max="6" width="15.140625" style="29" customWidth="1"/>
    <col min="7" max="7" width="14.7109375" style="29" customWidth="1"/>
    <col min="8" max="8" width="10.7109375" style="29" customWidth="1"/>
    <col min="9" max="9" width="23.85546875" style="29" customWidth="1"/>
    <col min="10" max="26" width="8.5703125" customWidth="1"/>
    <col min="27" max="1025" width="14.42578125" customWidth="1"/>
  </cols>
  <sheetData>
    <row r="1" spans="1:9" ht="13.5" customHeight="1">
      <c r="A1" s="1" t="s">
        <v>2</v>
      </c>
      <c r="B1" s="1" t="s">
        <v>3</v>
      </c>
      <c r="C1" s="1" t="s">
        <v>6</v>
      </c>
      <c r="D1" s="1" t="s">
        <v>4</v>
      </c>
      <c r="E1" s="1" t="s">
        <v>5</v>
      </c>
      <c r="F1" s="2" t="s">
        <v>8</v>
      </c>
      <c r="G1" s="2" t="s">
        <v>9</v>
      </c>
      <c r="H1" s="2" t="s">
        <v>305</v>
      </c>
      <c r="I1" s="1" t="s">
        <v>306</v>
      </c>
    </row>
    <row r="2" spans="1:9" ht="13.5" customHeight="1">
      <c r="A2" s="8" t="s">
        <v>35</v>
      </c>
      <c r="B2" s="8" t="s">
        <v>578</v>
      </c>
      <c r="C2" s="8"/>
      <c r="D2" s="8" t="s">
        <v>471</v>
      </c>
      <c r="E2" s="8"/>
      <c r="F2" s="12" t="s">
        <v>579</v>
      </c>
      <c r="G2" s="7"/>
      <c r="H2" s="7" t="s">
        <v>310</v>
      </c>
      <c r="I2" s="8" t="s">
        <v>580</v>
      </c>
    </row>
    <row r="3" spans="1:9" ht="13.5" customHeight="1">
      <c r="A3" s="8" t="s">
        <v>21</v>
      </c>
      <c r="B3" s="8" t="s">
        <v>504</v>
      </c>
      <c r="C3" s="8"/>
      <c r="D3" s="8" t="s">
        <v>581</v>
      </c>
      <c r="E3" s="8"/>
      <c r="F3" s="12" t="s">
        <v>582</v>
      </c>
      <c r="G3" s="7"/>
      <c r="H3" s="7" t="s">
        <v>310</v>
      </c>
      <c r="I3" s="8" t="s">
        <v>583</v>
      </c>
    </row>
    <row r="4" spans="1:9" ht="13.5" customHeight="1">
      <c r="A4" s="8" t="s">
        <v>52</v>
      </c>
      <c r="B4" s="8" t="s">
        <v>584</v>
      </c>
      <c r="C4" s="8"/>
      <c r="D4" s="8" t="s">
        <v>585</v>
      </c>
      <c r="E4" s="8"/>
      <c r="F4" s="12" t="s">
        <v>586</v>
      </c>
      <c r="G4" s="7"/>
      <c r="H4" s="7" t="s">
        <v>310</v>
      </c>
      <c r="I4" s="8" t="s">
        <v>583</v>
      </c>
    </row>
    <row r="5" spans="1:9" ht="13.5" customHeight="1">
      <c r="A5" s="8" t="s">
        <v>76</v>
      </c>
      <c r="B5" s="8" t="s">
        <v>456</v>
      </c>
      <c r="C5" s="8"/>
      <c r="D5" s="8" t="s">
        <v>587</v>
      </c>
      <c r="E5" s="8"/>
      <c r="F5" s="12" t="s">
        <v>588</v>
      </c>
      <c r="G5" s="7"/>
      <c r="H5" s="7" t="s">
        <v>310</v>
      </c>
      <c r="I5" s="8" t="s">
        <v>589</v>
      </c>
    </row>
    <row r="6" spans="1:9" ht="13.5" customHeight="1">
      <c r="A6" s="8" t="s">
        <v>52</v>
      </c>
      <c r="B6" s="8" t="s">
        <v>365</v>
      </c>
      <c r="C6" s="8"/>
      <c r="D6" s="8" t="s">
        <v>590</v>
      </c>
      <c r="E6" s="8"/>
      <c r="F6" s="12" t="s">
        <v>591</v>
      </c>
      <c r="G6" s="7"/>
      <c r="H6" s="7" t="s">
        <v>310</v>
      </c>
      <c r="I6" s="6" t="s">
        <v>592</v>
      </c>
    </row>
    <row r="7" spans="1:9" ht="13.5" customHeight="1">
      <c r="A7" s="8" t="s">
        <v>21</v>
      </c>
      <c r="B7" s="8" t="s">
        <v>22</v>
      </c>
      <c r="C7" s="8"/>
      <c r="D7" s="8" t="s">
        <v>593</v>
      </c>
      <c r="E7" s="8"/>
      <c r="F7" s="12" t="s">
        <v>594</v>
      </c>
      <c r="G7" s="7"/>
      <c r="H7" s="7" t="s">
        <v>310</v>
      </c>
      <c r="I7" s="8" t="s">
        <v>595</v>
      </c>
    </row>
    <row r="8" spans="1:9" ht="13.5" customHeight="1">
      <c r="A8" s="8" t="s">
        <v>596</v>
      </c>
      <c r="B8" s="8" t="s">
        <v>429</v>
      </c>
      <c r="C8" s="8"/>
      <c r="D8" s="8" t="s">
        <v>597</v>
      </c>
      <c r="E8" s="8" t="s">
        <v>598</v>
      </c>
      <c r="F8" s="12" t="s">
        <v>599</v>
      </c>
      <c r="G8" s="7"/>
      <c r="H8" s="7" t="s">
        <v>310</v>
      </c>
      <c r="I8" s="8"/>
    </row>
    <row r="9" spans="1:9" ht="13.5" customHeight="1">
      <c r="A9" s="8" t="s">
        <v>600</v>
      </c>
      <c r="B9" s="8" t="s">
        <v>601</v>
      </c>
      <c r="C9" s="8"/>
      <c r="D9" s="8" t="s">
        <v>602</v>
      </c>
      <c r="E9" s="8" t="s">
        <v>603</v>
      </c>
      <c r="F9" s="12" t="s">
        <v>604</v>
      </c>
      <c r="G9" s="7"/>
      <c r="H9" s="7" t="s">
        <v>310</v>
      </c>
      <c r="I9" s="8" t="s">
        <v>605</v>
      </c>
    </row>
    <row r="10" spans="1:9" ht="13.5" customHeight="1">
      <c r="A10" s="8" t="s">
        <v>64</v>
      </c>
      <c r="B10" s="8" t="s">
        <v>606</v>
      </c>
      <c r="C10" s="8"/>
      <c r="D10" s="8" t="s">
        <v>607</v>
      </c>
      <c r="E10" s="8"/>
      <c r="F10" s="12" t="s">
        <v>608</v>
      </c>
      <c r="G10" s="7"/>
      <c r="H10" s="7" t="s">
        <v>310</v>
      </c>
      <c r="I10" s="8" t="s">
        <v>609</v>
      </c>
    </row>
    <row r="11" spans="1:9" ht="13.5" customHeight="1">
      <c r="A11" s="8" t="s">
        <v>76</v>
      </c>
      <c r="B11" s="8" t="s">
        <v>361</v>
      </c>
      <c r="C11" s="8"/>
      <c r="D11" s="8" t="s">
        <v>532</v>
      </c>
      <c r="E11" s="8"/>
      <c r="F11" s="12" t="s">
        <v>610</v>
      </c>
      <c r="G11" s="7"/>
      <c r="H11" s="17">
        <v>44254</v>
      </c>
      <c r="I11" s="8" t="s">
        <v>611</v>
      </c>
    </row>
    <row r="12" spans="1:9" ht="13.5" customHeight="1">
      <c r="A12" s="8" t="s">
        <v>21</v>
      </c>
      <c r="B12" s="8" t="s">
        <v>612</v>
      </c>
      <c r="C12" s="8"/>
      <c r="D12" s="8" t="s">
        <v>613</v>
      </c>
      <c r="E12" s="8"/>
      <c r="F12" s="12" t="s">
        <v>614</v>
      </c>
      <c r="G12" s="7"/>
      <c r="H12" s="7" t="s">
        <v>310</v>
      </c>
      <c r="I12" s="8" t="s">
        <v>615</v>
      </c>
    </row>
    <row r="13" spans="1:9" ht="13.5" customHeight="1">
      <c r="A13" s="8" t="s">
        <v>21</v>
      </c>
      <c r="B13" s="8" t="s">
        <v>365</v>
      </c>
      <c r="C13" s="8"/>
      <c r="D13" s="8" t="s">
        <v>616</v>
      </c>
      <c r="E13" s="8"/>
      <c r="F13" s="12" t="s">
        <v>617</v>
      </c>
      <c r="G13" s="7"/>
      <c r="H13" s="7" t="s">
        <v>310</v>
      </c>
      <c r="I13" s="8" t="s">
        <v>618</v>
      </c>
    </row>
    <row r="14" spans="1:9" ht="13.5" customHeight="1">
      <c r="A14" s="8" t="s">
        <v>52</v>
      </c>
      <c r="B14" s="8" t="s">
        <v>619</v>
      </c>
      <c r="C14" s="8"/>
      <c r="D14" s="8" t="s">
        <v>620</v>
      </c>
      <c r="E14" s="8"/>
      <c r="F14" s="12" t="s">
        <v>621</v>
      </c>
      <c r="G14" s="7"/>
      <c r="H14" s="7" t="s">
        <v>310</v>
      </c>
      <c r="I14" s="8" t="s">
        <v>618</v>
      </c>
    </row>
    <row r="15" spans="1:9" ht="13.5" customHeight="1">
      <c r="A15" s="8" t="s">
        <v>64</v>
      </c>
      <c r="B15" s="8" t="s">
        <v>352</v>
      </c>
      <c r="C15" s="8"/>
      <c r="D15" s="8" t="s">
        <v>622</v>
      </c>
      <c r="E15" s="8"/>
      <c r="F15" s="12" t="s">
        <v>623</v>
      </c>
      <c r="G15" s="7"/>
      <c r="H15" s="7" t="s">
        <v>310</v>
      </c>
      <c r="I15" s="8" t="s">
        <v>624</v>
      </c>
    </row>
    <row r="16" spans="1:9" ht="13.5" customHeight="1">
      <c r="A16" s="8" t="s">
        <v>52</v>
      </c>
      <c r="B16" s="8" t="s">
        <v>369</v>
      </c>
      <c r="C16" s="8"/>
      <c r="D16" s="8" t="s">
        <v>625</v>
      </c>
      <c r="E16" s="8"/>
      <c r="F16" s="12" t="s">
        <v>626</v>
      </c>
      <c r="G16" s="7"/>
      <c r="H16" s="7" t="s">
        <v>310</v>
      </c>
      <c r="I16" s="8" t="s">
        <v>627</v>
      </c>
    </row>
    <row r="17" spans="1:9" ht="13.5" customHeight="1">
      <c r="A17" s="8" t="s">
        <v>21</v>
      </c>
      <c r="B17" s="8" t="s">
        <v>127</v>
      </c>
      <c r="C17" s="8"/>
      <c r="D17" s="8" t="s">
        <v>628</v>
      </c>
      <c r="E17" s="8"/>
      <c r="F17" s="12" t="s">
        <v>629</v>
      </c>
      <c r="G17" s="7"/>
      <c r="H17" s="7" t="s">
        <v>310</v>
      </c>
      <c r="I17" s="8" t="s">
        <v>630</v>
      </c>
    </row>
    <row r="18" spans="1:9" ht="13.5" customHeight="1">
      <c r="A18" s="8" t="s">
        <v>21</v>
      </c>
      <c r="B18" s="8" t="s">
        <v>381</v>
      </c>
      <c r="C18" s="8"/>
      <c r="D18" s="8" t="s">
        <v>631</v>
      </c>
      <c r="E18" s="8"/>
      <c r="F18" s="12" t="s">
        <v>632</v>
      </c>
      <c r="G18" s="7"/>
      <c r="H18" s="7" t="s">
        <v>310</v>
      </c>
      <c r="I18" s="8" t="s">
        <v>633</v>
      </c>
    </row>
    <row r="19" spans="1:9" ht="13.5" customHeight="1">
      <c r="A19" s="8" t="s">
        <v>21</v>
      </c>
      <c r="B19" s="8" t="s">
        <v>634</v>
      </c>
      <c r="C19" s="8"/>
      <c r="D19" s="8" t="s">
        <v>635</v>
      </c>
      <c r="E19" s="8"/>
      <c r="F19" s="12" t="s">
        <v>636</v>
      </c>
      <c r="G19" s="7"/>
      <c r="H19" s="7" t="s">
        <v>310</v>
      </c>
      <c r="I19" s="8" t="s">
        <v>637</v>
      </c>
    </row>
    <row r="20" spans="1:9" ht="13.5" customHeight="1">
      <c r="A20" s="8" t="s">
        <v>21</v>
      </c>
      <c r="B20" s="8" t="s">
        <v>638</v>
      </c>
      <c r="C20" s="8"/>
      <c r="D20" s="8" t="s">
        <v>639</v>
      </c>
      <c r="E20" s="8"/>
      <c r="F20" s="12" t="s">
        <v>640</v>
      </c>
      <c r="G20" s="7"/>
      <c r="H20" s="7" t="s">
        <v>310</v>
      </c>
      <c r="I20" s="8" t="s">
        <v>618</v>
      </c>
    </row>
    <row r="21" spans="1:9" ht="13.5" customHeight="1">
      <c r="A21" s="8" t="s">
        <v>52</v>
      </c>
      <c r="B21" s="8" t="s">
        <v>641</v>
      </c>
      <c r="C21" s="8"/>
      <c r="D21" s="8" t="s">
        <v>642</v>
      </c>
      <c r="E21" s="8"/>
      <c r="F21" s="18" t="s">
        <v>643</v>
      </c>
      <c r="G21" s="17"/>
      <c r="H21" s="7" t="s">
        <v>310</v>
      </c>
      <c r="I21" s="8" t="s">
        <v>644</v>
      </c>
    </row>
    <row r="22" spans="1:9" ht="13.5" customHeight="1">
      <c r="A22" s="8" t="s">
        <v>12</v>
      </c>
      <c r="B22" s="8" t="s">
        <v>22</v>
      </c>
      <c r="C22" s="8"/>
      <c r="D22" s="8" t="s">
        <v>645</v>
      </c>
      <c r="E22" s="8"/>
      <c r="F22" s="12" t="s">
        <v>646</v>
      </c>
      <c r="G22" s="7"/>
      <c r="H22" s="7" t="s">
        <v>310</v>
      </c>
      <c r="I22" s="8" t="s">
        <v>647</v>
      </c>
    </row>
    <row r="23" spans="1:9" ht="13.5" customHeight="1">
      <c r="A23" s="8" t="s">
        <v>35</v>
      </c>
      <c r="B23" s="8" t="s">
        <v>504</v>
      </c>
      <c r="C23" s="8"/>
      <c r="D23" s="8" t="s">
        <v>648</v>
      </c>
      <c r="E23" s="8"/>
      <c r="F23" s="12" t="s">
        <v>649</v>
      </c>
      <c r="G23" s="7"/>
      <c r="H23" s="7" t="s">
        <v>310</v>
      </c>
      <c r="I23" s="8" t="s">
        <v>650</v>
      </c>
    </row>
    <row r="24" spans="1:9" ht="13.5" customHeight="1">
      <c r="A24" s="8" t="s">
        <v>373</v>
      </c>
      <c r="B24" s="8" t="s">
        <v>127</v>
      </c>
      <c r="C24" s="8"/>
      <c r="D24" s="8" t="s">
        <v>651</v>
      </c>
      <c r="E24" s="8"/>
      <c r="F24" s="12" t="s">
        <v>652</v>
      </c>
      <c r="G24" s="7"/>
      <c r="H24" s="7" t="s">
        <v>310</v>
      </c>
      <c r="I24" s="8" t="s">
        <v>633</v>
      </c>
    </row>
    <row r="25" spans="1:9" ht="13.5" customHeight="1">
      <c r="A25" s="8" t="s">
        <v>76</v>
      </c>
      <c r="B25" s="8" t="s">
        <v>619</v>
      </c>
      <c r="C25" s="8"/>
      <c r="D25" s="8" t="s">
        <v>653</v>
      </c>
      <c r="E25" s="8"/>
      <c r="F25" s="12" t="s">
        <v>654</v>
      </c>
      <c r="G25" s="7"/>
      <c r="H25" s="7" t="s">
        <v>310</v>
      </c>
      <c r="I25" s="8" t="s">
        <v>618</v>
      </c>
    </row>
    <row r="26" spans="1:9" ht="13.5" customHeight="1">
      <c r="A26" s="8" t="s">
        <v>655</v>
      </c>
      <c r="B26" s="8" t="s">
        <v>656</v>
      </c>
      <c r="C26" s="8"/>
      <c r="D26" s="8" t="s">
        <v>657</v>
      </c>
      <c r="E26" s="8" t="s">
        <v>658</v>
      </c>
      <c r="F26" s="12" t="s">
        <v>659</v>
      </c>
      <c r="G26" s="7"/>
      <c r="H26" s="7" t="s">
        <v>310</v>
      </c>
      <c r="I26" s="8" t="s">
        <v>660</v>
      </c>
    </row>
    <row r="27" spans="1:9" ht="13.5" customHeight="1">
      <c r="A27" s="8" t="s">
        <v>655</v>
      </c>
      <c r="B27" s="8" t="s">
        <v>365</v>
      </c>
      <c r="C27" s="8"/>
      <c r="D27" s="8" t="s">
        <v>661</v>
      </c>
      <c r="E27" s="8"/>
      <c r="F27" s="12" t="s">
        <v>662</v>
      </c>
      <c r="G27" s="7"/>
      <c r="H27" s="7" t="s">
        <v>310</v>
      </c>
      <c r="I27" s="8"/>
    </row>
    <row r="28" spans="1:9" ht="13.5" customHeight="1">
      <c r="A28" s="8" t="s">
        <v>655</v>
      </c>
      <c r="B28" s="8" t="s">
        <v>448</v>
      </c>
      <c r="C28" s="8"/>
      <c r="D28" s="8" t="s">
        <v>663</v>
      </c>
      <c r="E28" s="8"/>
      <c r="F28" s="12" t="s">
        <v>664</v>
      </c>
      <c r="G28" s="7"/>
      <c r="H28" s="7" t="s">
        <v>310</v>
      </c>
      <c r="I28" s="8"/>
    </row>
    <row r="29" spans="1:9" ht="13.5" customHeight="1">
      <c r="A29" s="8" t="s">
        <v>655</v>
      </c>
      <c r="B29" s="8" t="s">
        <v>634</v>
      </c>
      <c r="C29" s="8"/>
      <c r="D29" s="8" t="s">
        <v>142</v>
      </c>
      <c r="E29" s="8"/>
      <c r="F29" s="12" t="s">
        <v>665</v>
      </c>
      <c r="G29" s="7"/>
      <c r="H29" s="7" t="s">
        <v>310</v>
      </c>
      <c r="I29" s="8"/>
    </row>
    <row r="30" spans="1:9" ht="13.5" customHeight="1">
      <c r="A30" s="8" t="s">
        <v>655</v>
      </c>
      <c r="B30" s="8" t="s">
        <v>666</v>
      </c>
      <c r="C30" s="8"/>
      <c r="D30" s="8" t="s">
        <v>667</v>
      </c>
      <c r="E30" s="8"/>
      <c r="F30" s="12" t="s">
        <v>668</v>
      </c>
      <c r="G30" s="7"/>
      <c r="H30" s="7" t="s">
        <v>310</v>
      </c>
      <c r="I30" s="8"/>
    </row>
    <row r="31" spans="1:9" ht="13.5" customHeight="1">
      <c r="A31" s="8" t="s">
        <v>655</v>
      </c>
      <c r="B31" s="8" t="s">
        <v>467</v>
      </c>
      <c r="C31" s="8"/>
      <c r="D31" s="8" t="s">
        <v>590</v>
      </c>
      <c r="E31" s="8"/>
      <c r="F31" s="12" t="s">
        <v>669</v>
      </c>
      <c r="G31" s="7"/>
      <c r="H31" s="7" t="s">
        <v>310</v>
      </c>
      <c r="I31" s="8"/>
    </row>
    <row r="32" spans="1:9" ht="13.5" customHeight="1">
      <c r="A32" s="8" t="s">
        <v>76</v>
      </c>
      <c r="B32" s="8" t="s">
        <v>420</v>
      </c>
      <c r="C32" s="8"/>
      <c r="D32" s="8" t="s">
        <v>509</v>
      </c>
      <c r="E32" s="8"/>
      <c r="F32" s="12" t="s">
        <v>670</v>
      </c>
      <c r="G32" s="7"/>
      <c r="H32" s="7" t="s">
        <v>310</v>
      </c>
      <c r="I32" s="8" t="s">
        <v>671</v>
      </c>
    </row>
    <row r="33" spans="1:9" ht="13.5" customHeight="1">
      <c r="A33" s="8" t="s">
        <v>21</v>
      </c>
      <c r="B33" s="8" t="s">
        <v>127</v>
      </c>
      <c r="C33" s="8"/>
      <c r="D33" s="8" t="s">
        <v>672</v>
      </c>
      <c r="E33" s="8"/>
      <c r="F33" s="12" t="s">
        <v>673</v>
      </c>
      <c r="G33" s="7" t="s">
        <v>674</v>
      </c>
      <c r="H33" s="7" t="s">
        <v>310</v>
      </c>
      <c r="I33" s="8" t="s">
        <v>675</v>
      </c>
    </row>
    <row r="34" spans="1:9" ht="13.5" customHeight="1">
      <c r="A34" s="8" t="s">
        <v>52</v>
      </c>
      <c r="B34" s="8" t="s">
        <v>377</v>
      </c>
      <c r="C34" s="8"/>
      <c r="D34" s="8" t="s">
        <v>532</v>
      </c>
      <c r="E34" s="8"/>
      <c r="F34" s="12" t="s">
        <v>676</v>
      </c>
      <c r="G34" s="7"/>
      <c r="H34" s="7" t="s">
        <v>310</v>
      </c>
      <c r="I34" s="8" t="s">
        <v>677</v>
      </c>
    </row>
    <row r="35" spans="1:9" ht="13.5" customHeight="1">
      <c r="A35" s="8" t="s">
        <v>76</v>
      </c>
      <c r="B35" s="8" t="s">
        <v>478</v>
      </c>
      <c r="C35" s="8"/>
      <c r="D35" s="8" t="s">
        <v>678</v>
      </c>
      <c r="E35" s="8"/>
      <c r="F35" s="12" t="s">
        <v>679</v>
      </c>
      <c r="G35" s="7"/>
      <c r="H35" s="7" t="s">
        <v>310</v>
      </c>
      <c r="I35" s="8" t="s">
        <v>680</v>
      </c>
    </row>
    <row r="36" spans="1:9" ht="13.5" customHeight="1">
      <c r="A36" s="8" t="s">
        <v>681</v>
      </c>
      <c r="B36" s="8" t="s">
        <v>682</v>
      </c>
      <c r="C36" s="8"/>
      <c r="D36" s="8" t="s">
        <v>683</v>
      </c>
      <c r="E36" s="8"/>
      <c r="F36" s="12" t="s">
        <v>684</v>
      </c>
      <c r="G36" s="7"/>
      <c r="H36" s="7" t="s">
        <v>310</v>
      </c>
      <c r="I36" s="8" t="s">
        <v>685</v>
      </c>
    </row>
    <row r="37" spans="1:9" ht="13.5" customHeight="1">
      <c r="A37" s="8" t="s">
        <v>52</v>
      </c>
      <c r="B37" s="8" t="s">
        <v>686</v>
      </c>
      <c r="C37" s="8"/>
      <c r="D37" s="8" t="s">
        <v>687</v>
      </c>
      <c r="E37" s="8"/>
      <c r="F37" s="12" t="s">
        <v>688</v>
      </c>
      <c r="G37" s="7"/>
      <c r="H37" s="7" t="s">
        <v>310</v>
      </c>
      <c r="I37" s="8" t="s">
        <v>689</v>
      </c>
    </row>
    <row r="38" spans="1:9" ht="13.5" customHeight="1">
      <c r="A38" s="8" t="s">
        <v>21</v>
      </c>
      <c r="B38" s="8" t="s">
        <v>352</v>
      </c>
      <c r="C38" s="8"/>
      <c r="D38" s="8" t="s">
        <v>690</v>
      </c>
      <c r="E38" s="8"/>
      <c r="F38" s="12" t="s">
        <v>691</v>
      </c>
      <c r="G38" s="7"/>
      <c r="H38" s="7" t="s">
        <v>310</v>
      </c>
      <c r="I38" s="8" t="s">
        <v>692</v>
      </c>
    </row>
    <row r="39" spans="1:9" ht="13.5" customHeight="1">
      <c r="A39" s="8" t="s">
        <v>21</v>
      </c>
      <c r="B39" s="8" t="s">
        <v>501</v>
      </c>
      <c r="C39" s="8"/>
      <c r="D39" s="8" t="s">
        <v>693</v>
      </c>
      <c r="E39" s="8"/>
      <c r="F39" s="12" t="s">
        <v>694</v>
      </c>
      <c r="G39" s="7"/>
      <c r="H39" s="17">
        <v>44254</v>
      </c>
      <c r="I39" s="6" t="s">
        <v>695</v>
      </c>
    </row>
    <row r="40" spans="1:9" ht="13.5" customHeight="1">
      <c r="A40" s="8" t="s">
        <v>21</v>
      </c>
      <c r="B40" s="8" t="s">
        <v>456</v>
      </c>
      <c r="C40" s="8"/>
      <c r="D40" s="8" t="s">
        <v>696</v>
      </c>
      <c r="E40" s="8"/>
      <c r="F40" s="12" t="s">
        <v>697</v>
      </c>
      <c r="G40" s="7"/>
      <c r="H40" s="7" t="s">
        <v>310</v>
      </c>
      <c r="I40" s="8" t="s">
        <v>698</v>
      </c>
    </row>
    <row r="41" spans="1:9" ht="13.5" customHeight="1">
      <c r="A41" s="8" t="s">
        <v>699</v>
      </c>
      <c r="B41" s="8" t="s">
        <v>504</v>
      </c>
      <c r="C41" s="8"/>
      <c r="D41" s="8" t="s">
        <v>700</v>
      </c>
      <c r="E41" s="8"/>
      <c r="F41" s="12" t="s">
        <v>701</v>
      </c>
      <c r="G41" s="7"/>
      <c r="H41" s="7" t="s">
        <v>310</v>
      </c>
      <c r="I41" s="8" t="s">
        <v>702</v>
      </c>
    </row>
    <row r="42" spans="1:9" ht="13.5" customHeight="1">
      <c r="A42" s="8" t="s">
        <v>52</v>
      </c>
      <c r="B42" s="8" t="s">
        <v>426</v>
      </c>
      <c r="C42" s="8"/>
      <c r="D42" s="8" t="s">
        <v>703</v>
      </c>
      <c r="E42" s="8"/>
      <c r="F42" s="12" t="s">
        <v>704</v>
      </c>
      <c r="G42" s="7"/>
      <c r="H42" s="7" t="s">
        <v>310</v>
      </c>
      <c r="I42" s="8" t="s">
        <v>705</v>
      </c>
    </row>
    <row r="43" spans="1:9" ht="13.5" customHeight="1">
      <c r="A43" s="8" t="s">
        <v>76</v>
      </c>
      <c r="B43" s="8" t="s">
        <v>706</v>
      </c>
      <c r="C43" s="8"/>
      <c r="D43" s="8" t="s">
        <v>175</v>
      </c>
      <c r="E43" s="8"/>
      <c r="F43" s="12" t="s">
        <v>707</v>
      </c>
      <c r="G43" s="7"/>
      <c r="H43" s="7" t="s">
        <v>310</v>
      </c>
      <c r="I43" s="8" t="s">
        <v>708</v>
      </c>
    </row>
    <row r="44" spans="1:9" ht="13.5" customHeight="1">
      <c r="A44" s="8" t="s">
        <v>64</v>
      </c>
      <c r="B44" s="8" t="s">
        <v>709</v>
      </c>
      <c r="C44" s="8"/>
      <c r="D44" s="8" t="s">
        <v>710</v>
      </c>
      <c r="E44" s="8"/>
      <c r="F44" s="12" t="s">
        <v>711</v>
      </c>
      <c r="G44" s="7"/>
      <c r="H44" s="7" t="s">
        <v>310</v>
      </c>
      <c r="I44" s="8" t="s">
        <v>708</v>
      </c>
    </row>
    <row r="45" spans="1:9" ht="13.5" customHeight="1">
      <c r="A45" s="8" t="s">
        <v>76</v>
      </c>
      <c r="B45" s="8" t="s">
        <v>641</v>
      </c>
      <c r="C45" s="8"/>
      <c r="D45" s="8" t="s">
        <v>712</v>
      </c>
      <c r="E45" s="8"/>
      <c r="F45" s="12" t="s">
        <v>713</v>
      </c>
      <c r="G45" s="7" t="s">
        <v>714</v>
      </c>
      <c r="H45" s="7" t="s">
        <v>310</v>
      </c>
      <c r="I45" s="8" t="s">
        <v>715</v>
      </c>
    </row>
    <row r="46" spans="1:9" ht="13.5" customHeight="1">
      <c r="A46" s="8" t="s">
        <v>52</v>
      </c>
      <c r="B46" s="8" t="s">
        <v>412</v>
      </c>
      <c r="C46" s="8"/>
      <c r="D46" s="8" t="s">
        <v>507</v>
      </c>
      <c r="E46" s="8"/>
      <c r="F46" s="12" t="s">
        <v>716</v>
      </c>
      <c r="G46" s="7"/>
      <c r="H46" s="7" t="s">
        <v>310</v>
      </c>
      <c r="I46" s="8" t="s">
        <v>717</v>
      </c>
    </row>
    <row r="47" spans="1:9" ht="13.5" customHeight="1">
      <c r="A47" s="8" t="s">
        <v>76</v>
      </c>
      <c r="B47" s="8" t="s">
        <v>718</v>
      </c>
      <c r="C47" s="8"/>
      <c r="D47" s="8" t="s">
        <v>719</v>
      </c>
      <c r="E47" s="8"/>
      <c r="F47" s="12" t="s">
        <v>720</v>
      </c>
      <c r="G47" s="7"/>
      <c r="H47" s="7" t="s">
        <v>310</v>
      </c>
      <c r="I47" s="8" t="s">
        <v>721</v>
      </c>
    </row>
    <row r="48" spans="1:9" ht="13.5" customHeight="1">
      <c r="A48" s="8" t="s">
        <v>21</v>
      </c>
      <c r="B48" s="8" t="s">
        <v>722</v>
      </c>
      <c r="C48" s="8"/>
      <c r="D48" s="8" t="s">
        <v>723</v>
      </c>
      <c r="E48" s="8"/>
      <c r="F48" s="12" t="s">
        <v>724</v>
      </c>
      <c r="G48" s="7"/>
      <c r="H48" s="7" t="s">
        <v>310</v>
      </c>
      <c r="I48" s="8" t="s">
        <v>725</v>
      </c>
    </row>
    <row r="49" spans="1:9" ht="13.5" customHeight="1">
      <c r="A49" s="8" t="s">
        <v>12</v>
      </c>
      <c r="B49" s="8" t="s">
        <v>536</v>
      </c>
      <c r="C49" s="8"/>
      <c r="D49" s="8" t="s">
        <v>726</v>
      </c>
      <c r="E49" s="8"/>
      <c r="F49" s="12" t="s">
        <v>727</v>
      </c>
      <c r="G49" s="7"/>
      <c r="H49" s="7" t="s">
        <v>310</v>
      </c>
      <c r="I49" s="6" t="s">
        <v>728</v>
      </c>
    </row>
    <row r="50" spans="1:9" ht="13.5" customHeight="1">
      <c r="A50" s="8" t="s">
        <v>21</v>
      </c>
      <c r="B50" s="8" t="s">
        <v>709</v>
      </c>
      <c r="C50" s="8"/>
      <c r="D50" s="8" t="s">
        <v>729</v>
      </c>
      <c r="E50" s="8"/>
      <c r="F50" s="12" t="s">
        <v>730</v>
      </c>
      <c r="G50" s="7"/>
      <c r="H50" s="17">
        <v>44254</v>
      </c>
      <c r="I50" s="8" t="s">
        <v>731</v>
      </c>
    </row>
    <row r="51" spans="1:9" ht="13.5" customHeight="1">
      <c r="A51" s="8" t="s">
        <v>12</v>
      </c>
      <c r="B51" s="8" t="s">
        <v>732</v>
      </c>
      <c r="C51" s="8"/>
      <c r="D51" s="8" t="s">
        <v>733</v>
      </c>
      <c r="E51" s="8" t="s">
        <v>734</v>
      </c>
      <c r="F51" s="12" t="s">
        <v>735</v>
      </c>
      <c r="G51" s="7"/>
      <c r="H51" s="17">
        <v>44464</v>
      </c>
      <c r="I51" s="8" t="s">
        <v>736</v>
      </c>
    </row>
    <row r="52" spans="1:9" ht="13.5" customHeight="1">
      <c r="A52" s="8" t="s">
        <v>737</v>
      </c>
      <c r="B52" s="8" t="s">
        <v>738</v>
      </c>
      <c r="C52" s="8"/>
      <c r="D52" s="8" t="s">
        <v>457</v>
      </c>
      <c r="E52" s="8"/>
      <c r="F52" s="12" t="s">
        <v>739</v>
      </c>
      <c r="G52" s="7"/>
      <c r="H52" s="7" t="s">
        <v>310</v>
      </c>
      <c r="I52" s="8" t="s">
        <v>740</v>
      </c>
    </row>
    <row r="53" spans="1:9" ht="13.5" customHeight="1">
      <c r="A53" s="8" t="s">
        <v>741</v>
      </c>
      <c r="B53" s="8" t="s">
        <v>634</v>
      </c>
      <c r="C53" s="8"/>
      <c r="D53" s="8" t="s">
        <v>498</v>
      </c>
      <c r="E53" s="8"/>
      <c r="F53" s="12" t="s">
        <v>742</v>
      </c>
      <c r="G53" s="7"/>
      <c r="H53" s="17">
        <v>44254</v>
      </c>
      <c r="I53" s="8" t="s">
        <v>743</v>
      </c>
    </row>
    <row r="54" spans="1:9" ht="13.5" customHeight="1">
      <c r="A54" s="8"/>
      <c r="B54" s="8" t="s">
        <v>744</v>
      </c>
      <c r="C54" s="8"/>
      <c r="D54" s="8" t="s">
        <v>639</v>
      </c>
      <c r="E54" s="8"/>
      <c r="F54" s="12" t="s">
        <v>745</v>
      </c>
      <c r="G54" s="7"/>
      <c r="H54" s="7" t="s">
        <v>310</v>
      </c>
      <c r="I54" s="8" t="s">
        <v>746</v>
      </c>
    </row>
    <row r="55" spans="1:9" ht="13.5" customHeight="1">
      <c r="A55" s="8" t="s">
        <v>76</v>
      </c>
      <c r="B55" s="8" t="s">
        <v>747</v>
      </c>
      <c r="C55" s="8"/>
      <c r="D55" s="8" t="s">
        <v>748</v>
      </c>
      <c r="E55" s="8"/>
      <c r="F55" s="12" t="s">
        <v>749</v>
      </c>
      <c r="G55" s="7"/>
      <c r="H55" s="7" t="s">
        <v>310</v>
      </c>
      <c r="I55" s="8" t="s">
        <v>750</v>
      </c>
    </row>
    <row r="56" spans="1:9" ht="13.5" customHeight="1">
      <c r="A56" s="8" t="s">
        <v>64</v>
      </c>
      <c r="B56" s="8" t="s">
        <v>751</v>
      </c>
      <c r="C56" s="8"/>
      <c r="D56" s="8" t="s">
        <v>752</v>
      </c>
      <c r="E56" s="8"/>
      <c r="F56" s="12" t="s">
        <v>753</v>
      </c>
      <c r="G56" s="7"/>
      <c r="H56" s="7" t="s">
        <v>310</v>
      </c>
      <c r="I56" s="8" t="s">
        <v>754</v>
      </c>
    </row>
    <row r="57" spans="1:9" ht="13.5" customHeight="1">
      <c r="A57" s="8" t="s">
        <v>64</v>
      </c>
      <c r="B57" s="8" t="s">
        <v>519</v>
      </c>
      <c r="C57" s="8"/>
      <c r="D57" s="8" t="s">
        <v>755</v>
      </c>
      <c r="E57" s="8" t="s">
        <v>118</v>
      </c>
      <c r="F57" s="12" t="s">
        <v>756</v>
      </c>
      <c r="G57" s="7"/>
      <c r="H57" s="17">
        <v>44254</v>
      </c>
      <c r="I57" s="6"/>
    </row>
    <row r="58" spans="1:9" ht="13.5" customHeight="1">
      <c r="A58" s="8" t="s">
        <v>12</v>
      </c>
      <c r="B58" s="8" t="s">
        <v>467</v>
      </c>
      <c r="C58" s="8"/>
      <c r="D58" s="8" t="s">
        <v>757</v>
      </c>
      <c r="E58" s="8"/>
      <c r="F58" s="12" t="s">
        <v>758</v>
      </c>
      <c r="G58" s="7"/>
      <c r="H58" s="17">
        <v>44254</v>
      </c>
      <c r="I58" s="8" t="s">
        <v>759</v>
      </c>
    </row>
    <row r="59" spans="1:9" ht="13.5" customHeight="1">
      <c r="A59" s="8" t="s">
        <v>76</v>
      </c>
      <c r="B59" s="8" t="s">
        <v>760</v>
      </c>
      <c r="C59" s="8"/>
      <c r="D59" s="8" t="s">
        <v>761</v>
      </c>
      <c r="E59" s="8" t="s">
        <v>762</v>
      </c>
      <c r="F59" s="12" t="s">
        <v>763</v>
      </c>
      <c r="G59" s="7"/>
      <c r="H59" s="7" t="s">
        <v>310</v>
      </c>
      <c r="I59" s="8" t="s">
        <v>764</v>
      </c>
    </row>
    <row r="60" spans="1:9" ht="13.5" customHeight="1">
      <c r="A60" s="8" t="s">
        <v>175</v>
      </c>
      <c r="B60" s="8" t="s">
        <v>117</v>
      </c>
      <c r="C60" s="8"/>
      <c r="D60" s="8" t="s">
        <v>765</v>
      </c>
      <c r="E60" s="8"/>
      <c r="F60" s="12" t="s">
        <v>766</v>
      </c>
      <c r="G60" s="7"/>
      <c r="H60" s="7" t="s">
        <v>310</v>
      </c>
      <c r="I60" s="8" t="s">
        <v>767</v>
      </c>
    </row>
    <row r="61" spans="1:9" ht="13.5" customHeight="1">
      <c r="A61" s="8" t="s">
        <v>64</v>
      </c>
      <c r="B61" s="8" t="s">
        <v>768</v>
      </c>
      <c r="C61" s="8"/>
      <c r="D61" s="8" t="s">
        <v>769</v>
      </c>
      <c r="E61" s="8"/>
      <c r="F61" s="12" t="s">
        <v>770</v>
      </c>
      <c r="G61" s="7"/>
      <c r="H61" s="7" t="s">
        <v>310</v>
      </c>
      <c r="I61" s="8" t="s">
        <v>771</v>
      </c>
    </row>
    <row r="62" spans="1:9" ht="13.5" customHeight="1">
      <c r="A62" s="8" t="s">
        <v>52</v>
      </c>
      <c r="B62" s="8" t="s">
        <v>369</v>
      </c>
      <c r="C62" s="8"/>
      <c r="D62" s="8" t="s">
        <v>663</v>
      </c>
      <c r="E62" s="8"/>
      <c r="F62" s="12" t="s">
        <v>772</v>
      </c>
      <c r="G62" s="7"/>
      <c r="H62" s="17">
        <v>44254</v>
      </c>
      <c r="I62" s="6" t="s">
        <v>773</v>
      </c>
    </row>
    <row r="63" spans="1:9" ht="13.5" customHeight="1">
      <c r="A63" s="8" t="s">
        <v>52</v>
      </c>
      <c r="B63" s="8" t="s">
        <v>774</v>
      </c>
      <c r="C63" s="8"/>
      <c r="D63" s="8" t="s">
        <v>775</v>
      </c>
      <c r="E63" s="8"/>
      <c r="F63" s="12" t="s">
        <v>776</v>
      </c>
      <c r="G63" s="7"/>
      <c r="H63" s="7" t="s">
        <v>310</v>
      </c>
      <c r="I63" s="8"/>
    </row>
    <row r="64" spans="1:9" ht="13.5" customHeight="1">
      <c r="A64" s="8" t="s">
        <v>52</v>
      </c>
      <c r="B64" s="8" t="s">
        <v>777</v>
      </c>
      <c r="C64" s="8"/>
      <c r="D64" s="8" t="s">
        <v>778</v>
      </c>
      <c r="E64" s="8" t="s">
        <v>779</v>
      </c>
      <c r="F64" s="12" t="s">
        <v>780</v>
      </c>
      <c r="G64" s="17"/>
      <c r="H64" s="17">
        <v>44457</v>
      </c>
      <c r="I64" s="8" t="s">
        <v>781</v>
      </c>
    </row>
    <row r="65" spans="1:9" ht="13.5" customHeight="1">
      <c r="A65" s="8" t="s">
        <v>76</v>
      </c>
      <c r="B65" s="8" t="s">
        <v>782</v>
      </c>
      <c r="C65" s="8"/>
      <c r="D65" s="8" t="s">
        <v>505</v>
      </c>
      <c r="E65" s="8"/>
      <c r="F65" s="12" t="s">
        <v>783</v>
      </c>
      <c r="G65" s="7"/>
      <c r="H65" s="17">
        <v>44464</v>
      </c>
      <c r="I65" s="8" t="s">
        <v>784</v>
      </c>
    </row>
    <row r="66" spans="1:9" ht="13.5" customHeight="1">
      <c r="A66" s="8" t="s">
        <v>76</v>
      </c>
      <c r="B66" s="8" t="s">
        <v>785</v>
      </c>
      <c r="C66" s="8"/>
      <c r="D66" s="8" t="s">
        <v>457</v>
      </c>
      <c r="E66" s="8"/>
      <c r="F66" s="12" t="s">
        <v>786</v>
      </c>
      <c r="G66" s="7"/>
      <c r="H66" s="17">
        <v>44464</v>
      </c>
      <c r="I66" s="6"/>
    </row>
    <row r="67" spans="1:9" ht="13.5" customHeight="1">
      <c r="A67" s="8" t="s">
        <v>76</v>
      </c>
      <c r="B67" s="8" t="s">
        <v>787</v>
      </c>
      <c r="C67" s="8"/>
      <c r="D67" s="8"/>
      <c r="E67" s="8"/>
      <c r="F67" s="12" t="s">
        <v>788</v>
      </c>
      <c r="G67" s="7"/>
      <c r="H67" s="7" t="s">
        <v>310</v>
      </c>
      <c r="I67" s="8"/>
    </row>
    <row r="68" spans="1:9" ht="13.5" customHeight="1">
      <c r="A68" s="8" t="s">
        <v>76</v>
      </c>
      <c r="B68" s="8"/>
      <c r="C68" s="8"/>
      <c r="D68" s="8"/>
      <c r="E68" s="8"/>
      <c r="F68" s="12" t="s">
        <v>789</v>
      </c>
      <c r="G68" s="7"/>
      <c r="H68" s="7" t="s">
        <v>310</v>
      </c>
      <c r="I68" s="8"/>
    </row>
    <row r="69" spans="1:9" ht="13.5" customHeight="1">
      <c r="A69" s="8" t="s">
        <v>64</v>
      </c>
      <c r="B69" s="8"/>
      <c r="C69" s="8"/>
      <c r="D69" s="8"/>
      <c r="E69" s="8"/>
      <c r="F69" s="12" t="s">
        <v>790</v>
      </c>
      <c r="G69" s="7"/>
      <c r="H69" s="7" t="s">
        <v>310</v>
      </c>
      <c r="I69" s="8"/>
    </row>
    <row r="70" spans="1:9" ht="13.5" customHeight="1">
      <c r="A70" s="8" t="s">
        <v>21</v>
      </c>
      <c r="B70" s="8"/>
      <c r="C70" s="8"/>
      <c r="D70" s="8"/>
      <c r="E70" s="8"/>
      <c r="F70" s="12" t="s">
        <v>791</v>
      </c>
      <c r="G70" s="7"/>
      <c r="H70" s="7" t="s">
        <v>310</v>
      </c>
      <c r="I70" s="8"/>
    </row>
    <row r="71" spans="1:9" ht="13.5" customHeight="1">
      <c r="A71" s="8" t="s">
        <v>792</v>
      </c>
      <c r="B71" s="8" t="s">
        <v>793</v>
      </c>
      <c r="C71" s="8"/>
      <c r="D71" s="8"/>
      <c r="E71" s="8"/>
      <c r="F71" s="12" t="s">
        <v>794</v>
      </c>
      <c r="G71" s="7"/>
      <c r="H71" s="7" t="s">
        <v>310</v>
      </c>
      <c r="I71" s="8"/>
    </row>
    <row r="72" spans="1:9" ht="13.5" customHeight="1">
      <c r="A72" s="8" t="s">
        <v>12</v>
      </c>
      <c r="B72" s="8" t="s">
        <v>106</v>
      </c>
      <c r="C72" s="8"/>
      <c r="D72" s="8"/>
      <c r="E72" s="8"/>
      <c r="F72" s="12" t="s">
        <v>152</v>
      </c>
      <c r="G72" s="7"/>
      <c r="H72" s="7" t="s">
        <v>310</v>
      </c>
      <c r="I72" s="8"/>
    </row>
    <row r="73" spans="1:9" ht="13.5" customHeight="1">
      <c r="A73" s="8" t="s">
        <v>76</v>
      </c>
      <c r="B73" s="8" t="s">
        <v>795</v>
      </c>
      <c r="C73" s="8"/>
      <c r="D73" s="8" t="s">
        <v>796</v>
      </c>
      <c r="E73" s="8" t="s">
        <v>797</v>
      </c>
      <c r="F73" s="12" t="s">
        <v>798</v>
      </c>
      <c r="G73" s="7"/>
      <c r="H73" s="7" t="s">
        <v>310</v>
      </c>
      <c r="I73" s="6"/>
    </row>
    <row r="74" spans="1:9" ht="13.5" customHeight="1">
      <c r="A74" s="8" t="s">
        <v>64</v>
      </c>
      <c r="B74" s="8" t="s">
        <v>799</v>
      </c>
      <c r="C74" s="8"/>
      <c r="D74" s="8" t="s">
        <v>800</v>
      </c>
      <c r="E74" s="8"/>
      <c r="F74" s="12" t="s">
        <v>801</v>
      </c>
      <c r="G74" s="7"/>
      <c r="H74" s="7" t="s">
        <v>175</v>
      </c>
      <c r="I74" s="8" t="s">
        <v>802</v>
      </c>
    </row>
    <row r="75" spans="1:9" ht="13.5" customHeight="1">
      <c r="A75" s="8" t="s">
        <v>76</v>
      </c>
      <c r="B75" s="8" t="s">
        <v>803</v>
      </c>
      <c r="C75" s="8"/>
      <c r="D75" s="8" t="s">
        <v>804</v>
      </c>
      <c r="E75" s="8" t="s">
        <v>805</v>
      </c>
      <c r="F75" s="12" t="s">
        <v>806</v>
      </c>
      <c r="G75" s="7"/>
      <c r="H75" s="17">
        <v>44492</v>
      </c>
      <c r="I75" s="6"/>
    </row>
    <row r="76" spans="1:9" ht="13.5" customHeight="1">
      <c r="A76" s="8" t="s">
        <v>12</v>
      </c>
      <c r="B76" s="8" t="s">
        <v>807</v>
      </c>
      <c r="C76" s="8"/>
      <c r="D76" s="8" t="s">
        <v>808</v>
      </c>
      <c r="E76" s="8" t="s">
        <v>809</v>
      </c>
      <c r="F76" s="12" t="s">
        <v>810</v>
      </c>
      <c r="G76" s="7"/>
      <c r="H76" s="17">
        <v>44527</v>
      </c>
      <c r="I76" s="8" t="s">
        <v>811</v>
      </c>
    </row>
    <row r="77" spans="1:9" ht="13.5" customHeight="1">
      <c r="A77" s="8" t="s">
        <v>76</v>
      </c>
      <c r="B77" s="8" t="s">
        <v>812</v>
      </c>
      <c r="C77" s="8"/>
      <c r="D77" s="8"/>
      <c r="E77" s="8"/>
      <c r="F77" s="12" t="s">
        <v>813</v>
      </c>
      <c r="G77" s="7"/>
      <c r="H77" s="7" t="s">
        <v>310</v>
      </c>
      <c r="I77" s="8"/>
    </row>
    <row r="78" spans="1:9" ht="13.5" customHeight="1">
      <c r="A78" s="8" t="s">
        <v>76</v>
      </c>
      <c r="B78" s="8" t="s">
        <v>814</v>
      </c>
      <c r="C78" s="8"/>
      <c r="D78" s="8"/>
      <c r="E78" s="8"/>
      <c r="F78" s="12" t="s">
        <v>815</v>
      </c>
      <c r="G78" s="7"/>
      <c r="H78" s="7" t="s">
        <v>310</v>
      </c>
      <c r="I78" s="8"/>
    </row>
    <row r="79" spans="1:9" ht="13.5" customHeight="1">
      <c r="A79" s="8" t="s">
        <v>76</v>
      </c>
      <c r="B79" s="8" t="s">
        <v>47</v>
      </c>
      <c r="C79" s="8"/>
      <c r="D79" s="8" t="s">
        <v>293</v>
      </c>
      <c r="E79" s="8" t="s">
        <v>816</v>
      </c>
      <c r="F79" s="12" t="s">
        <v>817</v>
      </c>
      <c r="G79" s="7"/>
      <c r="H79" s="17">
        <v>44520</v>
      </c>
      <c r="I79" s="8"/>
    </row>
    <row r="80" spans="1:9" ht="13.5" customHeight="1">
      <c r="A80" s="8" t="s">
        <v>21</v>
      </c>
      <c r="B80" s="8"/>
      <c r="C80" s="8"/>
      <c r="D80" s="8"/>
      <c r="E80" s="8" t="s">
        <v>818</v>
      </c>
      <c r="F80" s="12" t="s">
        <v>819</v>
      </c>
      <c r="G80" s="7"/>
      <c r="H80" s="7" t="s">
        <v>820</v>
      </c>
      <c r="I80" s="8"/>
    </row>
    <row r="81" spans="1:9" ht="13.5" customHeight="1">
      <c r="A81" s="8" t="s">
        <v>21</v>
      </c>
      <c r="B81" s="8"/>
      <c r="C81" s="8"/>
      <c r="D81" s="8" t="s">
        <v>296</v>
      </c>
      <c r="E81" s="8" t="s">
        <v>299</v>
      </c>
      <c r="F81" s="12" t="s">
        <v>297</v>
      </c>
      <c r="G81" s="7"/>
      <c r="H81" s="7" t="s">
        <v>821</v>
      </c>
      <c r="I81" s="8"/>
    </row>
    <row r="82" spans="1:9" ht="13.5" customHeight="1">
      <c r="A82" s="8" t="s">
        <v>21</v>
      </c>
      <c r="B82" s="8"/>
      <c r="C82" s="8"/>
      <c r="D82" s="8" t="s">
        <v>296</v>
      </c>
      <c r="E82" s="8" t="s">
        <v>301</v>
      </c>
      <c r="F82" s="12" t="s">
        <v>297</v>
      </c>
      <c r="G82" s="7"/>
      <c r="H82" s="7" t="s">
        <v>821</v>
      </c>
      <c r="I82" s="8"/>
    </row>
    <row r="83" spans="1:9" ht="13.5" customHeight="1">
      <c r="A83" s="8" t="s">
        <v>76</v>
      </c>
      <c r="B83" s="8"/>
      <c r="C83" s="8"/>
      <c r="D83" s="8" t="s">
        <v>509</v>
      </c>
      <c r="E83" s="8" t="s">
        <v>822</v>
      </c>
      <c r="F83" s="12" t="s">
        <v>823</v>
      </c>
      <c r="G83" s="7"/>
      <c r="H83" s="17">
        <v>44540</v>
      </c>
      <c r="I83" s="8"/>
    </row>
    <row r="84" spans="1:9" ht="13.5" customHeight="1">
      <c r="A84" s="8" t="s">
        <v>76</v>
      </c>
      <c r="B84" s="8" t="s">
        <v>323</v>
      </c>
      <c r="C84" s="8"/>
      <c r="D84" s="8" t="s">
        <v>824</v>
      </c>
      <c r="E84" s="8" t="s">
        <v>825</v>
      </c>
      <c r="F84" s="12" t="s">
        <v>826</v>
      </c>
      <c r="G84" s="7"/>
      <c r="H84" s="7" t="s">
        <v>310</v>
      </c>
      <c r="I84" s="6"/>
    </row>
    <row r="85" spans="1:9" ht="13.5" customHeight="1">
      <c r="A85" s="8" t="s">
        <v>76</v>
      </c>
      <c r="B85" s="8" t="s">
        <v>827</v>
      </c>
      <c r="C85" s="8"/>
      <c r="D85" s="8" t="s">
        <v>828</v>
      </c>
      <c r="E85" s="8" t="s">
        <v>825</v>
      </c>
      <c r="F85" s="12" t="s">
        <v>829</v>
      </c>
      <c r="G85" s="7"/>
      <c r="H85" s="7" t="s">
        <v>310</v>
      </c>
      <c r="I85" s="8"/>
    </row>
    <row r="86" spans="1:9" ht="13.5" customHeight="1">
      <c r="A86" s="8" t="s">
        <v>12</v>
      </c>
      <c r="B86" s="8" t="s">
        <v>429</v>
      </c>
      <c r="C86" s="8"/>
      <c r="D86" s="8" t="s">
        <v>830</v>
      </c>
      <c r="E86" s="8"/>
      <c r="F86" s="12" t="s">
        <v>831</v>
      </c>
      <c r="G86" s="7"/>
      <c r="H86" s="17">
        <v>44254</v>
      </c>
      <c r="I86" s="6"/>
    </row>
    <row r="87" spans="1:9" ht="13.5" customHeight="1">
      <c r="A87" s="8" t="s">
        <v>76</v>
      </c>
      <c r="B87" s="8" t="s">
        <v>82</v>
      </c>
      <c r="C87" s="8"/>
      <c r="D87" s="8" t="s">
        <v>832</v>
      </c>
      <c r="E87" s="8" t="s">
        <v>833</v>
      </c>
      <c r="F87" s="12" t="s">
        <v>834</v>
      </c>
      <c r="G87" s="7"/>
      <c r="H87" s="17" t="s">
        <v>835</v>
      </c>
      <c r="I87" s="8"/>
    </row>
    <row r="88" spans="1:9" ht="13.5" customHeight="1">
      <c r="A88" s="8" t="s">
        <v>76</v>
      </c>
      <c r="B88" s="8" t="s">
        <v>388</v>
      </c>
      <c r="C88" s="8"/>
      <c r="D88" s="8" t="s">
        <v>389</v>
      </c>
      <c r="E88" s="8" t="s">
        <v>72</v>
      </c>
      <c r="F88" s="12" t="s">
        <v>391</v>
      </c>
      <c r="G88" s="7" t="s">
        <v>392</v>
      </c>
      <c r="H88" s="17">
        <v>44464</v>
      </c>
      <c r="I88" s="8"/>
    </row>
    <row r="89" spans="1:9" ht="13.5" customHeight="1">
      <c r="A89" s="8" t="s">
        <v>52</v>
      </c>
      <c r="B89" s="8" t="s">
        <v>619</v>
      </c>
      <c r="C89" s="8"/>
      <c r="D89" s="8" t="s">
        <v>836</v>
      </c>
      <c r="E89" s="8"/>
      <c r="F89" s="12" t="s">
        <v>837</v>
      </c>
      <c r="G89" s="7"/>
      <c r="H89" s="7" t="s">
        <v>310</v>
      </c>
      <c r="I89" s="8" t="s">
        <v>838</v>
      </c>
    </row>
    <row r="90" spans="1:9" ht="13.5" customHeight="1">
      <c r="A90" s="8" t="s">
        <v>52</v>
      </c>
      <c r="B90" s="8"/>
      <c r="C90" s="8"/>
      <c r="D90" s="8" t="s">
        <v>839</v>
      </c>
      <c r="E90" s="8" t="s">
        <v>519</v>
      </c>
      <c r="F90" s="12" t="s">
        <v>840</v>
      </c>
      <c r="G90" s="8"/>
      <c r="H90" s="7" t="s">
        <v>310</v>
      </c>
      <c r="I90" s="8" t="s">
        <v>841</v>
      </c>
    </row>
    <row r="91" spans="1:9" ht="13.5" customHeight="1">
      <c r="A91" s="8" t="s">
        <v>64</v>
      </c>
      <c r="B91" s="8"/>
      <c r="C91" s="8"/>
      <c r="D91" s="8" t="s">
        <v>639</v>
      </c>
      <c r="E91" s="8" t="s">
        <v>365</v>
      </c>
      <c r="F91" s="12" t="s">
        <v>842</v>
      </c>
      <c r="G91" s="8"/>
      <c r="H91" s="7" t="s">
        <v>310</v>
      </c>
      <c r="I91" s="6" t="s">
        <v>843</v>
      </c>
    </row>
    <row r="92" spans="1:9" ht="13.5" customHeight="1">
      <c r="A92" s="8" t="s">
        <v>52</v>
      </c>
      <c r="B92" s="8"/>
      <c r="C92" s="8"/>
      <c r="D92" s="8" t="s">
        <v>844</v>
      </c>
      <c r="E92" s="8" t="s">
        <v>845</v>
      </c>
      <c r="F92" s="12" t="s">
        <v>846</v>
      </c>
      <c r="G92" s="6"/>
      <c r="H92" s="7" t="s">
        <v>576</v>
      </c>
      <c r="I92" s="8" t="s">
        <v>847</v>
      </c>
    </row>
    <row r="93" spans="1:9" ht="13.5" customHeight="1">
      <c r="A93" s="8" t="s">
        <v>76</v>
      </c>
      <c r="B93" s="8" t="s">
        <v>59</v>
      </c>
      <c r="C93" s="8"/>
      <c r="D93" s="8"/>
      <c r="E93" s="8"/>
      <c r="F93" s="12" t="s">
        <v>848</v>
      </c>
      <c r="G93" s="6"/>
      <c r="H93" s="7" t="s">
        <v>310</v>
      </c>
      <c r="I93" s="12" t="s">
        <v>849</v>
      </c>
    </row>
    <row r="94" spans="1:9" ht="13.5" customHeight="1">
      <c r="A94" s="8" t="s">
        <v>855</v>
      </c>
      <c r="B94" s="8" t="s">
        <v>856</v>
      </c>
      <c r="C94" s="8"/>
      <c r="D94" s="8" t="s">
        <v>857</v>
      </c>
      <c r="E94" s="8"/>
      <c r="F94" s="12" t="s">
        <v>858</v>
      </c>
      <c r="G94" s="8"/>
      <c r="H94" s="7" t="s">
        <v>310</v>
      </c>
      <c r="I94" s="8" t="s">
        <v>859</v>
      </c>
    </row>
    <row r="95" spans="1:9" ht="13.5" customHeight="1">
      <c r="A95" s="8" t="s">
        <v>12</v>
      </c>
      <c r="B95" s="8" t="s">
        <v>426</v>
      </c>
      <c r="C95" s="8"/>
      <c r="D95" s="8" t="s">
        <v>537</v>
      </c>
      <c r="E95" s="8"/>
      <c r="F95" s="12" t="s">
        <v>860</v>
      </c>
      <c r="G95" s="7"/>
      <c r="H95" s="7" t="s">
        <v>310</v>
      </c>
      <c r="I95" s="8" t="s">
        <v>861</v>
      </c>
    </row>
    <row r="96" spans="1:9" ht="13.5" customHeight="1">
      <c r="A96" s="8" t="s">
        <v>64</v>
      </c>
      <c r="B96" s="8" t="s">
        <v>862</v>
      </c>
      <c r="C96" s="8"/>
      <c r="D96" s="8" t="s">
        <v>863</v>
      </c>
      <c r="E96" s="8"/>
      <c r="F96" s="12" t="s">
        <v>864</v>
      </c>
      <c r="G96" s="7"/>
      <c r="H96" s="7" t="s">
        <v>310</v>
      </c>
      <c r="I96" s="8" t="s">
        <v>865</v>
      </c>
    </row>
    <row r="97" spans="1:11" ht="13.5" customHeight="1">
      <c r="A97" s="8" t="s">
        <v>21</v>
      </c>
      <c r="B97" s="8" t="s">
        <v>13</v>
      </c>
      <c r="C97" s="8"/>
      <c r="D97" s="8" t="s">
        <v>866</v>
      </c>
      <c r="E97" s="8"/>
      <c r="F97" s="12" t="s">
        <v>867</v>
      </c>
      <c r="G97" s="7"/>
      <c r="H97" s="7" t="s">
        <v>310</v>
      </c>
      <c r="I97" s="8" t="s">
        <v>868</v>
      </c>
    </row>
    <row r="98" spans="1:11" ht="13.5" customHeight="1">
      <c r="A98" s="8" t="s">
        <v>64</v>
      </c>
      <c r="B98" s="8" t="s">
        <v>869</v>
      </c>
      <c r="C98" s="8"/>
      <c r="D98" s="8" t="s">
        <v>870</v>
      </c>
      <c r="E98" s="8" t="s">
        <v>303</v>
      </c>
      <c r="F98" s="12" t="s">
        <v>302</v>
      </c>
      <c r="G98" s="7"/>
      <c r="H98" s="17">
        <v>44548</v>
      </c>
      <c r="I98" s="8" t="s">
        <v>310</v>
      </c>
    </row>
    <row r="99" spans="1:11" ht="13.5" customHeight="1">
      <c r="A99" s="8" t="s">
        <v>871</v>
      </c>
      <c r="B99" s="8" t="s">
        <v>369</v>
      </c>
      <c r="C99" s="8"/>
      <c r="D99" s="8" t="s">
        <v>872</v>
      </c>
      <c r="E99" s="8"/>
      <c r="F99" s="12" t="s">
        <v>873</v>
      </c>
      <c r="G99" s="8"/>
      <c r="H99" s="17">
        <v>44457</v>
      </c>
      <c r="I99" s="8" t="s">
        <v>874</v>
      </c>
    </row>
    <row r="100" spans="1:11" ht="13.5" customHeight="1">
      <c r="A100" s="8" t="s">
        <v>76</v>
      </c>
      <c r="B100" s="8" t="s">
        <v>875</v>
      </c>
      <c r="C100" s="8"/>
      <c r="D100" s="8" t="s">
        <v>876</v>
      </c>
      <c r="E100" s="8"/>
      <c r="F100" s="12" t="s">
        <v>877</v>
      </c>
      <c r="G100" s="8"/>
      <c r="H100" s="7" t="s">
        <v>310</v>
      </c>
      <c r="I100" s="8" t="s">
        <v>878</v>
      </c>
    </row>
    <row r="101" spans="1:11" ht="13.5" customHeight="1">
      <c r="A101" s="8" t="s">
        <v>52</v>
      </c>
      <c r="B101" s="8" t="s">
        <v>879</v>
      </c>
      <c r="C101" s="8"/>
      <c r="D101" s="8" t="s">
        <v>880</v>
      </c>
      <c r="E101" s="8"/>
      <c r="F101" s="12" t="s">
        <v>881</v>
      </c>
      <c r="G101" s="8"/>
      <c r="H101" s="7" t="s">
        <v>310</v>
      </c>
      <c r="I101" s="8" t="s">
        <v>882</v>
      </c>
    </row>
    <row r="102" spans="1:11" ht="13.5" customHeight="1">
      <c r="A102" s="8" t="s">
        <v>52</v>
      </c>
      <c r="B102" s="8" t="s">
        <v>883</v>
      </c>
      <c r="C102" s="8"/>
      <c r="D102" s="8" t="s">
        <v>884</v>
      </c>
      <c r="E102" s="8"/>
      <c r="F102" s="12" t="s">
        <v>885</v>
      </c>
      <c r="G102" s="8"/>
      <c r="H102" s="7" t="s">
        <v>310</v>
      </c>
      <c r="I102" s="8" t="s">
        <v>886</v>
      </c>
    </row>
    <row r="103" spans="1:11" ht="13.5" customHeight="1">
      <c r="A103" s="8" t="s">
        <v>64</v>
      </c>
      <c r="B103" s="8" t="s">
        <v>887</v>
      </c>
      <c r="C103" s="8"/>
      <c r="D103" s="8" t="s">
        <v>331</v>
      </c>
      <c r="E103" s="8"/>
      <c r="F103" s="12" t="s">
        <v>888</v>
      </c>
      <c r="G103" s="8"/>
      <c r="H103" s="7" t="s">
        <v>310</v>
      </c>
      <c r="I103" s="8" t="s">
        <v>889</v>
      </c>
    </row>
    <row r="104" spans="1:11" ht="13.5" customHeight="1">
      <c r="A104" s="8" t="s">
        <v>21</v>
      </c>
      <c r="B104" s="8" t="s">
        <v>22</v>
      </c>
      <c r="C104" s="8"/>
      <c r="D104" s="8" t="s">
        <v>890</v>
      </c>
      <c r="E104" s="8"/>
      <c r="F104" s="12" t="s">
        <v>891</v>
      </c>
      <c r="G104" s="8"/>
      <c r="H104" s="17">
        <v>44254</v>
      </c>
      <c r="I104" s="8" t="s">
        <v>892</v>
      </c>
    </row>
    <row r="105" spans="1:11" ht="13.5" customHeight="1">
      <c r="A105" s="8" t="s">
        <v>76</v>
      </c>
      <c r="B105" s="8" t="s">
        <v>893</v>
      </c>
      <c r="C105" s="8"/>
      <c r="D105" s="8" t="s">
        <v>894</v>
      </c>
      <c r="E105" s="8"/>
      <c r="F105" s="12" t="s">
        <v>895</v>
      </c>
      <c r="G105" s="8"/>
      <c r="H105" s="7" t="s">
        <v>310</v>
      </c>
      <c r="I105" s="8" t="s">
        <v>896</v>
      </c>
    </row>
    <row r="106" spans="1:11" ht="13.5" customHeight="1">
      <c r="A106" s="8" t="s">
        <v>35</v>
      </c>
      <c r="B106" s="8" t="s">
        <v>686</v>
      </c>
      <c r="C106" s="8"/>
      <c r="D106" s="8" t="s">
        <v>378</v>
      </c>
      <c r="E106" s="8"/>
      <c r="F106" s="55" t="s">
        <v>897</v>
      </c>
      <c r="G106" s="8"/>
      <c r="H106" s="7" t="s">
        <v>310</v>
      </c>
      <c r="I106" s="8" t="s">
        <v>898</v>
      </c>
    </row>
    <row r="107" spans="1:11" ht="13.5" customHeight="1">
      <c r="A107" s="8" t="s">
        <v>12</v>
      </c>
      <c r="B107" s="8" t="s">
        <v>899</v>
      </c>
      <c r="C107" s="8"/>
      <c r="D107" s="8" t="s">
        <v>900</v>
      </c>
      <c r="E107" s="8"/>
      <c r="F107" s="12" t="s">
        <v>901</v>
      </c>
      <c r="G107" s="8"/>
      <c r="H107" s="7" t="s">
        <v>310</v>
      </c>
      <c r="I107" s="8" t="s">
        <v>902</v>
      </c>
    </row>
    <row r="108" spans="1:11" ht="13.5" customHeight="1">
      <c r="A108" s="8" t="s">
        <v>64</v>
      </c>
      <c r="B108" s="8" t="s">
        <v>903</v>
      </c>
      <c r="C108" s="8"/>
      <c r="D108" s="8" t="s">
        <v>904</v>
      </c>
      <c r="E108" s="8"/>
      <c r="F108" s="12" t="s">
        <v>905</v>
      </c>
      <c r="G108" s="8"/>
      <c r="H108" s="7" t="s">
        <v>310</v>
      </c>
      <c r="I108" s="8" t="s">
        <v>906</v>
      </c>
    </row>
    <row r="109" spans="1:11" ht="13.5" customHeight="1">
      <c r="A109" s="8" t="s">
        <v>76</v>
      </c>
      <c r="B109" s="8" t="s">
        <v>751</v>
      </c>
      <c r="C109" s="8"/>
      <c r="D109" s="8" t="s">
        <v>907</v>
      </c>
      <c r="E109" s="8"/>
      <c r="F109" s="12" t="s">
        <v>908</v>
      </c>
      <c r="G109" s="8"/>
      <c r="H109" s="7" t="s">
        <v>310</v>
      </c>
      <c r="I109" s="8" t="s">
        <v>909</v>
      </c>
    </row>
    <row r="110" spans="1:11" ht="13.5" customHeight="1">
      <c r="A110" s="8" t="s">
        <v>52</v>
      </c>
      <c r="B110" s="8" t="s">
        <v>910</v>
      </c>
      <c r="C110" s="8"/>
      <c r="D110" s="8"/>
      <c r="E110" s="8"/>
      <c r="F110" s="12" t="s">
        <v>911</v>
      </c>
      <c r="G110" s="7"/>
      <c r="H110" s="7" t="s">
        <v>310</v>
      </c>
      <c r="I110" s="8" t="s">
        <v>912</v>
      </c>
    </row>
    <row r="111" spans="1:11" ht="13.5" customHeight="1">
      <c r="A111" s="8" t="s">
        <v>21</v>
      </c>
      <c r="B111" s="8" t="s">
        <v>426</v>
      </c>
      <c r="C111" s="8"/>
      <c r="D111" s="8" t="s">
        <v>913</v>
      </c>
      <c r="E111" s="8"/>
      <c r="F111" s="12" t="s">
        <v>914</v>
      </c>
      <c r="G111" s="12"/>
      <c r="H111" s="7" t="s">
        <v>310</v>
      </c>
      <c r="I111" s="8" t="s">
        <v>915</v>
      </c>
      <c r="J111" s="5"/>
      <c r="K111" s="16"/>
    </row>
    <row r="112" spans="1:11" ht="13.5" customHeight="1">
      <c r="A112" s="8" t="s">
        <v>916</v>
      </c>
      <c r="B112" s="8"/>
      <c r="C112" s="8"/>
      <c r="D112" s="8"/>
      <c r="E112" s="8"/>
      <c r="F112" s="12" t="s">
        <v>917</v>
      </c>
      <c r="G112" s="12"/>
      <c r="H112" s="7" t="s">
        <v>310</v>
      </c>
      <c r="I112" s="8" t="s">
        <v>918</v>
      </c>
    </row>
    <row r="113" spans="1:9" ht="13.5" customHeight="1">
      <c r="A113" s="8" t="s">
        <v>76</v>
      </c>
      <c r="B113" s="8" t="s">
        <v>919</v>
      </c>
      <c r="C113" s="8"/>
      <c r="D113" s="8" t="s">
        <v>175</v>
      </c>
      <c r="E113" s="8"/>
      <c r="F113" s="12" t="s">
        <v>920</v>
      </c>
      <c r="G113" s="12"/>
      <c r="H113" s="7" t="s">
        <v>310</v>
      </c>
      <c r="I113" s="12" t="s">
        <v>921</v>
      </c>
    </row>
    <row r="114" spans="1:9" ht="13.5" customHeight="1">
      <c r="A114" s="8" t="s">
        <v>922</v>
      </c>
      <c r="B114" s="8" t="s">
        <v>923</v>
      </c>
      <c r="C114" s="8"/>
      <c r="D114" s="8" t="s">
        <v>175</v>
      </c>
      <c r="E114" s="8"/>
      <c r="F114" s="12" t="s">
        <v>924</v>
      </c>
      <c r="G114" s="12"/>
      <c r="H114" s="7" t="s">
        <v>310</v>
      </c>
      <c r="I114" s="8" t="s">
        <v>925</v>
      </c>
    </row>
    <row r="115" spans="1:9" ht="13.5" customHeight="1">
      <c r="A115" s="8" t="s">
        <v>21</v>
      </c>
      <c r="B115" s="8" t="s">
        <v>313</v>
      </c>
      <c r="C115" s="8"/>
      <c r="D115" s="8"/>
      <c r="E115" s="8"/>
      <c r="F115" s="12" t="s">
        <v>926</v>
      </c>
      <c r="G115" s="12"/>
      <c r="H115" s="7" t="s">
        <v>310</v>
      </c>
      <c r="I115" s="8" t="s">
        <v>927</v>
      </c>
    </row>
    <row r="116" spans="1:9" ht="13.5" customHeight="1">
      <c r="A116" s="8" t="s">
        <v>76</v>
      </c>
      <c r="B116" s="8" t="s">
        <v>47</v>
      </c>
      <c r="C116" s="8"/>
      <c r="D116" s="8" t="s">
        <v>661</v>
      </c>
      <c r="E116" s="8"/>
      <c r="F116" s="12" t="s">
        <v>928</v>
      </c>
      <c r="G116" s="12"/>
      <c r="H116" s="7" t="s">
        <v>310</v>
      </c>
      <c r="I116" s="8" t="s">
        <v>929</v>
      </c>
    </row>
    <row r="117" spans="1:9" ht="13.5" customHeight="1">
      <c r="A117" s="8" t="s">
        <v>655</v>
      </c>
      <c r="B117" s="8" t="s">
        <v>930</v>
      </c>
      <c r="C117" s="8"/>
      <c r="D117" s="8" t="s">
        <v>931</v>
      </c>
      <c r="E117" s="8"/>
      <c r="F117" s="12" t="s">
        <v>932</v>
      </c>
      <c r="G117" s="7"/>
      <c r="H117" s="7" t="s">
        <v>310</v>
      </c>
      <c r="I117" s="8" t="s">
        <v>933</v>
      </c>
    </row>
    <row r="118" spans="1:9" ht="13.5" customHeight="1">
      <c r="A118" s="8" t="s">
        <v>655</v>
      </c>
      <c r="B118" s="8" t="s">
        <v>934</v>
      </c>
      <c r="C118" s="13">
        <v>40543</v>
      </c>
      <c r="D118" s="8" t="s">
        <v>935</v>
      </c>
      <c r="E118" s="8"/>
      <c r="F118" s="12" t="s">
        <v>936</v>
      </c>
      <c r="G118" s="7"/>
      <c r="H118" s="7" t="s">
        <v>310</v>
      </c>
      <c r="I118" s="8" t="s">
        <v>937</v>
      </c>
    </row>
    <row r="119" spans="1:9" ht="13.5" customHeight="1">
      <c r="A119" s="8"/>
      <c r="B119" s="8" t="s">
        <v>938</v>
      </c>
      <c r="C119" s="13">
        <v>40595</v>
      </c>
      <c r="D119" s="8" t="s">
        <v>939</v>
      </c>
      <c r="E119" s="8" t="s">
        <v>940</v>
      </c>
      <c r="F119" s="12" t="s">
        <v>941</v>
      </c>
      <c r="G119" s="7"/>
      <c r="H119" s="7" t="s">
        <v>310</v>
      </c>
      <c r="I119" s="8" t="s">
        <v>942</v>
      </c>
    </row>
    <row r="120" spans="1:9" ht="13.5" customHeight="1">
      <c r="A120" s="8" t="s">
        <v>64</v>
      </c>
      <c r="B120" s="8" t="s">
        <v>943</v>
      </c>
      <c r="C120" s="8"/>
      <c r="D120" s="8" t="s">
        <v>331</v>
      </c>
      <c r="E120" s="8"/>
      <c r="F120" s="12" t="s">
        <v>332</v>
      </c>
      <c r="G120" s="7"/>
      <c r="H120" s="7" t="s">
        <v>310</v>
      </c>
      <c r="I120" s="8" t="s">
        <v>333</v>
      </c>
    </row>
    <row r="121" spans="1:9" ht="13.5" customHeight="1">
      <c r="A121" s="8"/>
      <c r="B121" s="8" t="s">
        <v>944</v>
      </c>
      <c r="C121" s="8" t="s">
        <v>945</v>
      </c>
      <c r="D121" s="8"/>
      <c r="E121" s="8"/>
      <c r="F121" s="55" t="s">
        <v>946</v>
      </c>
      <c r="G121" s="7"/>
      <c r="H121" s="7" t="s">
        <v>310</v>
      </c>
      <c r="I121" s="8" t="s">
        <v>947</v>
      </c>
    </row>
    <row r="122" spans="1:9" ht="13.5" customHeight="1">
      <c r="B122" s="37" t="s">
        <v>996</v>
      </c>
      <c r="C122" s="38">
        <v>43243</v>
      </c>
      <c r="D122" s="29" t="s">
        <v>995</v>
      </c>
      <c r="F122" s="29" t="s">
        <v>975</v>
      </c>
      <c r="H122" s="7" t="s">
        <v>310</v>
      </c>
      <c r="I122" s="29" t="s">
        <v>997</v>
      </c>
    </row>
    <row r="123" spans="1:9" ht="13.5" customHeight="1">
      <c r="B123" s="39" t="s">
        <v>998</v>
      </c>
      <c r="C123" s="38">
        <v>43059</v>
      </c>
      <c r="E123" s="29" t="s">
        <v>999</v>
      </c>
      <c r="F123" s="29" t="s">
        <v>958</v>
      </c>
      <c r="H123" s="7" t="s">
        <v>310</v>
      </c>
      <c r="I123" s="29" t="s">
        <v>1012</v>
      </c>
    </row>
    <row r="124" spans="1:9" ht="13.5" customHeight="1">
      <c r="B124" s="29" t="s">
        <v>1004</v>
      </c>
      <c r="C124" s="38">
        <v>42985</v>
      </c>
      <c r="E124" s="29" t="s">
        <v>1002</v>
      </c>
      <c r="F124" s="29" t="s">
        <v>1001</v>
      </c>
      <c r="H124" s="7" t="s">
        <v>310</v>
      </c>
      <c r="I124" s="29" t="s">
        <v>1003</v>
      </c>
    </row>
    <row r="125" spans="1:9" ht="13.5" customHeight="1">
      <c r="B125" s="29" t="s">
        <v>1014</v>
      </c>
      <c r="C125" s="38">
        <v>39089</v>
      </c>
      <c r="D125" s="29" t="s">
        <v>1010</v>
      </c>
      <c r="E125" s="29" t="s">
        <v>1011</v>
      </c>
      <c r="F125" s="29" t="s">
        <v>959</v>
      </c>
      <c r="H125" s="45">
        <v>44597</v>
      </c>
      <c r="I125" s="29" t="s">
        <v>1013</v>
      </c>
    </row>
    <row r="126" spans="1:9" ht="13.5" customHeight="1">
      <c r="A126" s="29" t="s">
        <v>21</v>
      </c>
      <c r="B126" s="29" t="s">
        <v>1016</v>
      </c>
      <c r="F126" s="29" t="s">
        <v>1017</v>
      </c>
      <c r="H126" s="7" t="s">
        <v>310</v>
      </c>
      <c r="I126" s="29" t="s">
        <v>1015</v>
      </c>
    </row>
    <row r="127" spans="1:9" ht="13.5" customHeight="1">
      <c r="B127" s="46" t="s">
        <v>1020</v>
      </c>
      <c r="C127" s="38">
        <v>42995</v>
      </c>
      <c r="E127" s="29" t="s">
        <v>1021</v>
      </c>
      <c r="F127" s="29" t="s">
        <v>1018</v>
      </c>
      <c r="H127" s="45">
        <v>44596</v>
      </c>
      <c r="I127" s="29" t="s">
        <v>1019</v>
      </c>
    </row>
    <row r="128" spans="1:9" ht="13.5" customHeight="1">
      <c r="B128" s="29" t="s">
        <v>554</v>
      </c>
      <c r="C128" s="38">
        <v>42221</v>
      </c>
      <c r="E128" s="29" t="s">
        <v>1022</v>
      </c>
      <c r="F128" s="29" t="s">
        <v>544</v>
      </c>
      <c r="H128" s="45">
        <v>44596</v>
      </c>
      <c r="I128" s="29" t="s">
        <v>1023</v>
      </c>
    </row>
    <row r="129" spans="2:9" ht="13.5" customHeight="1">
      <c r="C129" s="6">
        <v>40755</v>
      </c>
      <c r="D129" s="8" t="s">
        <v>296</v>
      </c>
      <c r="E129" s="8" t="s">
        <v>299</v>
      </c>
      <c r="F129" s="8" t="s">
        <v>297</v>
      </c>
      <c r="G129" s="27" t="s">
        <v>298</v>
      </c>
      <c r="H129" s="8" t="s">
        <v>300</v>
      </c>
      <c r="I129" s="29" t="s">
        <v>310</v>
      </c>
    </row>
    <row r="130" spans="2:9" ht="13.5" customHeight="1">
      <c r="C130" s="6">
        <v>40755</v>
      </c>
      <c r="D130" s="8" t="s">
        <v>296</v>
      </c>
      <c r="E130" s="8" t="s">
        <v>301</v>
      </c>
      <c r="F130" s="8" t="s">
        <v>297</v>
      </c>
      <c r="G130" s="27" t="s">
        <v>298</v>
      </c>
      <c r="H130" s="8" t="s">
        <v>300</v>
      </c>
      <c r="I130" s="29" t="s">
        <v>310</v>
      </c>
    </row>
    <row r="131" spans="2:9" ht="13.5" customHeight="1">
      <c r="C131" s="6">
        <v>43293</v>
      </c>
      <c r="D131" s="8"/>
      <c r="E131" s="8" t="s">
        <v>292</v>
      </c>
      <c r="F131" s="8" t="s">
        <v>291</v>
      </c>
      <c r="H131" s="6">
        <v>44576</v>
      </c>
      <c r="I131" s="29" t="s">
        <v>310</v>
      </c>
    </row>
    <row r="132" spans="2:9" ht="13.5" customHeight="1">
      <c r="C132" s="6">
        <v>43167</v>
      </c>
      <c r="D132" s="8" t="s">
        <v>293</v>
      </c>
      <c r="E132" s="8" t="s">
        <v>294</v>
      </c>
      <c r="F132" s="8"/>
      <c r="H132" s="6">
        <v>44520</v>
      </c>
      <c r="I132" s="29" t="s">
        <v>310</v>
      </c>
    </row>
    <row r="133" spans="2:9" ht="13.5" customHeight="1">
      <c r="C133" s="6">
        <v>43014</v>
      </c>
      <c r="D133" s="8" t="s">
        <v>295</v>
      </c>
      <c r="E133" s="8" t="s">
        <v>150</v>
      </c>
      <c r="F133" s="8" t="s">
        <v>151</v>
      </c>
      <c r="H133" s="6">
        <v>44583</v>
      </c>
      <c r="I133" s="29" t="s">
        <v>310</v>
      </c>
    </row>
    <row r="134" spans="2:9" ht="13.5" customHeight="1">
      <c r="F134" s="29" t="s">
        <v>1007</v>
      </c>
    </row>
    <row r="135" spans="2:9" ht="13.5" customHeight="1">
      <c r="F135" s="29" t="s">
        <v>1008</v>
      </c>
    </row>
    <row r="136" spans="2:9" ht="13.5" customHeight="1">
      <c r="B136" s="38"/>
      <c r="C136" s="38">
        <v>41829</v>
      </c>
      <c r="D136" s="38"/>
      <c r="E136" s="29" t="s">
        <v>331</v>
      </c>
      <c r="F136" s="29" t="s">
        <v>1254</v>
      </c>
      <c r="G136" s="38"/>
      <c r="H136" s="6">
        <v>44653</v>
      </c>
      <c r="I136" s="29" t="s">
        <v>1344</v>
      </c>
    </row>
    <row r="137" spans="2:9" ht="13.5" customHeight="1"/>
    <row r="138" spans="2:9" ht="13.5" customHeight="1"/>
    <row r="139" spans="2:9" ht="13.5" customHeight="1"/>
    <row r="140" spans="2:9" ht="13.5" customHeight="1"/>
    <row r="141" spans="2:9" ht="13.5" customHeight="1"/>
    <row r="142" spans="2:9" ht="13.5" customHeight="1"/>
    <row r="143" spans="2:9" ht="13.5" customHeight="1"/>
    <row r="144" spans="2:9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</sheetData>
  <autoFilter ref="A1:I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0"/>
  <sheetViews>
    <sheetView workbookViewId="0">
      <selection activeCell="G32" sqref="G32"/>
    </sheetView>
  </sheetViews>
  <sheetFormatPr defaultRowHeight="15"/>
  <cols>
    <col min="1" max="1" width="18.7109375" bestFit="1" customWidth="1"/>
    <col min="2" max="2" width="18.7109375" customWidth="1"/>
    <col min="4" max="4" width="11.140625" style="72" bestFit="1" customWidth="1"/>
    <col min="5" max="5" width="22" customWidth="1"/>
    <col min="6" max="6" width="10.7109375" bestFit="1" customWidth="1"/>
    <col min="7" max="7" width="17.5703125" customWidth="1"/>
    <col min="8" max="8" width="22" customWidth="1"/>
    <col min="9" max="9" width="10.7109375" bestFit="1" customWidth="1"/>
    <col min="10" max="10" width="22" bestFit="1" customWidth="1"/>
    <col min="11" max="12" width="22" customWidth="1"/>
    <col min="13" max="13" width="22" bestFit="1" customWidth="1"/>
  </cols>
  <sheetData>
    <row r="1" spans="1:13">
      <c r="A1" s="50" t="s">
        <v>154</v>
      </c>
      <c r="B1" s="50" t="s">
        <v>1466</v>
      </c>
      <c r="C1" s="50" t="s">
        <v>2</v>
      </c>
      <c r="D1" s="88" t="s">
        <v>1110</v>
      </c>
      <c r="E1" s="50" t="s">
        <v>1463</v>
      </c>
      <c r="F1" s="50" t="s">
        <v>162</v>
      </c>
      <c r="G1" s="50" t="s">
        <v>1064</v>
      </c>
      <c r="H1" s="50" t="s">
        <v>1464</v>
      </c>
      <c r="I1" s="50" t="s">
        <v>162</v>
      </c>
      <c r="J1" s="50" t="s">
        <v>1064</v>
      </c>
      <c r="K1" s="50" t="s">
        <v>1465</v>
      </c>
      <c r="L1" s="50" t="s">
        <v>162</v>
      </c>
      <c r="M1" s="50" t="s">
        <v>1064</v>
      </c>
    </row>
    <row r="2" spans="1:13">
      <c r="A2" s="29" t="s">
        <v>1470</v>
      </c>
      <c r="B2" s="29">
        <v>9</v>
      </c>
      <c r="C2" s="29" t="s">
        <v>1227</v>
      </c>
      <c r="D2" s="71" t="s">
        <v>1336</v>
      </c>
      <c r="E2" s="29">
        <v>199.9</v>
      </c>
      <c r="F2" s="29"/>
      <c r="G2" s="29" t="s">
        <v>170</v>
      </c>
      <c r="H2" s="29"/>
      <c r="I2" s="29"/>
      <c r="J2" s="29"/>
      <c r="K2" s="29"/>
      <c r="L2" s="29"/>
      <c r="M2" s="29"/>
    </row>
    <row r="3" spans="1:13">
      <c r="A3" s="29" t="s">
        <v>1469</v>
      </c>
      <c r="B3" s="29">
        <v>11</v>
      </c>
      <c r="C3" s="29" t="s">
        <v>1229</v>
      </c>
      <c r="D3" s="71" t="s">
        <v>1109</v>
      </c>
      <c r="E3" s="29">
        <v>199.9</v>
      </c>
      <c r="F3" s="38">
        <v>44617</v>
      </c>
      <c r="G3" s="29" t="s">
        <v>170</v>
      </c>
      <c r="H3" s="29"/>
      <c r="I3" s="38"/>
      <c r="J3" s="29"/>
      <c r="K3" s="29"/>
      <c r="L3" s="29"/>
      <c r="M3" s="29"/>
    </row>
    <row r="4" spans="1:13">
      <c r="A4" s="29" t="s">
        <v>1468</v>
      </c>
      <c r="B4" s="29">
        <v>20</v>
      </c>
      <c r="C4" s="29" t="s">
        <v>1229</v>
      </c>
      <c r="D4" s="71" t="s">
        <v>1109</v>
      </c>
      <c r="E4" s="29">
        <v>199.9</v>
      </c>
      <c r="F4" s="38">
        <v>44617</v>
      </c>
      <c r="G4" s="29" t="s">
        <v>170</v>
      </c>
      <c r="H4" s="29"/>
      <c r="I4" s="38"/>
      <c r="J4" s="29"/>
      <c r="K4" s="29"/>
      <c r="L4" s="29"/>
      <c r="M4" s="29"/>
    </row>
    <row r="5" spans="1:13">
      <c r="A5" s="53" t="s">
        <v>1131</v>
      </c>
      <c r="B5" s="53"/>
      <c r="C5" s="29" t="s">
        <v>1228</v>
      </c>
      <c r="D5" s="71">
        <v>6</v>
      </c>
      <c r="E5" s="53">
        <v>199.9</v>
      </c>
      <c r="F5" s="38">
        <v>44638</v>
      </c>
      <c r="G5" s="53" t="s">
        <v>242</v>
      </c>
      <c r="H5" s="53"/>
      <c r="I5" s="38"/>
      <c r="J5" s="53"/>
      <c r="K5" s="53"/>
      <c r="L5" s="53"/>
      <c r="M5" s="53"/>
    </row>
    <row r="6" spans="1:13">
      <c r="A6" s="29" t="s">
        <v>1138</v>
      </c>
      <c r="B6" s="29">
        <v>18</v>
      </c>
      <c r="C6" s="29" t="s">
        <v>1229</v>
      </c>
      <c r="D6" s="71" t="s">
        <v>1109</v>
      </c>
      <c r="E6" s="53">
        <v>199.9</v>
      </c>
      <c r="F6" s="38">
        <v>44646</v>
      </c>
      <c r="G6" s="53" t="s">
        <v>182</v>
      </c>
      <c r="H6" s="53"/>
      <c r="I6" s="38"/>
      <c r="J6" s="53"/>
      <c r="K6" s="53"/>
      <c r="L6" s="53"/>
      <c r="M6" s="53"/>
    </row>
    <row r="7" spans="1:13">
      <c r="A7" s="29" t="s">
        <v>1136</v>
      </c>
      <c r="B7" s="29">
        <v>7</v>
      </c>
      <c r="C7" s="29" t="s">
        <v>1227</v>
      </c>
      <c r="D7" s="71">
        <v>14</v>
      </c>
      <c r="E7" s="29">
        <v>199.9</v>
      </c>
      <c r="F7" s="38">
        <v>44656</v>
      </c>
      <c r="G7" s="29" t="s">
        <v>170</v>
      </c>
      <c r="H7" s="29"/>
      <c r="I7" s="38"/>
      <c r="J7" s="29"/>
      <c r="K7" s="29"/>
      <c r="L7" s="29"/>
      <c r="M7" s="29"/>
    </row>
    <row r="8" spans="1:13">
      <c r="A8" s="29" t="s">
        <v>1467</v>
      </c>
      <c r="B8" s="29"/>
      <c r="C8" s="29" t="s">
        <v>1227</v>
      </c>
      <c r="D8" s="71">
        <v>14</v>
      </c>
      <c r="E8" s="29">
        <v>200</v>
      </c>
      <c r="F8" s="38">
        <v>44657</v>
      </c>
      <c r="G8" s="29" t="s">
        <v>176</v>
      </c>
      <c r="H8" s="29"/>
      <c r="I8" s="38"/>
      <c r="J8" s="29"/>
      <c r="K8" s="29"/>
      <c r="L8" s="29"/>
      <c r="M8" s="29"/>
    </row>
    <row r="9" spans="1:13">
      <c r="A9" s="29" t="s">
        <v>1125</v>
      </c>
      <c r="B9" s="29">
        <v>8</v>
      </c>
      <c r="C9" s="29" t="s">
        <v>1227</v>
      </c>
      <c r="D9" s="71">
        <v>12</v>
      </c>
      <c r="E9" s="29">
        <v>100</v>
      </c>
      <c r="F9" s="38">
        <v>44671</v>
      </c>
      <c r="G9" s="29" t="s">
        <v>1334</v>
      </c>
      <c r="H9" s="29">
        <v>100</v>
      </c>
      <c r="I9" s="38">
        <v>44694</v>
      </c>
      <c r="J9" s="29"/>
      <c r="K9" s="29"/>
      <c r="L9" s="29"/>
      <c r="M9" s="29"/>
    </row>
    <row r="10" spans="1:13">
      <c r="A10" s="40" t="s">
        <v>1096</v>
      </c>
      <c r="B10" s="40">
        <v>1</v>
      </c>
      <c r="C10" s="29" t="s">
        <v>1227</v>
      </c>
      <c r="D10" s="71">
        <v>14</v>
      </c>
      <c r="E10" s="29">
        <v>73.33</v>
      </c>
      <c r="F10" s="38">
        <v>44671</v>
      </c>
      <c r="G10" s="29" t="s">
        <v>1335</v>
      </c>
      <c r="H10" s="29">
        <v>73.33</v>
      </c>
      <c r="I10" s="38">
        <v>44713</v>
      </c>
      <c r="J10" s="29" t="s">
        <v>1394</v>
      </c>
      <c r="K10" s="29"/>
      <c r="L10" s="29"/>
      <c r="M10" s="29"/>
    </row>
    <row r="11" spans="1:13">
      <c r="A11" s="29" t="s">
        <v>1301</v>
      </c>
      <c r="B11" s="29">
        <v>10</v>
      </c>
      <c r="C11" s="29" t="s">
        <v>1227</v>
      </c>
      <c r="D11" s="71">
        <v>14</v>
      </c>
      <c r="E11" s="29">
        <v>100</v>
      </c>
      <c r="F11" s="38">
        <v>44671</v>
      </c>
      <c r="G11" s="29" t="s">
        <v>1334</v>
      </c>
      <c r="H11" s="29">
        <v>100</v>
      </c>
      <c r="I11" s="38">
        <v>44686</v>
      </c>
      <c r="J11" s="29"/>
      <c r="K11" s="29"/>
      <c r="L11" s="29"/>
      <c r="M11" s="29"/>
    </row>
    <row r="12" spans="1:13">
      <c r="A12" s="29" t="s">
        <v>1302</v>
      </c>
      <c r="B12" s="29">
        <v>5</v>
      </c>
      <c r="C12" s="29" t="s">
        <v>1227</v>
      </c>
      <c r="D12" s="71">
        <v>16</v>
      </c>
      <c r="E12" s="53">
        <v>100</v>
      </c>
      <c r="F12" s="38">
        <v>44673</v>
      </c>
      <c r="G12" s="53" t="s">
        <v>1334</v>
      </c>
      <c r="H12" s="53">
        <v>100</v>
      </c>
      <c r="I12" s="38"/>
      <c r="J12" s="53"/>
      <c r="K12" s="53"/>
      <c r="L12" s="53"/>
      <c r="M12" s="53"/>
    </row>
    <row r="13" spans="1:13">
      <c r="A13" s="29" t="s">
        <v>1398</v>
      </c>
      <c r="B13" s="29">
        <v>13</v>
      </c>
      <c r="C13" s="29" t="s">
        <v>1227</v>
      </c>
      <c r="D13" s="71">
        <v>12</v>
      </c>
      <c r="E13" s="29">
        <v>100</v>
      </c>
      <c r="F13" s="38">
        <v>44686</v>
      </c>
      <c r="G13" s="29" t="s">
        <v>1334</v>
      </c>
      <c r="H13" s="29">
        <v>100</v>
      </c>
      <c r="I13" s="38">
        <v>44713</v>
      </c>
      <c r="J13" s="29" t="s">
        <v>1408</v>
      </c>
      <c r="K13" s="29"/>
      <c r="L13" s="29"/>
      <c r="M13" s="29"/>
    </row>
    <row r="14" spans="1:13">
      <c r="A14" s="29" t="s">
        <v>1305</v>
      </c>
      <c r="B14" s="29">
        <v>4</v>
      </c>
      <c r="C14" s="29" t="s">
        <v>1227</v>
      </c>
      <c r="D14" s="71">
        <v>12</v>
      </c>
      <c r="E14" s="29">
        <v>100</v>
      </c>
      <c r="F14" s="29"/>
      <c r="G14" s="29" t="s">
        <v>1334</v>
      </c>
      <c r="H14" s="29">
        <v>100</v>
      </c>
      <c r="I14" s="38">
        <v>44695</v>
      </c>
      <c r="J14" s="29"/>
      <c r="K14" s="29"/>
      <c r="L14" s="29"/>
      <c r="M14" s="29"/>
    </row>
    <row r="15" spans="1:13">
      <c r="A15" s="29" t="s">
        <v>1306</v>
      </c>
      <c r="B15" s="29"/>
      <c r="C15" s="29" t="s">
        <v>1227</v>
      </c>
      <c r="D15" s="71">
        <v>14</v>
      </c>
      <c r="E15" s="29">
        <v>200</v>
      </c>
      <c r="F15" s="38">
        <v>44685</v>
      </c>
      <c r="G15" s="29" t="s">
        <v>170</v>
      </c>
      <c r="H15" s="29"/>
      <c r="I15" s="38"/>
      <c r="J15" s="29"/>
      <c r="K15" s="29"/>
      <c r="L15" s="29"/>
      <c r="M15" s="29"/>
    </row>
    <row r="16" spans="1:13">
      <c r="A16" s="29" t="s">
        <v>1357</v>
      </c>
      <c r="B16" s="29">
        <v>11</v>
      </c>
      <c r="C16" s="29" t="s">
        <v>1227</v>
      </c>
      <c r="D16" s="71">
        <v>12</v>
      </c>
      <c r="E16" s="29">
        <v>100</v>
      </c>
      <c r="F16" s="38">
        <v>44687</v>
      </c>
      <c r="G16" s="29" t="s">
        <v>1334</v>
      </c>
      <c r="H16" s="29">
        <v>100</v>
      </c>
      <c r="I16" s="38">
        <v>44694</v>
      </c>
      <c r="J16" s="29"/>
      <c r="K16" s="29"/>
      <c r="L16" s="29"/>
      <c r="M16" s="29"/>
    </row>
    <row r="17" spans="1:13">
      <c r="A17" s="29" t="s">
        <v>1133</v>
      </c>
      <c r="B17" s="29">
        <v>2</v>
      </c>
      <c r="C17" s="29" t="s">
        <v>1227</v>
      </c>
      <c r="D17" s="71">
        <v>12</v>
      </c>
      <c r="E17" s="53">
        <v>100</v>
      </c>
      <c r="F17" s="38">
        <v>44698</v>
      </c>
      <c r="G17" s="53" t="s">
        <v>1365</v>
      </c>
      <c r="H17" s="53">
        <v>100</v>
      </c>
      <c r="I17" s="38"/>
      <c r="J17" s="53"/>
      <c r="K17" s="53"/>
      <c r="L17" s="53"/>
      <c r="M17" s="53"/>
    </row>
    <row r="18" spans="1:13">
      <c r="A18" s="29" t="s">
        <v>1126</v>
      </c>
      <c r="B18" s="29">
        <v>3</v>
      </c>
      <c r="C18" s="29" t="s">
        <v>1227</v>
      </c>
      <c r="D18" s="71">
        <v>12</v>
      </c>
      <c r="E18" s="29">
        <v>100</v>
      </c>
      <c r="F18" s="38">
        <v>44701</v>
      </c>
      <c r="G18" s="29" t="s">
        <v>1395</v>
      </c>
      <c r="H18" s="29">
        <v>100</v>
      </c>
      <c r="I18" s="38">
        <v>44722</v>
      </c>
      <c r="J18" s="29" t="s">
        <v>1364</v>
      </c>
      <c r="K18" s="29"/>
      <c r="L18" s="29"/>
      <c r="M18" s="29"/>
    </row>
    <row r="19" spans="1:13">
      <c r="A19" s="29" t="s">
        <v>1471</v>
      </c>
      <c r="B19" s="29">
        <v>12</v>
      </c>
      <c r="C19" s="29" t="s">
        <v>1228</v>
      </c>
      <c r="D19" s="71">
        <v>8</v>
      </c>
      <c r="E19" s="29">
        <v>200</v>
      </c>
      <c r="F19" s="38">
        <v>44737</v>
      </c>
      <c r="G19" s="29"/>
      <c r="H19" s="29"/>
      <c r="I19" s="29"/>
      <c r="J19" s="29"/>
      <c r="K19" s="29"/>
      <c r="L19" s="29"/>
      <c r="M19" s="29"/>
    </row>
    <row r="20" spans="1:13">
      <c r="A20" s="29" t="s">
        <v>1199</v>
      </c>
      <c r="B20" s="29">
        <v>8</v>
      </c>
      <c r="C20" s="29" t="s">
        <v>1228</v>
      </c>
      <c r="D20" s="71">
        <v>10</v>
      </c>
      <c r="E20" s="29">
        <v>200</v>
      </c>
      <c r="F20" s="38">
        <v>44737</v>
      </c>
      <c r="G20" s="29"/>
      <c r="H20" s="29"/>
      <c r="I20" s="29"/>
      <c r="J20" s="29"/>
      <c r="K20" s="29"/>
      <c r="L20" s="29"/>
      <c r="M20" s="29"/>
    </row>
    <row r="21" spans="1:13">
      <c r="A21" s="40" t="s">
        <v>1366</v>
      </c>
      <c r="B21" s="29">
        <v>1</v>
      </c>
      <c r="C21" s="29" t="s">
        <v>1228</v>
      </c>
      <c r="D21" s="71">
        <v>12</v>
      </c>
      <c r="E21" s="29"/>
      <c r="F21" s="29"/>
      <c r="G21" s="29"/>
      <c r="H21" s="29"/>
      <c r="I21" s="29"/>
      <c r="J21" s="29"/>
      <c r="K21" s="29"/>
      <c r="L21" s="29"/>
      <c r="M21" s="29"/>
    </row>
    <row r="22" spans="1:13">
      <c r="A22" s="29" t="s">
        <v>1472</v>
      </c>
      <c r="B22" s="29">
        <v>15</v>
      </c>
      <c r="C22" s="29" t="s">
        <v>1228</v>
      </c>
      <c r="D22" s="71">
        <v>10</v>
      </c>
      <c r="E22" s="29"/>
      <c r="F22" s="29"/>
      <c r="G22" s="29"/>
      <c r="H22" s="29"/>
      <c r="I22" s="29"/>
      <c r="J22" s="29"/>
      <c r="K22" s="29"/>
      <c r="L22" s="29"/>
      <c r="M22" s="29"/>
    </row>
    <row r="23" spans="1:13">
      <c r="A23" s="29" t="s">
        <v>1309</v>
      </c>
      <c r="B23" s="29">
        <v>10</v>
      </c>
      <c r="C23" s="29" t="s">
        <v>1228</v>
      </c>
      <c r="D23" s="71">
        <v>10</v>
      </c>
      <c r="E23" s="29"/>
      <c r="F23" s="29"/>
      <c r="G23" s="29"/>
      <c r="H23" s="29"/>
      <c r="I23" s="29"/>
      <c r="J23" s="29"/>
      <c r="K23" s="29"/>
      <c r="L23" s="29"/>
      <c r="M23" s="29"/>
    </row>
    <row r="24" spans="1:13">
      <c r="A24" s="29" t="s">
        <v>1089</v>
      </c>
      <c r="B24" s="29">
        <v>11</v>
      </c>
      <c r="C24" s="29" t="s">
        <v>1228</v>
      </c>
      <c r="D24" s="71">
        <v>10</v>
      </c>
      <c r="E24" s="29"/>
      <c r="F24" s="29"/>
      <c r="G24" s="29"/>
      <c r="H24" s="29"/>
      <c r="I24" s="29"/>
      <c r="J24" s="29"/>
      <c r="K24" s="29"/>
      <c r="L24" s="29"/>
      <c r="M24" s="29"/>
    </row>
    <row r="25" spans="1:13">
      <c r="A25" s="29" t="s">
        <v>1132</v>
      </c>
      <c r="B25" s="29">
        <v>9</v>
      </c>
      <c r="C25" s="29" t="s">
        <v>1228</v>
      </c>
      <c r="D25" s="71">
        <v>10</v>
      </c>
      <c r="E25" s="29"/>
      <c r="F25" s="29"/>
      <c r="G25" s="29"/>
      <c r="H25" s="29"/>
      <c r="I25" s="29"/>
      <c r="J25" s="29"/>
      <c r="K25" s="29"/>
      <c r="L25" s="29"/>
      <c r="M25" s="29"/>
    </row>
    <row r="26" spans="1:13">
      <c r="A26" s="29" t="s">
        <v>1099</v>
      </c>
      <c r="B26" s="29">
        <v>17</v>
      </c>
      <c r="C26" s="29" t="s">
        <v>1228</v>
      </c>
      <c r="D26" s="71">
        <v>10</v>
      </c>
      <c r="E26" s="29"/>
      <c r="F26" s="29"/>
      <c r="G26" s="29"/>
      <c r="H26" s="29"/>
      <c r="I26" s="29"/>
      <c r="J26" s="29"/>
      <c r="K26" s="29"/>
      <c r="L26" s="29"/>
      <c r="M26" s="29"/>
    </row>
    <row r="27" spans="1:13">
      <c r="A27" s="29" t="s">
        <v>1145</v>
      </c>
      <c r="B27" s="29">
        <v>7</v>
      </c>
      <c r="C27" s="29" t="s">
        <v>1228</v>
      </c>
      <c r="D27" s="71">
        <v>8</v>
      </c>
      <c r="E27" s="29"/>
      <c r="F27" s="29"/>
      <c r="G27" s="29"/>
      <c r="H27" s="29"/>
      <c r="I27" s="29"/>
      <c r="J27" s="29"/>
      <c r="K27" s="29"/>
      <c r="L27" s="29"/>
      <c r="M27" s="29"/>
    </row>
    <row r="28" spans="1:13">
      <c r="A28" s="29" t="s">
        <v>1473</v>
      </c>
      <c r="B28" s="29" t="s">
        <v>1507</v>
      </c>
      <c r="C28" s="29" t="s">
        <v>1228</v>
      </c>
      <c r="D28" s="71">
        <v>8</v>
      </c>
      <c r="E28" s="29">
        <v>200</v>
      </c>
      <c r="F28" s="38">
        <v>44739</v>
      </c>
      <c r="G28" s="29"/>
      <c r="H28" s="29"/>
      <c r="I28" s="29"/>
      <c r="J28" s="29"/>
      <c r="K28" s="29"/>
      <c r="L28" s="29"/>
      <c r="M28" s="29"/>
    </row>
    <row r="29" spans="1:13">
      <c r="A29" s="29" t="s">
        <v>1114</v>
      </c>
      <c r="B29" s="29">
        <v>4</v>
      </c>
      <c r="C29" s="29" t="s">
        <v>1228</v>
      </c>
      <c r="D29" s="71">
        <v>10</v>
      </c>
      <c r="E29" s="29"/>
      <c r="F29" s="29"/>
      <c r="G29" s="29"/>
      <c r="H29" s="29"/>
      <c r="I29" s="29"/>
      <c r="J29" s="29"/>
      <c r="K29" s="29"/>
      <c r="L29" s="29"/>
      <c r="M29" s="29"/>
    </row>
    <row r="30" spans="1:13">
      <c r="A30" s="29" t="s">
        <v>1144</v>
      </c>
      <c r="B30" s="29"/>
      <c r="C30" s="29" t="s">
        <v>1228</v>
      </c>
      <c r="D30" s="71">
        <v>6</v>
      </c>
      <c r="E30" s="29"/>
      <c r="F30" s="29"/>
      <c r="G30" s="29"/>
      <c r="H30" s="29"/>
      <c r="I30" s="29"/>
      <c r="J30" s="29"/>
      <c r="K30" s="29"/>
      <c r="L30" s="29"/>
      <c r="M30" s="29"/>
    </row>
    <row r="31" spans="1:13">
      <c r="A31" s="29" t="s">
        <v>1506</v>
      </c>
      <c r="B31" s="29">
        <v>12</v>
      </c>
      <c r="C31" s="29" t="s">
        <v>1227</v>
      </c>
      <c r="D31" s="71">
        <v>12</v>
      </c>
      <c r="E31" s="29">
        <v>100</v>
      </c>
      <c r="F31" s="29"/>
      <c r="G31" s="29"/>
      <c r="H31" s="29">
        <v>100</v>
      </c>
      <c r="I31" s="29"/>
      <c r="J31" s="29"/>
      <c r="K31" s="29"/>
      <c r="L31" s="29"/>
      <c r="M31" s="29"/>
    </row>
    <row r="32" spans="1:13">
      <c r="A32" s="29" t="s">
        <v>1489</v>
      </c>
      <c r="B32" s="29"/>
      <c r="C32" s="29" t="s">
        <v>1228</v>
      </c>
      <c r="D32" s="71">
        <v>10</v>
      </c>
      <c r="E32" s="29"/>
      <c r="F32" s="29"/>
      <c r="G32" s="29"/>
      <c r="H32" s="29"/>
      <c r="I32" s="29"/>
      <c r="J32" s="29"/>
      <c r="K32" s="29"/>
      <c r="L32" s="29"/>
      <c r="M32" s="29"/>
    </row>
    <row r="33" spans="1:13">
      <c r="A33" s="29" t="s">
        <v>1501</v>
      </c>
      <c r="B33" s="29"/>
      <c r="C33" s="29" t="s">
        <v>1228</v>
      </c>
      <c r="D33" s="71">
        <v>10</v>
      </c>
      <c r="E33" s="29"/>
      <c r="F33" s="29"/>
      <c r="G33" s="53" t="s">
        <v>1562</v>
      </c>
      <c r="H33" s="29"/>
      <c r="I33" s="29"/>
      <c r="J33" s="29"/>
      <c r="K33" s="29"/>
      <c r="L33" s="29"/>
      <c r="M33" s="29"/>
    </row>
    <row r="34" spans="1:13">
      <c r="A34" s="53" t="s">
        <v>1090</v>
      </c>
      <c r="B34" s="29"/>
      <c r="C34" s="29" t="s">
        <v>1228</v>
      </c>
      <c r="D34" s="71">
        <v>6</v>
      </c>
      <c r="E34" s="29"/>
      <c r="F34" s="29"/>
      <c r="G34" s="53" t="s">
        <v>1561</v>
      </c>
      <c r="H34" s="29"/>
      <c r="I34" s="29"/>
      <c r="J34" s="29"/>
      <c r="K34" s="29"/>
      <c r="L34" s="29"/>
      <c r="M34" s="29"/>
    </row>
    <row r="35" spans="1:13">
      <c r="A35" s="29"/>
      <c r="B35" s="29"/>
      <c r="C35" s="29"/>
      <c r="D35" s="71"/>
      <c r="E35" s="29"/>
      <c r="F35" s="29"/>
      <c r="G35" s="29"/>
      <c r="H35" s="29"/>
      <c r="I35" s="29"/>
      <c r="J35" s="29"/>
      <c r="K35" s="29"/>
      <c r="L35" s="29"/>
      <c r="M35" s="29"/>
    </row>
    <row r="36" spans="1:13">
      <c r="A36" s="29"/>
      <c r="B36" s="29"/>
      <c r="C36" s="29"/>
      <c r="D36" s="71"/>
      <c r="E36" s="29"/>
      <c r="F36" s="29"/>
      <c r="G36" s="29"/>
      <c r="H36" s="29"/>
      <c r="I36" s="29"/>
      <c r="J36" s="29"/>
      <c r="K36" s="29"/>
      <c r="L36" s="29"/>
      <c r="M36" s="29"/>
    </row>
    <row r="37" spans="1:13">
      <c r="A37" s="29"/>
      <c r="B37" s="29"/>
      <c r="C37" s="29"/>
      <c r="D37" s="71"/>
      <c r="E37" s="29"/>
      <c r="F37" s="29"/>
      <c r="G37" s="29"/>
      <c r="H37" s="29"/>
      <c r="I37" s="29"/>
      <c r="J37" s="29"/>
      <c r="K37" s="29"/>
      <c r="L37" s="29"/>
      <c r="M37" s="29"/>
    </row>
    <row r="38" spans="1:13">
      <c r="A38" s="29"/>
      <c r="B38" s="29"/>
      <c r="C38" s="29"/>
      <c r="D38" s="71"/>
      <c r="E38" s="29"/>
      <c r="F38" s="29"/>
      <c r="G38" s="29"/>
      <c r="H38" s="29"/>
      <c r="I38" s="29"/>
      <c r="J38" s="29"/>
      <c r="K38" s="29"/>
      <c r="L38" s="29"/>
      <c r="M38" s="29"/>
    </row>
    <row r="39" spans="1:13">
      <c r="A39" s="29"/>
      <c r="B39" s="29"/>
      <c r="C39" s="29"/>
      <c r="D39" s="71"/>
      <c r="E39" s="29"/>
      <c r="F39" s="29"/>
      <c r="G39" s="29"/>
      <c r="H39" s="29"/>
      <c r="I39" s="29"/>
      <c r="J39" s="29"/>
      <c r="K39" s="29"/>
      <c r="L39" s="29"/>
      <c r="M39" s="29"/>
    </row>
    <row r="40" spans="1:13">
      <c r="A40" s="29"/>
      <c r="B40" s="29"/>
      <c r="C40" s="29"/>
      <c r="D40" s="71"/>
      <c r="E40" s="29"/>
      <c r="F40" s="29"/>
      <c r="G40" s="29"/>
      <c r="H40" s="29"/>
      <c r="I40" s="29"/>
      <c r="J40" s="29"/>
      <c r="K40" s="29"/>
      <c r="L40" s="29"/>
      <c r="M40" s="29"/>
    </row>
  </sheetData>
  <autoFilter ref="A1:M33">
    <filterColumn colId="1"/>
    <filterColumn colId="2"/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D7" sqref="D7"/>
    </sheetView>
  </sheetViews>
  <sheetFormatPr defaultRowHeight="15"/>
  <cols>
    <col min="1" max="1" width="18.28515625" bestFit="1" customWidth="1"/>
    <col min="2" max="2" width="11.42578125" bestFit="1" customWidth="1"/>
    <col min="3" max="3" width="13.5703125" bestFit="1" customWidth="1"/>
    <col min="4" max="4" width="26.7109375" bestFit="1" customWidth="1"/>
    <col min="5" max="5" width="19.140625" bestFit="1" customWidth="1"/>
    <col min="6" max="7" width="14.7109375" bestFit="1" customWidth="1"/>
  </cols>
  <sheetData>
    <row r="1" spans="1:7">
      <c r="A1" s="1" t="s">
        <v>1262</v>
      </c>
      <c r="B1" s="1" t="s">
        <v>2</v>
      </c>
      <c r="C1" s="1" t="s">
        <v>6</v>
      </c>
      <c r="D1" s="1" t="s">
        <v>4</v>
      </c>
      <c r="E1" s="1" t="s">
        <v>5</v>
      </c>
      <c r="F1" s="75" t="s">
        <v>8</v>
      </c>
      <c r="G1" s="75" t="s">
        <v>9</v>
      </c>
    </row>
    <row r="2" spans="1:7">
      <c r="A2" s="26">
        <v>44653</v>
      </c>
      <c r="B2" s="8" t="s">
        <v>64</v>
      </c>
      <c r="C2" s="38">
        <v>41743</v>
      </c>
      <c r="D2" s="29" t="s">
        <v>66</v>
      </c>
      <c r="E2" s="29" t="s">
        <v>67</v>
      </c>
      <c r="F2" s="29" t="s">
        <v>69</v>
      </c>
      <c r="G2" s="29" t="s">
        <v>290</v>
      </c>
    </row>
    <row r="3" spans="1:7">
      <c r="A3" s="26">
        <v>44653</v>
      </c>
      <c r="B3" s="8" t="s">
        <v>64</v>
      </c>
      <c r="C3" s="38">
        <v>41446</v>
      </c>
      <c r="D3" s="29" t="s">
        <v>128</v>
      </c>
      <c r="E3" s="29" t="s">
        <v>129</v>
      </c>
      <c r="F3" s="29" t="s">
        <v>131</v>
      </c>
      <c r="G3" s="29" t="s">
        <v>274</v>
      </c>
    </row>
    <row r="4" spans="1:7">
      <c r="A4" s="26">
        <v>44653</v>
      </c>
      <c r="B4" s="8" t="s">
        <v>64</v>
      </c>
      <c r="C4" s="8"/>
      <c r="D4" s="8" t="s">
        <v>853</v>
      </c>
      <c r="E4" s="8" t="s">
        <v>854</v>
      </c>
      <c r="F4" s="12" t="s">
        <v>265</v>
      </c>
      <c r="G4" s="6"/>
    </row>
    <row r="5" spans="1:7">
      <c r="A5" s="26">
        <v>44653</v>
      </c>
      <c r="B5" s="8" t="s">
        <v>64</v>
      </c>
      <c r="C5" s="8"/>
      <c r="D5" s="8" t="s">
        <v>850</v>
      </c>
      <c r="E5" s="8" t="s">
        <v>851</v>
      </c>
      <c r="F5" s="12" t="s">
        <v>852</v>
      </c>
      <c r="G5" s="6"/>
    </row>
    <row r="6" spans="1:7">
      <c r="A6" s="29"/>
      <c r="B6" s="29"/>
      <c r="C6" s="29"/>
      <c r="D6" s="29"/>
      <c r="E6" s="29"/>
      <c r="F6" s="29"/>
      <c r="G6" s="29"/>
    </row>
    <row r="7" spans="1:7">
      <c r="A7" s="29"/>
      <c r="B7" s="29"/>
      <c r="C7" s="29"/>
      <c r="D7" s="29"/>
      <c r="E7" s="29"/>
      <c r="F7" s="29"/>
      <c r="G7" s="29"/>
    </row>
    <row r="8" spans="1:7">
      <c r="A8" s="29"/>
      <c r="B8" s="29"/>
      <c r="C8" s="29"/>
      <c r="D8" s="29"/>
      <c r="E8" s="29"/>
      <c r="F8" s="29"/>
      <c r="G8" s="29"/>
    </row>
    <row r="9" spans="1:7">
      <c r="A9" s="29"/>
      <c r="B9" s="29"/>
      <c r="C9" s="29"/>
      <c r="D9" s="29"/>
      <c r="E9" s="29"/>
      <c r="F9" s="29"/>
      <c r="G9" s="29"/>
    </row>
  </sheetData>
  <autoFilter ref="A1:G1"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H21" sqref="A14:H21"/>
    </sheetView>
  </sheetViews>
  <sheetFormatPr defaultRowHeight="15"/>
  <cols>
    <col min="3" max="3" width="10" bestFit="1" customWidth="1"/>
    <col min="5" max="5" width="10" style="81" bestFit="1" customWidth="1"/>
  </cols>
  <sheetData>
    <row r="1" spans="1:6">
      <c r="A1" s="94" t="s">
        <v>1406</v>
      </c>
      <c r="B1" s="94"/>
      <c r="C1" s="94"/>
      <c r="D1" s="94" t="s">
        <v>1403</v>
      </c>
      <c r="E1" s="94"/>
      <c r="F1" s="94"/>
    </row>
    <row r="2" spans="1:6">
      <c r="A2" s="50" t="s">
        <v>1402</v>
      </c>
      <c r="B2" s="50" t="s">
        <v>1401</v>
      </c>
      <c r="C2" s="82" t="s">
        <v>1400</v>
      </c>
      <c r="D2" s="50" t="s">
        <v>1401</v>
      </c>
      <c r="E2" s="50" t="s">
        <v>1404</v>
      </c>
      <c r="F2" s="50" t="s">
        <v>1405</v>
      </c>
    </row>
    <row r="3" spans="1:6">
      <c r="A3" s="29" t="s">
        <v>1228</v>
      </c>
      <c r="B3" s="29"/>
      <c r="C3" s="83">
        <v>639720195</v>
      </c>
      <c r="D3" s="29"/>
      <c r="E3" s="29"/>
      <c r="F3" s="29"/>
    </row>
    <row r="4" spans="1:6">
      <c r="A4" s="29"/>
      <c r="B4" s="29"/>
      <c r="C4" s="29"/>
      <c r="D4" s="29"/>
      <c r="E4" s="83"/>
      <c r="F4" s="29"/>
    </row>
    <row r="5" spans="1:6">
      <c r="A5" s="29"/>
      <c r="B5" s="29"/>
      <c r="C5" s="29"/>
      <c r="D5" s="29"/>
      <c r="E5" s="83"/>
      <c r="F5" s="29"/>
    </row>
    <row r="6" spans="1:6">
      <c r="A6" s="29"/>
      <c r="B6" s="29"/>
      <c r="C6" s="29"/>
      <c r="D6" s="29"/>
      <c r="E6" s="83"/>
      <c r="F6" s="29"/>
    </row>
    <row r="7" spans="1:6">
      <c r="A7" s="29"/>
      <c r="B7" s="29"/>
      <c r="C7" s="29"/>
      <c r="D7" s="29"/>
      <c r="E7" s="83"/>
      <c r="F7" s="29"/>
    </row>
    <row r="8" spans="1:6">
      <c r="A8" s="29"/>
      <c r="B8" s="29"/>
      <c r="C8" s="29"/>
      <c r="D8" s="29"/>
      <c r="E8" s="83"/>
      <c r="F8" s="29"/>
    </row>
    <row r="9" spans="1:6">
      <c r="A9" s="29"/>
      <c r="B9" s="29"/>
      <c r="C9" s="29"/>
      <c r="D9" s="29"/>
      <c r="E9" s="83"/>
      <c r="F9" s="29"/>
    </row>
    <row r="10" spans="1:6">
      <c r="A10" s="29"/>
      <c r="B10" s="29"/>
      <c r="C10" s="29"/>
      <c r="D10" s="29"/>
      <c r="E10" s="83"/>
      <c r="F10" s="29"/>
    </row>
    <row r="11" spans="1:6">
      <c r="A11" s="29"/>
      <c r="B11" s="29"/>
      <c r="C11" s="29"/>
      <c r="D11" s="29"/>
      <c r="E11" s="83"/>
      <c r="F11" s="29"/>
    </row>
    <row r="12" spans="1:6">
      <c r="A12" s="29"/>
      <c r="B12" s="29"/>
      <c r="C12" s="29"/>
      <c r="D12" s="29"/>
      <c r="E12" s="83"/>
      <c r="F12" s="29"/>
    </row>
    <row r="13" spans="1:6">
      <c r="A13" s="29"/>
      <c r="B13" s="29"/>
      <c r="C13" s="29"/>
      <c r="D13" s="29"/>
      <c r="E13" s="83"/>
      <c r="F13" s="29"/>
    </row>
    <row r="14" spans="1:6">
      <c r="A14" s="29"/>
      <c r="B14" s="29"/>
      <c r="C14" s="29"/>
      <c r="D14" s="29"/>
      <c r="E14" s="83"/>
      <c r="F14" s="29"/>
    </row>
    <row r="15" spans="1:6">
      <c r="A15" s="29"/>
      <c r="B15" s="29"/>
      <c r="C15" s="29"/>
      <c r="D15" s="29"/>
      <c r="E15" s="83"/>
      <c r="F15" s="29"/>
    </row>
    <row r="16" spans="1:6">
      <c r="A16" s="29"/>
      <c r="B16" s="29"/>
      <c r="C16" s="29"/>
      <c r="D16" s="29"/>
      <c r="E16" s="83"/>
      <c r="F16" s="29"/>
    </row>
    <row r="17" spans="1:6">
      <c r="A17" s="29"/>
      <c r="B17" s="29"/>
      <c r="C17" s="29"/>
      <c r="D17" s="29"/>
      <c r="E17" s="83"/>
      <c r="F17" s="29"/>
    </row>
    <row r="18" spans="1:6">
      <c r="A18" s="29"/>
      <c r="B18" s="29"/>
      <c r="C18" s="29"/>
      <c r="D18" s="29"/>
      <c r="E18" s="83"/>
      <c r="F18" s="29"/>
    </row>
    <row r="19" spans="1:6">
      <c r="A19" s="29"/>
      <c r="B19" s="29"/>
      <c r="C19" s="29"/>
      <c r="D19" s="29"/>
      <c r="E19" s="83"/>
      <c r="F19" s="29"/>
    </row>
    <row r="20" spans="1:6">
      <c r="A20" s="29"/>
      <c r="B20" s="29"/>
      <c r="C20" s="29"/>
      <c r="D20" s="29"/>
      <c r="E20" s="83"/>
      <c r="F20" s="29"/>
    </row>
    <row r="21" spans="1:6">
      <c r="A21" s="29"/>
      <c r="B21" s="29"/>
      <c r="C21" s="29"/>
      <c r="D21" s="29"/>
      <c r="E21" s="83"/>
      <c r="F21" s="29"/>
    </row>
  </sheetData>
  <mergeCells count="2">
    <mergeCell ref="A1:C1"/>
    <mergeCell ref="D1:F1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topLeftCell="A10" workbookViewId="0">
      <selection activeCell="I24" sqref="I24"/>
    </sheetView>
  </sheetViews>
  <sheetFormatPr defaultRowHeight="15"/>
  <cols>
    <col min="1" max="1" width="28.140625" style="29" bestFit="1" customWidth="1"/>
    <col min="2" max="6" width="9.140625" style="29"/>
    <col min="7" max="7" width="35.7109375" style="29" bestFit="1" customWidth="1"/>
    <col min="8" max="8" width="11.28515625" style="29" bestFit="1" customWidth="1"/>
    <col min="9" max="9" width="10.7109375" style="29" bestFit="1" customWidth="1"/>
    <col min="10" max="11" width="9.140625" style="29"/>
    <col min="12" max="12" width="10.7109375" style="29" bestFit="1" customWidth="1"/>
  </cols>
  <sheetData>
    <row r="1" spans="1:12">
      <c r="A1" s="91" t="s">
        <v>153</v>
      </c>
      <c r="B1" s="91"/>
      <c r="C1" s="91"/>
      <c r="D1" s="91"/>
      <c r="E1" s="91"/>
      <c r="F1" s="91"/>
      <c r="G1" s="91" t="s">
        <v>11</v>
      </c>
      <c r="H1" s="91"/>
      <c r="I1" s="91"/>
      <c r="J1" s="91"/>
      <c r="K1" s="91"/>
      <c r="L1" s="91"/>
    </row>
    <row r="2" spans="1:12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158</v>
      </c>
      <c r="J2" s="1" t="s">
        <v>2</v>
      </c>
      <c r="K2" s="1" t="s">
        <v>159</v>
      </c>
      <c r="L2" s="1" t="s">
        <v>160</v>
      </c>
    </row>
    <row r="3" spans="1:12">
      <c r="A3" s="8" t="s">
        <v>206</v>
      </c>
      <c r="B3" s="8" t="s">
        <v>207</v>
      </c>
      <c r="C3" s="8" t="s">
        <v>208</v>
      </c>
      <c r="D3" s="8" t="s">
        <v>209</v>
      </c>
      <c r="E3" s="8" t="s">
        <v>101</v>
      </c>
      <c r="F3" s="8"/>
      <c r="G3" s="8" t="s">
        <v>210</v>
      </c>
      <c r="H3" s="6" t="str">
        <f t="shared" ref="H3:H24" ca="1" si="0">DATEDIF(I3,TODAY(),"y")&amp;" anos, "&amp;DATEDIF(I3,TODAY(),"YM")&amp;" meses "&amp;DATEDIF(I3,TODAY(),"MD")&amp;" dias"</f>
        <v>6 anos, 6 meses 28 dias</v>
      </c>
      <c r="I3" s="6">
        <v>42395</v>
      </c>
      <c r="J3" s="8" t="s">
        <v>76</v>
      </c>
      <c r="K3" s="8" t="s">
        <v>116</v>
      </c>
      <c r="L3" s="8"/>
    </row>
    <row r="4" spans="1:12">
      <c r="A4" s="8" t="s">
        <v>261</v>
      </c>
      <c r="B4" s="8" t="s">
        <v>262</v>
      </c>
      <c r="C4" s="8" t="s">
        <v>263</v>
      </c>
      <c r="D4" s="8" t="s">
        <v>264</v>
      </c>
      <c r="E4" s="8" t="s">
        <v>265</v>
      </c>
      <c r="F4" s="8"/>
      <c r="G4" s="8" t="s">
        <v>266</v>
      </c>
      <c r="H4" s="6" t="str">
        <f t="shared" ca="1" si="0"/>
        <v>8 anos, 1 meses 24 dias</v>
      </c>
      <c r="I4" s="6">
        <v>41820</v>
      </c>
      <c r="J4" s="8" t="s">
        <v>52</v>
      </c>
      <c r="K4" s="8" t="s">
        <v>116</v>
      </c>
      <c r="L4" s="8"/>
    </row>
    <row r="5" spans="1:12">
      <c r="A5" s="8" t="s">
        <v>267</v>
      </c>
      <c r="B5" s="8" t="s">
        <v>268</v>
      </c>
      <c r="C5" s="8" t="s">
        <v>269</v>
      </c>
      <c r="D5" s="8" t="s">
        <v>175</v>
      </c>
      <c r="E5" s="8" t="s">
        <v>121</v>
      </c>
      <c r="F5" s="8" t="s">
        <v>270</v>
      </c>
      <c r="G5" s="8" t="s">
        <v>119</v>
      </c>
      <c r="H5" s="6" t="str">
        <f t="shared" ca="1" si="0"/>
        <v>11 anos, 2 meses 20 dias</v>
      </c>
      <c r="I5" s="6">
        <v>40697</v>
      </c>
      <c r="J5" s="8" t="s">
        <v>21</v>
      </c>
      <c r="K5" s="8" t="s">
        <v>116</v>
      </c>
      <c r="L5" s="8"/>
    </row>
    <row r="6" spans="1:12">
      <c r="A6" s="8" t="s">
        <v>128</v>
      </c>
      <c r="B6" s="8" t="s">
        <v>271</v>
      </c>
      <c r="C6" s="8" t="s">
        <v>272</v>
      </c>
      <c r="D6" s="8" t="s">
        <v>273</v>
      </c>
      <c r="E6" s="8" t="s">
        <v>131</v>
      </c>
      <c r="F6" s="8" t="s">
        <v>274</v>
      </c>
      <c r="G6" s="8" t="s">
        <v>129</v>
      </c>
      <c r="H6" s="6" t="str">
        <f t="shared" ca="1" si="0"/>
        <v>9 anos, 2 meses 2 dias</v>
      </c>
      <c r="I6" s="6">
        <v>41446</v>
      </c>
      <c r="J6" s="8" t="s">
        <v>52</v>
      </c>
      <c r="K6" s="8" t="s">
        <v>116</v>
      </c>
      <c r="L6" s="8"/>
    </row>
    <row r="7" spans="1:12">
      <c r="A7" s="8" t="s">
        <v>275</v>
      </c>
      <c r="B7" s="8" t="s">
        <v>276</v>
      </c>
      <c r="C7" s="8" t="s">
        <v>277</v>
      </c>
      <c r="D7" s="8" t="s">
        <v>175</v>
      </c>
      <c r="E7" s="8" t="s">
        <v>126</v>
      </c>
      <c r="F7" s="8"/>
      <c r="G7" s="8" t="s">
        <v>278</v>
      </c>
      <c r="H7" s="6" t="str">
        <f t="shared" ca="1" si="0"/>
        <v>122 anos, 7 meses 23 dias</v>
      </c>
      <c r="I7" s="8"/>
      <c r="J7" s="8" t="s">
        <v>21</v>
      </c>
      <c r="K7" s="8" t="s">
        <v>116</v>
      </c>
      <c r="L7" s="8"/>
    </row>
    <row r="8" spans="1:12">
      <c r="A8" s="8" t="s">
        <v>138</v>
      </c>
      <c r="B8" s="8" t="s">
        <v>279</v>
      </c>
      <c r="C8" s="8" t="s">
        <v>280</v>
      </c>
      <c r="D8" s="8" t="s">
        <v>281</v>
      </c>
      <c r="E8" s="8" t="s">
        <v>141</v>
      </c>
      <c r="F8" s="8" t="s">
        <v>282</v>
      </c>
      <c r="G8" s="8" t="s">
        <v>139</v>
      </c>
      <c r="H8" s="6" t="str">
        <f t="shared" ca="1" si="0"/>
        <v>10 anos, 10 meses 28 dias</v>
      </c>
      <c r="I8" s="6">
        <v>40812</v>
      </c>
      <c r="J8" s="8" t="s">
        <v>21</v>
      </c>
      <c r="K8" s="8" t="s">
        <v>116</v>
      </c>
      <c r="L8" s="8"/>
    </row>
    <row r="9" spans="1:12">
      <c r="A9" s="8" t="s">
        <v>283</v>
      </c>
      <c r="B9" s="8" t="s">
        <v>284</v>
      </c>
      <c r="C9" s="8" t="s">
        <v>285</v>
      </c>
      <c r="D9" s="8" t="s">
        <v>286</v>
      </c>
      <c r="E9" s="8" t="s">
        <v>51</v>
      </c>
      <c r="F9" s="8" t="s">
        <v>287</v>
      </c>
      <c r="G9" s="8" t="s">
        <v>49</v>
      </c>
      <c r="H9" s="6" t="str">
        <f t="shared" ca="1" si="0"/>
        <v>14 anos, 1 meses 16 dias</v>
      </c>
      <c r="I9" s="6">
        <v>39636</v>
      </c>
      <c r="J9" s="8" t="s">
        <v>35</v>
      </c>
      <c r="K9" s="8" t="s">
        <v>116</v>
      </c>
      <c r="L9" s="6">
        <v>44520</v>
      </c>
    </row>
    <row r="10" spans="1:12">
      <c r="A10" s="8" t="s">
        <v>66</v>
      </c>
      <c r="B10" s="8"/>
      <c r="C10" s="8" t="s">
        <v>288</v>
      </c>
      <c r="D10" s="8" t="s">
        <v>289</v>
      </c>
      <c r="E10" s="8" t="s">
        <v>69</v>
      </c>
      <c r="F10" s="8" t="s">
        <v>290</v>
      </c>
      <c r="G10" s="8" t="s">
        <v>67</v>
      </c>
      <c r="H10" s="6" t="str">
        <f t="shared" ca="1" si="0"/>
        <v>8 anos, 4 meses 9 dias</v>
      </c>
      <c r="I10" s="6">
        <v>41743</v>
      </c>
      <c r="J10" s="8" t="s">
        <v>52</v>
      </c>
      <c r="K10" s="8" t="s">
        <v>116</v>
      </c>
      <c r="L10" s="8"/>
    </row>
    <row r="11" spans="1:12">
      <c r="A11" s="8"/>
      <c r="B11" s="8"/>
      <c r="C11" s="8"/>
      <c r="D11" s="8"/>
      <c r="E11" s="29" t="s">
        <v>1259</v>
      </c>
      <c r="F11" s="6"/>
      <c r="G11" s="29" t="s">
        <v>1266</v>
      </c>
      <c r="H11" s="6" t="str">
        <f t="shared" ca="1" si="0"/>
        <v>6 anos, 7 meses 28 dias</v>
      </c>
      <c r="I11" s="38">
        <v>42364</v>
      </c>
      <c r="J11" s="27" t="s">
        <v>64</v>
      </c>
      <c r="K11" s="8" t="s">
        <v>116</v>
      </c>
      <c r="L11" s="8"/>
    </row>
    <row r="12" spans="1:12">
      <c r="A12" s="8" t="s">
        <v>243</v>
      </c>
      <c r="B12" s="8" t="s">
        <v>244</v>
      </c>
      <c r="C12" s="8" t="s">
        <v>245</v>
      </c>
      <c r="D12" s="8" t="s">
        <v>246</v>
      </c>
      <c r="E12" s="8" t="s">
        <v>247</v>
      </c>
      <c r="F12" s="8" t="s">
        <v>248</v>
      </c>
      <c r="G12" s="27" t="s">
        <v>249</v>
      </c>
      <c r="H12" s="6" t="str">
        <f t="shared" ca="1" si="0"/>
        <v>6 anos, 1 meses 12 dias</v>
      </c>
      <c r="I12" s="6">
        <v>42562</v>
      </c>
      <c r="J12" s="27" t="s">
        <v>64</v>
      </c>
      <c r="K12" s="8" t="s">
        <v>116</v>
      </c>
    </row>
    <row r="13" spans="1:12">
      <c r="A13" s="8" t="s">
        <v>211</v>
      </c>
      <c r="B13" s="8" t="s">
        <v>212</v>
      </c>
      <c r="C13" s="8" t="s">
        <v>213</v>
      </c>
      <c r="D13" s="8" t="s">
        <v>214</v>
      </c>
      <c r="E13" s="8" t="s">
        <v>105</v>
      </c>
      <c r="F13" s="8"/>
      <c r="G13" s="27" t="s">
        <v>215</v>
      </c>
      <c r="H13" s="6" t="str">
        <f t="shared" ca="1" si="0"/>
        <v>7 anos, 6 meses 18 dias</v>
      </c>
      <c r="I13" s="6">
        <v>42040</v>
      </c>
      <c r="J13" s="27" t="s">
        <v>64</v>
      </c>
      <c r="K13" s="8" t="s">
        <v>116</v>
      </c>
      <c r="L13" s="6"/>
    </row>
    <row r="14" spans="1:12">
      <c r="E14" s="29" t="s">
        <v>1253</v>
      </c>
      <c r="G14" s="29" t="s">
        <v>1255</v>
      </c>
      <c r="H14" s="6" t="str">
        <f t="shared" ca="1" si="0"/>
        <v>10 anos, 3 meses 16 dias</v>
      </c>
      <c r="I14" s="38">
        <v>41036</v>
      </c>
      <c r="J14" s="8" t="s">
        <v>21</v>
      </c>
      <c r="K14" s="8" t="s">
        <v>116</v>
      </c>
      <c r="L14" s="80">
        <v>44652</v>
      </c>
    </row>
    <row r="15" spans="1:12">
      <c r="A15" s="29" t="s">
        <v>1328</v>
      </c>
      <c r="B15" s="29" t="s">
        <v>1329</v>
      </c>
      <c r="C15" s="29" t="s">
        <v>1330</v>
      </c>
      <c r="D15" s="29" t="s">
        <v>1331</v>
      </c>
      <c r="E15" s="29" t="s">
        <v>1263</v>
      </c>
      <c r="G15" s="27" t="s">
        <v>1332</v>
      </c>
      <c r="H15" s="6" t="str">
        <f t="shared" ca="1" si="0"/>
        <v>10 anos, 6 meses 24 dias</v>
      </c>
      <c r="I15" s="64">
        <v>40938</v>
      </c>
      <c r="J15" s="8" t="s">
        <v>21</v>
      </c>
      <c r="K15" s="8" t="s">
        <v>116</v>
      </c>
      <c r="L15" s="6"/>
    </row>
    <row r="16" spans="1:12">
      <c r="A16" s="8" t="s">
        <v>304</v>
      </c>
      <c r="B16" s="8"/>
      <c r="C16" s="8"/>
      <c r="D16" s="8"/>
      <c r="E16" s="29" t="s">
        <v>144</v>
      </c>
      <c r="G16" s="8" t="s">
        <v>143</v>
      </c>
      <c r="H16" s="6" t="str">
        <f t="shared" ca="1" si="0"/>
        <v>5 anos, 2 meses 7 dias</v>
      </c>
      <c r="I16" s="6">
        <v>42902</v>
      </c>
      <c r="J16" s="27" t="s">
        <v>64</v>
      </c>
      <c r="K16" s="8" t="s">
        <v>116</v>
      </c>
    </row>
    <row r="17" spans="1:12">
      <c r="A17" s="57" t="s">
        <v>1074</v>
      </c>
      <c r="B17" s="57" t="s">
        <v>1075</v>
      </c>
      <c r="C17" s="57" t="s">
        <v>1076</v>
      </c>
      <c r="D17" s="57" t="s">
        <v>1077</v>
      </c>
      <c r="E17" s="29" t="s">
        <v>1005</v>
      </c>
      <c r="F17" s="57" t="s">
        <v>1073</v>
      </c>
      <c r="G17" s="57" t="s">
        <v>1072</v>
      </c>
      <c r="H17" s="6" t="str">
        <f t="shared" ca="1" si="0"/>
        <v>5 anos, 3 meses 1 dias</v>
      </c>
      <c r="I17" s="26">
        <v>42877</v>
      </c>
      <c r="J17" s="27" t="s">
        <v>64</v>
      </c>
      <c r="K17" s="8" t="s">
        <v>116</v>
      </c>
    </row>
    <row r="18" spans="1:12">
      <c r="A18" s="8" t="s">
        <v>107</v>
      </c>
      <c r="B18" s="8" t="s">
        <v>217</v>
      </c>
      <c r="C18" s="8" t="s">
        <v>218</v>
      </c>
      <c r="D18" s="8" t="s">
        <v>219</v>
      </c>
      <c r="E18" s="29" t="s">
        <v>110</v>
      </c>
      <c r="G18" s="8" t="s">
        <v>108</v>
      </c>
      <c r="H18" s="6" t="str">
        <f t="shared" ca="1" si="0"/>
        <v>6 anos, 1 meses 14 dias</v>
      </c>
      <c r="I18" s="6">
        <v>42560</v>
      </c>
      <c r="J18" s="27" t="s">
        <v>64</v>
      </c>
      <c r="K18" s="8" t="s">
        <v>116</v>
      </c>
    </row>
    <row r="19" spans="1:12">
      <c r="A19" s="57" t="s">
        <v>1079</v>
      </c>
      <c r="B19" s="57" t="s">
        <v>1080</v>
      </c>
      <c r="C19" s="58" t="s">
        <v>1081</v>
      </c>
      <c r="D19" s="57" t="s">
        <v>1082</v>
      </c>
      <c r="E19" s="29" t="s">
        <v>981</v>
      </c>
      <c r="G19" s="57" t="s">
        <v>1078</v>
      </c>
      <c r="H19" s="6" t="str">
        <f t="shared" ca="1" si="0"/>
        <v>6 anos, 4 meses 1 dias</v>
      </c>
      <c r="I19" s="26">
        <v>42482</v>
      </c>
      <c r="J19" s="27" t="s">
        <v>64</v>
      </c>
      <c r="K19" s="8" t="s">
        <v>116</v>
      </c>
    </row>
    <row r="20" spans="1:12">
      <c r="A20" s="27" t="s">
        <v>1047</v>
      </c>
      <c r="B20" s="27" t="s">
        <v>1040</v>
      </c>
      <c r="C20" s="27" t="s">
        <v>1041</v>
      </c>
      <c r="D20" s="8"/>
      <c r="E20" s="29" t="s">
        <v>314</v>
      </c>
      <c r="G20" s="27" t="s">
        <v>1039</v>
      </c>
      <c r="H20" s="6" t="str">
        <f t="shared" ca="1" si="0"/>
        <v>6 anos, 4 meses 12 dias</v>
      </c>
      <c r="I20" s="26">
        <v>42471</v>
      </c>
      <c r="J20" s="27" t="s">
        <v>64</v>
      </c>
      <c r="K20" s="8" t="s">
        <v>116</v>
      </c>
    </row>
    <row r="21" spans="1:12">
      <c r="A21" s="8" t="s">
        <v>250</v>
      </c>
      <c r="B21" s="8" t="s">
        <v>251</v>
      </c>
      <c r="C21" s="8" t="s">
        <v>252</v>
      </c>
      <c r="D21" s="8" t="s">
        <v>253</v>
      </c>
      <c r="E21" s="8" t="s">
        <v>254</v>
      </c>
      <c r="F21" s="8" t="s">
        <v>255</v>
      </c>
      <c r="G21" s="8" t="s">
        <v>256</v>
      </c>
      <c r="H21" s="6" t="str">
        <f t="shared" ca="1" si="0"/>
        <v>6 anos, 7 meses 18 dias</v>
      </c>
      <c r="I21" s="6">
        <v>42374</v>
      </c>
      <c r="J21" s="8" t="s">
        <v>76</v>
      </c>
      <c r="K21" s="8" t="s">
        <v>160</v>
      </c>
      <c r="L21" s="6">
        <v>44583</v>
      </c>
    </row>
    <row r="22" spans="1:12">
      <c r="E22" s="8" t="s">
        <v>1264</v>
      </c>
      <c r="G22" s="27" t="s">
        <v>1240</v>
      </c>
      <c r="J22" s="27" t="s">
        <v>21</v>
      </c>
      <c r="K22" s="8" t="s">
        <v>160</v>
      </c>
    </row>
    <row r="23" spans="1:12">
      <c r="A23" s="8" t="s">
        <v>1161</v>
      </c>
      <c r="B23" s="8" t="s">
        <v>1162</v>
      </c>
      <c r="C23" s="8" t="s">
        <v>1163</v>
      </c>
      <c r="D23" s="8" t="s">
        <v>1164</v>
      </c>
      <c r="E23" s="57" t="s">
        <v>966</v>
      </c>
      <c r="G23" s="27" t="s">
        <v>1160</v>
      </c>
      <c r="H23" s="6" t="str">
        <f t="shared" ca="1" si="0"/>
        <v>5 anos, 8 meses 20 dias</v>
      </c>
      <c r="I23" s="87">
        <v>42707</v>
      </c>
      <c r="J23" s="27" t="s">
        <v>64</v>
      </c>
      <c r="K23" s="8" t="s">
        <v>116</v>
      </c>
    </row>
    <row r="24" spans="1:12">
      <c r="E24" s="29" t="s">
        <v>1462</v>
      </c>
      <c r="G24" s="27" t="s">
        <v>1252</v>
      </c>
      <c r="H24" s="6" t="str">
        <f t="shared" ca="1" si="0"/>
        <v>11 anos, 1 meses 15 dias</v>
      </c>
      <c r="I24" s="86">
        <v>40732</v>
      </c>
      <c r="J24" s="27" t="s">
        <v>21</v>
      </c>
      <c r="K24" s="8" t="s">
        <v>116</v>
      </c>
    </row>
  </sheetData>
  <mergeCells count="2">
    <mergeCell ref="A1:F1"/>
    <mergeCell ref="G1:L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950"/>
  <sheetViews>
    <sheetView zoomScale="85" zoomScaleNormal="85" workbookViewId="0">
      <pane ySplit="2" topLeftCell="A27" activePane="bottomLeft" state="frozen"/>
      <selection pane="bottomLeft" activeCell="G44" sqref="G44"/>
    </sheetView>
  </sheetViews>
  <sheetFormatPr defaultRowHeight="15"/>
  <cols>
    <col min="1" max="1" width="28.5703125" style="29" customWidth="1"/>
    <col min="2" max="2" width="9" style="29" customWidth="1"/>
    <col min="3" max="3" width="14.140625" style="29" customWidth="1"/>
    <col min="4" max="4" width="11.28515625" style="29" customWidth="1"/>
    <col min="5" max="5" width="14.7109375" style="29" customWidth="1"/>
    <col min="6" max="6" width="16.5703125" style="29" customWidth="1"/>
    <col min="7" max="7" width="11" style="29" customWidth="1"/>
    <col min="8" max="8" width="45.5703125" style="29" bestFit="1" customWidth="1"/>
    <col min="9" max="9" width="38.140625" style="29" customWidth="1"/>
    <col min="10" max="10" width="27.5703125" style="29" bestFit="1" customWidth="1"/>
    <col min="11" max="11" width="14.5703125" style="55" bestFit="1" customWidth="1"/>
    <col min="12" max="12" width="22.5703125" style="29" customWidth="1"/>
    <col min="13" max="13" width="13.5703125" style="29" bestFit="1" customWidth="1"/>
    <col min="14" max="14" width="13.5703125" style="78" customWidth="1"/>
    <col min="15" max="15" width="13.5703125" style="71" customWidth="1"/>
    <col min="16" max="16" width="14.42578125" style="29" customWidth="1"/>
    <col min="17" max="17" width="13.5703125" style="71" customWidth="1"/>
    <col min="18" max="1011" width="14.42578125" customWidth="1"/>
  </cols>
  <sheetData>
    <row r="1" spans="1:17">
      <c r="A1" s="91" t="s">
        <v>153</v>
      </c>
      <c r="B1" s="91"/>
      <c r="C1" s="91"/>
      <c r="D1" s="91"/>
      <c r="E1" s="91"/>
      <c r="F1" s="91"/>
      <c r="G1" s="76"/>
      <c r="H1" s="76"/>
      <c r="I1" s="91" t="s">
        <v>11</v>
      </c>
      <c r="J1" s="91"/>
      <c r="K1" s="91"/>
      <c r="L1" s="91"/>
      <c r="M1" s="91"/>
      <c r="N1" s="91"/>
      <c r="O1" s="91"/>
      <c r="P1" s="91"/>
      <c r="Q1" s="91"/>
    </row>
    <row r="2" spans="1:17">
      <c r="A2" s="1" t="s">
        <v>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9</v>
      </c>
      <c r="G2" s="1" t="s">
        <v>1295</v>
      </c>
      <c r="H2" s="1" t="s">
        <v>1296</v>
      </c>
      <c r="I2" s="1" t="s">
        <v>5</v>
      </c>
      <c r="J2" s="1" t="s">
        <v>1400</v>
      </c>
      <c r="K2" s="14" t="s">
        <v>6</v>
      </c>
      <c r="L2" s="1" t="s">
        <v>158</v>
      </c>
      <c r="M2" s="1" t="s">
        <v>2</v>
      </c>
      <c r="N2" s="79" t="s">
        <v>1347</v>
      </c>
      <c r="O2" s="14" t="s">
        <v>1420</v>
      </c>
      <c r="P2" s="14" t="s">
        <v>1550</v>
      </c>
      <c r="Q2" s="14" t="s">
        <v>1549</v>
      </c>
    </row>
    <row r="3" spans="1:17">
      <c r="A3" s="8" t="s">
        <v>257</v>
      </c>
      <c r="B3" s="8" t="s">
        <v>258</v>
      </c>
      <c r="C3" s="8" t="s">
        <v>259</v>
      </c>
      <c r="D3" s="8" t="s">
        <v>260</v>
      </c>
      <c r="E3" s="8" t="s">
        <v>136</v>
      </c>
      <c r="F3" s="8"/>
      <c r="G3" s="27" t="s">
        <v>1338</v>
      </c>
      <c r="H3" s="8" t="s">
        <v>1267</v>
      </c>
      <c r="I3" s="27" t="s">
        <v>134</v>
      </c>
      <c r="J3" s="27"/>
      <c r="K3" s="18">
        <v>43368</v>
      </c>
      <c r="L3" s="6" t="str">
        <f t="shared" ref="L3:L36" ca="1" si="0">DATEDIF(K3,TODAY(),"y")&amp;" anos, "&amp;DATEDIF(K3,TODAY(),"YM")&amp;" meses "&amp;DATEDIF(K3,TODAY(),"MD")&amp;" dias"</f>
        <v>3 anos, 10 meses 29 dias</v>
      </c>
      <c r="M3" s="27" t="s">
        <v>64</v>
      </c>
      <c r="N3" s="77">
        <v>18</v>
      </c>
      <c r="O3" s="17"/>
      <c r="Q3" s="71" t="s">
        <v>18</v>
      </c>
    </row>
    <row r="4" spans="1:17">
      <c r="A4" s="8" t="s">
        <v>200</v>
      </c>
      <c r="B4" s="8" t="s">
        <v>201</v>
      </c>
      <c r="C4" s="8" t="s">
        <v>202</v>
      </c>
      <c r="D4" s="8" t="s">
        <v>203</v>
      </c>
      <c r="E4" s="8" t="s">
        <v>97</v>
      </c>
      <c r="F4" s="8" t="s">
        <v>204</v>
      </c>
      <c r="G4" s="27" t="s">
        <v>1339</v>
      </c>
      <c r="H4" s="29" t="s">
        <v>1268</v>
      </c>
      <c r="I4" s="29" t="s">
        <v>1243</v>
      </c>
      <c r="K4" s="86">
        <v>42956</v>
      </c>
      <c r="L4" s="6" t="str">
        <f t="shared" ca="1" si="0"/>
        <v>5 anos, 0 meses 14 dias</v>
      </c>
      <c r="M4" s="27" t="s">
        <v>64</v>
      </c>
      <c r="N4" s="78">
        <v>11</v>
      </c>
      <c r="O4" s="80"/>
      <c r="Q4" s="71" t="s">
        <v>18</v>
      </c>
    </row>
    <row r="5" spans="1:17">
      <c r="A5" s="8" t="s">
        <v>195</v>
      </c>
      <c r="B5" s="8" t="s">
        <v>196</v>
      </c>
      <c r="C5" s="8" t="s">
        <v>197</v>
      </c>
      <c r="D5" s="8" t="s">
        <v>198</v>
      </c>
      <c r="E5" s="8" t="s">
        <v>92</v>
      </c>
      <c r="F5" s="8" t="s">
        <v>199</v>
      </c>
      <c r="G5" s="27" t="s">
        <v>1342</v>
      </c>
      <c r="H5" s="8" t="s">
        <v>1270</v>
      </c>
      <c r="I5" s="8" t="s">
        <v>90</v>
      </c>
      <c r="J5" s="8"/>
      <c r="K5" s="18">
        <v>42667</v>
      </c>
      <c r="L5" s="6" t="str">
        <f t="shared" ca="1" si="0"/>
        <v>5 anos, 9 meses 30 dias</v>
      </c>
      <c r="M5" s="27" t="s">
        <v>64</v>
      </c>
      <c r="N5" s="77">
        <v>12</v>
      </c>
      <c r="O5" s="17"/>
      <c r="Q5" s="71" t="s">
        <v>18</v>
      </c>
    </row>
    <row r="6" spans="1:17">
      <c r="A6" s="8" t="s">
        <v>78</v>
      </c>
      <c r="B6" s="8" t="s">
        <v>189</v>
      </c>
      <c r="C6" s="8" t="s">
        <v>190</v>
      </c>
      <c r="D6" s="8"/>
      <c r="E6" s="8" t="s">
        <v>81</v>
      </c>
      <c r="F6" s="8"/>
      <c r="G6" s="27" t="s">
        <v>1342</v>
      </c>
      <c r="H6" s="8" t="s">
        <v>1271</v>
      </c>
      <c r="I6" s="8" t="s">
        <v>79</v>
      </c>
      <c r="J6" s="8" t="s">
        <v>1421</v>
      </c>
      <c r="K6" s="18">
        <v>42541</v>
      </c>
      <c r="L6" s="6" t="str">
        <f t="shared" ca="1" si="0"/>
        <v>6 anos, 2 meses 3 dias</v>
      </c>
      <c r="M6" s="27" t="s">
        <v>64</v>
      </c>
      <c r="N6" s="77">
        <v>15</v>
      </c>
      <c r="O6" s="85" t="s">
        <v>18</v>
      </c>
      <c r="P6" s="29">
        <v>100</v>
      </c>
      <c r="Q6" s="71" t="s">
        <v>18</v>
      </c>
    </row>
    <row r="7" spans="1:17">
      <c r="A7" s="8" t="s">
        <v>200</v>
      </c>
      <c r="B7" s="8" t="s">
        <v>201</v>
      </c>
      <c r="C7" s="8" t="s">
        <v>202</v>
      </c>
      <c r="D7" s="8" t="s">
        <v>203</v>
      </c>
      <c r="E7" s="8" t="s">
        <v>97</v>
      </c>
      <c r="F7" s="8" t="s">
        <v>204</v>
      </c>
      <c r="G7" s="27" t="s">
        <v>1339</v>
      </c>
      <c r="H7" s="8" t="s">
        <v>1268</v>
      </c>
      <c r="I7" s="8" t="s">
        <v>205</v>
      </c>
      <c r="J7" s="27" t="s">
        <v>1457</v>
      </c>
      <c r="K7" s="18">
        <v>42338</v>
      </c>
      <c r="L7" s="6" t="str">
        <f t="shared" ca="1" si="0"/>
        <v>6 anos, 8 meses 24 dias</v>
      </c>
      <c r="M7" s="27" t="s">
        <v>64</v>
      </c>
      <c r="N7" s="77">
        <v>11</v>
      </c>
      <c r="O7" s="85" t="s">
        <v>18</v>
      </c>
      <c r="P7" s="29">
        <v>100</v>
      </c>
      <c r="Q7" s="71" t="s">
        <v>18</v>
      </c>
    </row>
    <row r="8" spans="1:17">
      <c r="A8" s="27" t="s">
        <v>1092</v>
      </c>
      <c r="B8" s="27" t="s">
        <v>1093</v>
      </c>
      <c r="C8" s="27" t="s">
        <v>1094</v>
      </c>
      <c r="D8" s="27" t="s">
        <v>1095</v>
      </c>
      <c r="E8" s="27" t="s">
        <v>1000</v>
      </c>
      <c r="F8" s="8" t="s">
        <v>1345</v>
      </c>
      <c r="G8" s="27" t="s">
        <v>1343</v>
      </c>
      <c r="H8" s="8" t="s">
        <v>1273</v>
      </c>
      <c r="I8" s="27" t="s">
        <v>1091</v>
      </c>
      <c r="J8" s="27" t="s">
        <v>1422</v>
      </c>
      <c r="K8" s="87">
        <v>42294</v>
      </c>
      <c r="L8" s="6" t="str">
        <f t="shared" ca="1" si="0"/>
        <v>6 anos, 10 meses 6 dias</v>
      </c>
      <c r="M8" s="27" t="s">
        <v>64</v>
      </c>
      <c r="N8" s="77">
        <v>19</v>
      </c>
      <c r="O8" s="80" t="s">
        <v>18</v>
      </c>
      <c r="P8" s="29">
        <v>100</v>
      </c>
      <c r="Q8" s="71" t="s">
        <v>18</v>
      </c>
    </row>
    <row r="9" spans="1:17" ht="15.75" customHeight="1">
      <c r="A9" s="8" t="s">
        <v>183</v>
      </c>
      <c r="B9" s="8" t="s">
        <v>184</v>
      </c>
      <c r="C9" s="8" t="s">
        <v>185</v>
      </c>
      <c r="D9" s="8" t="s">
        <v>186</v>
      </c>
      <c r="E9" s="8" t="s">
        <v>187</v>
      </c>
      <c r="F9" s="8"/>
      <c r="G9" s="27" t="s">
        <v>1340</v>
      </c>
      <c r="H9" s="8" t="s">
        <v>73</v>
      </c>
      <c r="I9" s="27" t="s">
        <v>188</v>
      </c>
      <c r="J9" s="27" t="s">
        <v>1423</v>
      </c>
      <c r="K9" s="18">
        <v>42292</v>
      </c>
      <c r="L9" s="6" t="str">
        <f t="shared" ca="1" si="0"/>
        <v>6 anos, 10 meses 8 dias</v>
      </c>
      <c r="M9" s="27" t="s">
        <v>64</v>
      </c>
      <c r="N9" s="77">
        <v>12</v>
      </c>
      <c r="O9" s="85" t="s">
        <v>18</v>
      </c>
      <c r="P9" s="29">
        <v>100</v>
      </c>
      <c r="Q9" s="71" t="s">
        <v>18</v>
      </c>
    </row>
    <row r="10" spans="1:17" ht="15.75" customHeight="1">
      <c r="A10" s="8"/>
      <c r="B10" s="8"/>
      <c r="C10" s="8"/>
      <c r="D10" s="8"/>
      <c r="E10" s="8" t="s">
        <v>1260</v>
      </c>
      <c r="F10" s="8"/>
      <c r="G10" s="27" t="s">
        <v>1338</v>
      </c>
      <c r="H10" s="8" t="s">
        <v>1274</v>
      </c>
      <c r="I10" s="27" t="s">
        <v>1247</v>
      </c>
      <c r="J10" s="27" t="s">
        <v>1424</v>
      </c>
      <c r="K10" s="86">
        <v>42272</v>
      </c>
      <c r="L10" s="6" t="str">
        <f t="shared" ca="1" si="0"/>
        <v>6 anos, 10 meses 29 dias</v>
      </c>
      <c r="M10" s="27" t="s">
        <v>64</v>
      </c>
      <c r="N10" s="80">
        <v>44621</v>
      </c>
      <c r="O10" s="80" t="s">
        <v>18</v>
      </c>
      <c r="P10" s="29">
        <v>100</v>
      </c>
      <c r="Q10" s="71" t="s">
        <v>18</v>
      </c>
    </row>
    <row r="11" spans="1:17" ht="15.75" customHeight="1">
      <c r="A11" s="8" t="s">
        <v>83</v>
      </c>
      <c r="B11" s="8" t="s">
        <v>192</v>
      </c>
      <c r="C11" s="8" t="s">
        <v>193</v>
      </c>
      <c r="D11" s="8" t="s">
        <v>194</v>
      </c>
      <c r="E11" s="8" t="s">
        <v>86</v>
      </c>
      <c r="F11" s="8"/>
      <c r="G11" s="27" t="s">
        <v>1338</v>
      </c>
      <c r="H11" s="8" t="s">
        <v>1275</v>
      </c>
      <c r="I11" s="27" t="s">
        <v>84</v>
      </c>
      <c r="J11" s="27" t="s">
        <v>1438</v>
      </c>
      <c r="K11" s="18">
        <v>42219</v>
      </c>
      <c r="L11" s="6" t="str">
        <f t="shared" ca="1" si="0"/>
        <v>7 anos, 0 meses 20 dias</v>
      </c>
      <c r="M11" s="27" t="s">
        <v>64</v>
      </c>
      <c r="N11" s="77">
        <v>5</v>
      </c>
      <c r="O11" s="85" t="s">
        <v>18</v>
      </c>
      <c r="P11" s="29">
        <v>100</v>
      </c>
      <c r="Q11" s="71" t="s">
        <v>18</v>
      </c>
    </row>
    <row r="12" spans="1:17" ht="15.75" customHeight="1">
      <c r="A12" s="8" t="s">
        <v>112</v>
      </c>
      <c r="B12" s="8" t="s">
        <v>220</v>
      </c>
      <c r="C12" s="8" t="s">
        <v>221</v>
      </c>
      <c r="D12" s="8" t="s">
        <v>222</v>
      </c>
      <c r="E12" s="8" t="s">
        <v>115</v>
      </c>
      <c r="F12" s="8" t="s">
        <v>223</v>
      </c>
      <c r="G12" s="27" t="s">
        <v>1338</v>
      </c>
      <c r="H12" s="8" t="s">
        <v>1276</v>
      </c>
      <c r="I12" s="27" t="s">
        <v>113</v>
      </c>
      <c r="J12" s="27"/>
      <c r="K12" s="18">
        <v>42170</v>
      </c>
      <c r="L12" s="6" t="str">
        <f t="shared" ca="1" si="0"/>
        <v>7 anos, 2 meses 8 dias</v>
      </c>
      <c r="M12" s="27" t="s">
        <v>64</v>
      </c>
      <c r="N12" s="77">
        <v>1</v>
      </c>
      <c r="O12" s="17"/>
      <c r="Q12" s="71" t="s">
        <v>18</v>
      </c>
    </row>
    <row r="13" spans="1:17" ht="15.75" customHeight="1">
      <c r="A13" s="8"/>
      <c r="B13" s="8"/>
      <c r="C13" s="8"/>
      <c r="D13" s="8"/>
      <c r="E13" s="8"/>
      <c r="F13" s="8"/>
      <c r="G13" s="27" t="s">
        <v>1342</v>
      </c>
      <c r="H13" s="8" t="s">
        <v>1277</v>
      </c>
      <c r="I13" s="27" t="s">
        <v>1244</v>
      </c>
      <c r="J13" s="27" t="s">
        <v>1437</v>
      </c>
      <c r="K13" s="86">
        <v>42107</v>
      </c>
      <c r="L13" s="6" t="str">
        <f t="shared" ca="1" si="0"/>
        <v>7 anos, 4 meses 10 dias</v>
      </c>
      <c r="M13" s="27" t="s">
        <v>64</v>
      </c>
      <c r="N13" s="80">
        <v>44617</v>
      </c>
      <c r="O13" s="80" t="s">
        <v>18</v>
      </c>
      <c r="P13" s="29">
        <v>100</v>
      </c>
      <c r="Q13" s="71" t="s">
        <v>18</v>
      </c>
    </row>
    <row r="14" spans="1:17" ht="15.75" customHeight="1">
      <c r="A14" s="29" t="s">
        <v>1389</v>
      </c>
      <c r="B14" s="29" t="s">
        <v>1390</v>
      </c>
      <c r="C14" s="29" t="s">
        <v>1391</v>
      </c>
      <c r="D14" s="29" t="s">
        <v>1392</v>
      </c>
      <c r="E14" s="29" t="s">
        <v>1393</v>
      </c>
      <c r="G14" s="29" t="s">
        <v>1341</v>
      </c>
      <c r="H14" s="29" t="s">
        <v>1388</v>
      </c>
      <c r="I14" s="29" t="s">
        <v>1387</v>
      </c>
      <c r="K14" s="86">
        <v>42058</v>
      </c>
      <c r="L14" s="6" t="str">
        <f t="shared" ca="1" si="0"/>
        <v>7 anos, 6 meses 0 dias</v>
      </c>
      <c r="M14" s="27" t="s">
        <v>64</v>
      </c>
      <c r="N14" s="80">
        <v>44713</v>
      </c>
      <c r="Q14" s="71" t="s">
        <v>18</v>
      </c>
    </row>
    <row r="15" spans="1:17" ht="15.75" customHeight="1">
      <c r="E15" s="8" t="s">
        <v>1261</v>
      </c>
      <c r="F15" s="8"/>
      <c r="G15" s="27" t="s">
        <v>1340</v>
      </c>
      <c r="H15" s="8" t="s">
        <v>1381</v>
      </c>
      <c r="I15" s="27" t="s">
        <v>1265</v>
      </c>
      <c r="J15" s="27" t="s">
        <v>1436</v>
      </c>
      <c r="K15" s="87">
        <v>42019</v>
      </c>
      <c r="L15" s="6" t="str">
        <f t="shared" ca="1" si="0"/>
        <v>7 anos, 7 meses 8 dias</v>
      </c>
      <c r="M15" s="27" t="s">
        <v>64</v>
      </c>
      <c r="N15" s="45">
        <v>44660</v>
      </c>
      <c r="O15" s="80" t="s">
        <v>18</v>
      </c>
      <c r="P15" s="29">
        <v>100</v>
      </c>
      <c r="Q15" s="71" t="s">
        <v>18</v>
      </c>
    </row>
    <row r="16" spans="1:17" ht="15.75" customHeight="1">
      <c r="A16" s="8" t="s">
        <v>60</v>
      </c>
      <c r="B16" s="8"/>
      <c r="C16" s="8"/>
      <c r="D16" s="8" t="s">
        <v>175</v>
      </c>
      <c r="E16" s="8" t="s">
        <v>63</v>
      </c>
      <c r="G16" s="27" t="s">
        <v>1338</v>
      </c>
      <c r="H16" s="29" t="s">
        <v>1278</v>
      </c>
      <c r="I16" s="29" t="s">
        <v>1245</v>
      </c>
      <c r="K16" s="86">
        <v>41878</v>
      </c>
      <c r="L16" s="6" t="str">
        <f t="shared" ca="1" si="0"/>
        <v>7 anos, 11 meses 27 dias</v>
      </c>
      <c r="M16" s="27" t="s">
        <v>21</v>
      </c>
      <c r="N16" s="78">
        <v>30</v>
      </c>
      <c r="O16" s="80"/>
      <c r="Q16" s="80" t="s">
        <v>93</v>
      </c>
    </row>
    <row r="17" spans="1:17" ht="15.75" customHeight="1">
      <c r="A17" s="29" t="s">
        <v>1477</v>
      </c>
      <c r="B17" s="29" t="s">
        <v>1478</v>
      </c>
      <c r="C17" s="29" t="s">
        <v>1479</v>
      </c>
      <c r="D17" s="29" t="s">
        <v>1480</v>
      </c>
      <c r="E17" s="29" t="s">
        <v>1481</v>
      </c>
      <c r="G17" s="38" t="s">
        <v>1343</v>
      </c>
      <c r="H17" s="29" t="s">
        <v>1459</v>
      </c>
      <c r="I17" s="29" t="s">
        <v>1476</v>
      </c>
      <c r="K17" s="86">
        <v>41613</v>
      </c>
      <c r="L17" s="6" t="str">
        <f t="shared" ca="1" si="0"/>
        <v>8 anos, 8 meses 18 dias</v>
      </c>
      <c r="M17" s="27" t="s">
        <v>21</v>
      </c>
      <c r="Q17" s="71" t="s">
        <v>18</v>
      </c>
    </row>
    <row r="18" spans="1:17" ht="15.75" customHeight="1">
      <c r="A18" s="27" t="s">
        <v>1279</v>
      </c>
      <c r="B18" s="8" t="s">
        <v>180</v>
      </c>
      <c r="C18" s="8" t="s">
        <v>181</v>
      </c>
      <c r="D18" s="8" t="s">
        <v>175</v>
      </c>
      <c r="E18" s="8" t="s">
        <v>57</v>
      </c>
      <c r="F18" s="8"/>
      <c r="G18" s="38" t="s">
        <v>1342</v>
      </c>
      <c r="H18" s="8" t="s">
        <v>1280</v>
      </c>
      <c r="I18" s="8" t="s">
        <v>55</v>
      </c>
      <c r="J18" s="8"/>
      <c r="K18" s="18">
        <v>41521</v>
      </c>
      <c r="L18" s="6" t="str">
        <f t="shared" ca="1" si="0"/>
        <v>8 anos, 11 meses 19 dias</v>
      </c>
      <c r="M18" s="27" t="s">
        <v>21</v>
      </c>
      <c r="N18" s="77">
        <v>4</v>
      </c>
      <c r="O18" s="17"/>
      <c r="Q18" s="71" t="s">
        <v>18</v>
      </c>
    </row>
    <row r="19" spans="1:17" ht="15.75" customHeight="1">
      <c r="A19" s="8" t="s">
        <v>60</v>
      </c>
      <c r="B19" s="8"/>
      <c r="C19" s="8"/>
      <c r="D19" s="8" t="s">
        <v>175</v>
      </c>
      <c r="E19" s="8" t="s">
        <v>63</v>
      </c>
      <c r="F19" s="8"/>
      <c r="G19" s="27" t="s">
        <v>1338</v>
      </c>
      <c r="H19" s="8" t="s">
        <v>1278</v>
      </c>
      <c r="I19" s="8" t="s">
        <v>61</v>
      </c>
      <c r="J19" s="8" t="s">
        <v>1435</v>
      </c>
      <c r="K19" s="18">
        <v>41262</v>
      </c>
      <c r="L19" s="6" t="str">
        <f t="shared" ca="1" si="0"/>
        <v>9 anos, 8 meses 4 dias</v>
      </c>
      <c r="M19" s="27" t="s">
        <v>21</v>
      </c>
      <c r="N19" s="77">
        <v>30</v>
      </c>
      <c r="O19" s="85" t="s">
        <v>18</v>
      </c>
      <c r="P19" s="29">
        <v>125</v>
      </c>
      <c r="Q19" s="71" t="s">
        <v>18</v>
      </c>
    </row>
    <row r="20" spans="1:17" ht="15.75" customHeight="1">
      <c r="A20" s="29" t="s">
        <v>1450</v>
      </c>
      <c r="B20" s="29" t="s">
        <v>1451</v>
      </c>
      <c r="C20" s="29" t="s">
        <v>1452</v>
      </c>
      <c r="D20" s="29" t="s">
        <v>1453</v>
      </c>
      <c r="E20" s="29" t="s">
        <v>1454</v>
      </c>
      <c r="G20" s="29" t="s">
        <v>1341</v>
      </c>
      <c r="H20" s="29" t="s">
        <v>1455</v>
      </c>
      <c r="I20" s="29" t="s">
        <v>1449</v>
      </c>
      <c r="K20" s="86">
        <v>41172</v>
      </c>
      <c r="L20" s="6" t="str">
        <f t="shared" ca="1" si="0"/>
        <v>9 anos, 11 meses 3 dias</v>
      </c>
      <c r="M20" s="27" t="s">
        <v>21</v>
      </c>
      <c r="Q20" s="71" t="s">
        <v>18</v>
      </c>
    </row>
    <row r="21" spans="1:17" ht="15.75" customHeight="1">
      <c r="A21" s="8"/>
      <c r="B21" s="8"/>
      <c r="C21" s="8"/>
      <c r="D21" s="8"/>
      <c r="E21" s="8"/>
      <c r="F21" s="8"/>
      <c r="G21" s="38" t="s">
        <v>1342</v>
      </c>
      <c r="H21" s="8" t="s">
        <v>1281</v>
      </c>
      <c r="I21" s="27" t="s">
        <v>1249</v>
      </c>
      <c r="J21" s="27" t="s">
        <v>1434</v>
      </c>
      <c r="K21" s="86">
        <v>41169</v>
      </c>
      <c r="L21" s="6" t="str">
        <f t="shared" ca="1" si="0"/>
        <v>9 anos, 11 meses 6 dias</v>
      </c>
      <c r="M21" s="27" t="s">
        <v>21</v>
      </c>
      <c r="N21" s="45">
        <v>44646</v>
      </c>
      <c r="O21" s="80" t="s">
        <v>18</v>
      </c>
      <c r="P21" s="29">
        <v>125</v>
      </c>
      <c r="Q21" s="71" t="s">
        <v>18</v>
      </c>
    </row>
    <row r="22" spans="1:17" ht="15.75" customHeight="1">
      <c r="A22" s="8"/>
      <c r="B22" s="8"/>
      <c r="C22" s="8"/>
      <c r="D22" s="8"/>
      <c r="E22" s="8"/>
      <c r="F22" s="8"/>
      <c r="G22" s="38" t="s">
        <v>1342</v>
      </c>
      <c r="H22" s="8" t="s">
        <v>1282</v>
      </c>
      <c r="I22" s="27" t="s">
        <v>1238</v>
      </c>
      <c r="J22" s="27" t="s">
        <v>1433</v>
      </c>
      <c r="K22" s="87">
        <v>41094</v>
      </c>
      <c r="L22" s="6" t="str">
        <f t="shared" ca="1" si="0"/>
        <v>10 anos, 1 meses 19 dias</v>
      </c>
      <c r="M22" s="27" t="s">
        <v>21</v>
      </c>
      <c r="N22" s="45">
        <v>44646</v>
      </c>
      <c r="O22" s="80" t="s">
        <v>18</v>
      </c>
      <c r="P22" s="29">
        <v>125</v>
      </c>
      <c r="Q22" s="71" t="s">
        <v>18</v>
      </c>
    </row>
    <row r="23" spans="1:17" ht="15.75" customHeight="1">
      <c r="G23" s="38" t="s">
        <v>1342</v>
      </c>
      <c r="H23" s="29" t="s">
        <v>1283</v>
      </c>
      <c r="I23" s="29" t="s">
        <v>1242</v>
      </c>
      <c r="J23" s="27" t="s">
        <v>1432</v>
      </c>
      <c r="K23" s="86">
        <v>41051</v>
      </c>
      <c r="L23" s="6" t="str">
        <f t="shared" ca="1" si="0"/>
        <v>10 anos, 3 meses 1 dias</v>
      </c>
      <c r="M23" s="27" t="s">
        <v>21</v>
      </c>
      <c r="N23" s="78">
        <v>11</v>
      </c>
      <c r="O23" s="80" t="s">
        <v>18</v>
      </c>
      <c r="P23" s="29">
        <v>125</v>
      </c>
      <c r="Q23" s="71" t="s">
        <v>18</v>
      </c>
    </row>
    <row r="24" spans="1:17" ht="15.75" customHeight="1">
      <c r="A24" s="8" t="s">
        <v>1166</v>
      </c>
      <c r="B24" s="8" t="s">
        <v>1167</v>
      </c>
      <c r="C24" s="27" t="s">
        <v>1168</v>
      </c>
      <c r="D24" s="8" t="s">
        <v>1169</v>
      </c>
      <c r="E24" s="8"/>
      <c r="F24" s="8"/>
      <c r="G24" s="38" t="s">
        <v>1342</v>
      </c>
      <c r="H24" s="8" t="s">
        <v>1284</v>
      </c>
      <c r="I24" s="8" t="s">
        <v>1165</v>
      </c>
      <c r="J24" s="8" t="s">
        <v>1419</v>
      </c>
      <c r="K24" s="87">
        <v>41047</v>
      </c>
      <c r="L24" s="6" t="str">
        <f t="shared" ca="1" si="0"/>
        <v>10 anos, 3 meses 5 dias</v>
      </c>
      <c r="M24" s="27" t="s">
        <v>21</v>
      </c>
      <c r="N24" s="77">
        <v>5</v>
      </c>
      <c r="O24" s="80" t="s">
        <v>18</v>
      </c>
      <c r="P24" s="29">
        <v>125</v>
      </c>
      <c r="Q24" s="71" t="s">
        <v>18</v>
      </c>
    </row>
    <row r="25" spans="1:17" ht="15.75" customHeight="1">
      <c r="A25" s="27" t="s">
        <v>1116</v>
      </c>
      <c r="B25" s="27" t="s">
        <v>1117</v>
      </c>
      <c r="C25" s="27" t="s">
        <v>1118</v>
      </c>
      <c r="D25" s="27" t="s">
        <v>1120</v>
      </c>
      <c r="E25" s="27" t="s">
        <v>1121</v>
      </c>
      <c r="F25" s="8"/>
      <c r="G25" s="38" t="s">
        <v>1342</v>
      </c>
      <c r="H25" s="8" t="s">
        <v>1285</v>
      </c>
      <c r="I25" s="27" t="s">
        <v>1119</v>
      </c>
      <c r="J25" s="27" t="s">
        <v>1431</v>
      </c>
      <c r="K25" s="86">
        <v>41031</v>
      </c>
      <c r="L25" s="6" t="str">
        <f t="shared" ca="1" si="0"/>
        <v>10 anos, 3 meses 21 dias</v>
      </c>
      <c r="M25" s="27" t="s">
        <v>21</v>
      </c>
      <c r="N25" s="78">
        <v>1</v>
      </c>
      <c r="O25" s="80" t="s">
        <v>18</v>
      </c>
      <c r="P25" s="29">
        <v>125</v>
      </c>
      <c r="Q25" s="71" t="s">
        <v>18</v>
      </c>
    </row>
    <row r="26" spans="1:17" ht="15.75" customHeight="1">
      <c r="A26" s="8" t="s">
        <v>23</v>
      </c>
      <c r="B26" s="8" t="s">
        <v>171</v>
      </c>
      <c r="C26" s="8" t="s">
        <v>172</v>
      </c>
      <c r="D26" s="8" t="s">
        <v>173</v>
      </c>
      <c r="E26" s="8" t="s">
        <v>26</v>
      </c>
      <c r="F26" s="8" t="s">
        <v>174</v>
      </c>
      <c r="G26" s="38" t="s">
        <v>1343</v>
      </c>
      <c r="H26" s="8" t="s">
        <v>1287</v>
      </c>
      <c r="I26" s="27" t="s">
        <v>24</v>
      </c>
      <c r="J26" s="27" t="s">
        <v>1430</v>
      </c>
      <c r="K26" s="18">
        <v>40875</v>
      </c>
      <c r="L26" s="6" t="str">
        <f t="shared" ca="1" si="0"/>
        <v>10 anos, 8 meses 26 dias</v>
      </c>
      <c r="M26" s="27" t="s">
        <v>21</v>
      </c>
      <c r="N26" s="77">
        <v>10</v>
      </c>
      <c r="O26" s="85" t="s">
        <v>18</v>
      </c>
      <c r="P26" s="29">
        <v>125</v>
      </c>
      <c r="Q26" s="71" t="s">
        <v>18</v>
      </c>
    </row>
    <row r="27" spans="1:17" ht="15.75" customHeight="1">
      <c r="A27" s="8" t="s">
        <v>229</v>
      </c>
      <c r="B27" s="8" t="s">
        <v>230</v>
      </c>
      <c r="C27" s="8" t="s">
        <v>231</v>
      </c>
      <c r="D27" s="8" t="s">
        <v>232</v>
      </c>
      <c r="E27" s="8" t="s">
        <v>152</v>
      </c>
      <c r="F27" s="8" t="s">
        <v>233</v>
      </c>
      <c r="G27" s="27" t="s">
        <v>1338</v>
      </c>
      <c r="H27" s="8" t="s">
        <v>1292</v>
      </c>
      <c r="I27" s="39" t="s">
        <v>234</v>
      </c>
      <c r="J27" s="39" t="s">
        <v>1428</v>
      </c>
      <c r="K27" s="18">
        <v>40555</v>
      </c>
      <c r="L27" s="6" t="str">
        <f t="shared" ca="1" si="0"/>
        <v>11 anos, 7 meses 11 dias</v>
      </c>
      <c r="M27" s="8" t="s">
        <v>35</v>
      </c>
      <c r="N27" s="77">
        <v>15</v>
      </c>
      <c r="O27" s="80" t="s">
        <v>18</v>
      </c>
      <c r="P27" s="29">
        <v>100</v>
      </c>
      <c r="Q27" s="71" t="s">
        <v>18</v>
      </c>
    </row>
    <row r="28" spans="1:17" ht="15.75" customHeight="1">
      <c r="A28" s="27" t="s">
        <v>1250</v>
      </c>
      <c r="B28" s="8"/>
      <c r="C28" s="8"/>
      <c r="D28" s="8"/>
      <c r="E28" s="8" t="s">
        <v>1358</v>
      </c>
      <c r="F28" s="8"/>
      <c r="G28" s="27" t="s">
        <v>1338</v>
      </c>
      <c r="H28" s="8" t="s">
        <v>1294</v>
      </c>
      <c r="I28" s="27" t="s">
        <v>1241</v>
      </c>
      <c r="J28" s="27" t="s">
        <v>1445</v>
      </c>
      <c r="K28" s="87">
        <v>40553</v>
      </c>
      <c r="L28" s="6" t="str">
        <f t="shared" ca="1" si="0"/>
        <v>11 anos, 7 meses 13 dias</v>
      </c>
      <c r="M28" s="27" t="s">
        <v>35</v>
      </c>
      <c r="N28" s="45">
        <v>44618</v>
      </c>
      <c r="O28" s="85" t="s">
        <v>18</v>
      </c>
      <c r="P28" s="29">
        <v>100</v>
      </c>
      <c r="Q28" s="71" t="s">
        <v>18</v>
      </c>
    </row>
    <row r="29" spans="1:17" ht="15.75" customHeight="1">
      <c r="A29" s="8" t="s">
        <v>146</v>
      </c>
      <c r="B29" s="8" t="s">
        <v>224</v>
      </c>
      <c r="C29" s="8" t="s">
        <v>225</v>
      </c>
      <c r="D29" s="8" t="s">
        <v>226</v>
      </c>
      <c r="E29" s="8" t="s">
        <v>148</v>
      </c>
      <c r="F29" s="8" t="s">
        <v>227</v>
      </c>
      <c r="G29" s="27" t="s">
        <v>1338</v>
      </c>
      <c r="H29" s="8" t="s">
        <v>1291</v>
      </c>
      <c r="I29" s="39" t="s">
        <v>228</v>
      </c>
      <c r="J29" s="39" t="s">
        <v>1427</v>
      </c>
      <c r="K29" s="18">
        <v>40117</v>
      </c>
      <c r="L29" s="6" t="str">
        <f t="shared" ca="1" si="0"/>
        <v>12 anos, 9 meses 23 dias</v>
      </c>
      <c r="M29" s="8" t="s">
        <v>35</v>
      </c>
      <c r="N29" s="77">
        <v>15</v>
      </c>
      <c r="O29" s="85" t="s">
        <v>18</v>
      </c>
      <c r="P29" s="29">
        <v>100</v>
      </c>
      <c r="Q29" s="71" t="s">
        <v>18</v>
      </c>
    </row>
    <row r="30" spans="1:17" ht="15.75" customHeight="1">
      <c r="A30" s="29" t="s">
        <v>498</v>
      </c>
      <c r="E30" s="29" t="s">
        <v>742</v>
      </c>
      <c r="G30" s="29" t="s">
        <v>1341</v>
      </c>
      <c r="H30" s="29" t="s">
        <v>1444</v>
      </c>
      <c r="I30" s="29" t="s">
        <v>1442</v>
      </c>
      <c r="J30" s="29" t="s">
        <v>1443</v>
      </c>
      <c r="K30" s="86">
        <v>39982</v>
      </c>
      <c r="L30" s="6" t="str">
        <f t="shared" ca="1" si="0"/>
        <v>13 anos, 2 meses 5 dias</v>
      </c>
      <c r="M30" s="29" t="s">
        <v>35</v>
      </c>
      <c r="N30" s="80">
        <v>44706</v>
      </c>
      <c r="O30" s="71" t="s">
        <v>18</v>
      </c>
      <c r="P30" s="29">
        <v>100</v>
      </c>
      <c r="Q30" s="71" t="s">
        <v>18</v>
      </c>
    </row>
    <row r="31" spans="1:17" ht="15.75" customHeight="1">
      <c r="A31" s="8" t="s">
        <v>164</v>
      </c>
      <c r="B31" s="8" t="s">
        <v>165</v>
      </c>
      <c r="C31" s="8" t="s">
        <v>166</v>
      </c>
      <c r="D31" s="8" t="s">
        <v>167</v>
      </c>
      <c r="E31" s="8" t="s">
        <v>17</v>
      </c>
      <c r="F31" s="8" t="s">
        <v>168</v>
      </c>
      <c r="G31" s="27" t="s">
        <v>1338</v>
      </c>
      <c r="H31" s="8" t="s">
        <v>1290</v>
      </c>
      <c r="I31" s="39" t="s">
        <v>169</v>
      </c>
      <c r="J31" s="39" t="s">
        <v>1426</v>
      </c>
      <c r="K31" s="18">
        <v>39967</v>
      </c>
      <c r="L31" s="6" t="str">
        <f t="shared" ca="1" si="0"/>
        <v>13 anos, 2 meses 20 dias</v>
      </c>
      <c r="M31" s="8" t="s">
        <v>35</v>
      </c>
      <c r="N31" s="77">
        <v>19</v>
      </c>
      <c r="O31" s="71" t="s">
        <v>18</v>
      </c>
      <c r="P31" s="29">
        <v>100</v>
      </c>
      <c r="Q31" s="71" t="s">
        <v>18</v>
      </c>
    </row>
    <row r="32" spans="1:17" ht="15.75" customHeight="1">
      <c r="A32" s="8" t="s">
        <v>42</v>
      </c>
      <c r="B32" s="8" t="s">
        <v>177</v>
      </c>
      <c r="C32" s="8" t="s">
        <v>178</v>
      </c>
      <c r="D32" s="8" t="s">
        <v>179</v>
      </c>
      <c r="E32" s="8" t="s">
        <v>45</v>
      </c>
      <c r="F32" s="8"/>
      <c r="G32" s="27" t="s">
        <v>1338</v>
      </c>
      <c r="H32" s="8" t="s">
        <v>1289</v>
      </c>
      <c r="I32" s="39" t="s">
        <v>43</v>
      </c>
      <c r="J32" s="39" t="s">
        <v>1425</v>
      </c>
      <c r="K32" s="18">
        <v>39563</v>
      </c>
      <c r="L32" s="6" t="str">
        <f t="shared" ca="1" si="0"/>
        <v>14 anos, 3 meses 29 dias</v>
      </c>
      <c r="M32" s="8" t="s">
        <v>35</v>
      </c>
      <c r="N32" s="77">
        <v>16</v>
      </c>
      <c r="O32" s="80" t="s">
        <v>18</v>
      </c>
      <c r="P32" s="29">
        <v>100</v>
      </c>
      <c r="Q32" s="71" t="s">
        <v>18</v>
      </c>
    </row>
    <row r="33" spans="1:17" ht="15.75" customHeight="1">
      <c r="A33" s="27" t="s">
        <v>1239</v>
      </c>
      <c r="B33" s="8"/>
      <c r="C33" s="8"/>
      <c r="D33" s="8"/>
      <c r="E33" s="8" t="s">
        <v>40</v>
      </c>
      <c r="F33" s="8"/>
      <c r="G33" s="27" t="s">
        <v>1340</v>
      </c>
      <c r="H33" s="8" t="s">
        <v>39</v>
      </c>
      <c r="I33" s="39" t="s">
        <v>38</v>
      </c>
      <c r="J33" s="27" t="s">
        <v>1446</v>
      </c>
      <c r="K33" s="87">
        <v>39464</v>
      </c>
      <c r="L33" s="6" t="str">
        <f t="shared" ca="1" si="0"/>
        <v>14 anos, 7 meses 6 dias</v>
      </c>
      <c r="M33" s="8" t="s">
        <v>35</v>
      </c>
      <c r="N33" s="77">
        <v>12</v>
      </c>
      <c r="O33" s="80" t="s">
        <v>18</v>
      </c>
      <c r="P33" s="29">
        <v>100</v>
      </c>
      <c r="Q33" s="71" t="s">
        <v>18</v>
      </c>
    </row>
    <row r="34" spans="1:17" ht="15.75" customHeight="1">
      <c r="E34" s="29" t="s">
        <v>1260</v>
      </c>
      <c r="G34" s="27" t="s">
        <v>1338</v>
      </c>
      <c r="H34" s="29" t="s">
        <v>1274</v>
      </c>
      <c r="I34" s="29" t="s">
        <v>1248</v>
      </c>
      <c r="J34" s="29" t="s">
        <v>1441</v>
      </c>
      <c r="K34" s="86">
        <v>39275</v>
      </c>
      <c r="L34" s="6" t="str">
        <f t="shared" ca="1" si="0"/>
        <v>15 anos, 1 meses 11 dias</v>
      </c>
      <c r="M34" s="27" t="s">
        <v>35</v>
      </c>
      <c r="N34" s="80">
        <v>44621</v>
      </c>
      <c r="O34" s="71" t="s">
        <v>18</v>
      </c>
      <c r="P34" s="29">
        <v>100</v>
      </c>
      <c r="Q34" s="71" t="s">
        <v>18</v>
      </c>
    </row>
    <row r="35" spans="1:17" ht="15.75" customHeight="1">
      <c r="G35" s="29" t="s">
        <v>1342</v>
      </c>
      <c r="I35" s="29" t="s">
        <v>1456</v>
      </c>
      <c r="M35" s="29" t="s">
        <v>64</v>
      </c>
      <c r="Q35" s="71" t="s">
        <v>93</v>
      </c>
    </row>
    <row r="36" spans="1:17" ht="15.75" customHeight="1">
      <c r="A36" s="29" t="s">
        <v>1496</v>
      </c>
      <c r="B36" s="29" t="s">
        <v>1497</v>
      </c>
      <c r="C36" s="29" t="s">
        <v>1498</v>
      </c>
      <c r="D36" s="29" t="s">
        <v>1499</v>
      </c>
      <c r="G36" s="29" t="s">
        <v>1342</v>
      </c>
      <c r="H36" s="29" t="s">
        <v>1500</v>
      </c>
      <c r="I36" s="29" t="s">
        <v>1495</v>
      </c>
      <c r="K36" s="86">
        <v>42915</v>
      </c>
      <c r="L36" s="6" t="str">
        <f t="shared" ca="1" si="0"/>
        <v>5 anos, 1 meses 25 dias</v>
      </c>
      <c r="M36" s="29" t="s">
        <v>64</v>
      </c>
      <c r="Q36" s="71" t="s">
        <v>18</v>
      </c>
    </row>
    <row r="37" spans="1:17" ht="15.75" customHeight="1">
      <c r="I37" s="29" t="s">
        <v>1489</v>
      </c>
      <c r="M37" s="29" t="s">
        <v>64</v>
      </c>
      <c r="O37" s="71" t="s">
        <v>18</v>
      </c>
      <c r="P37" s="29">
        <v>66</v>
      </c>
      <c r="Q37" s="71" t="s">
        <v>18</v>
      </c>
    </row>
    <row r="38" spans="1:17" ht="15.75" customHeight="1">
      <c r="G38" s="38" t="s">
        <v>1342</v>
      </c>
      <c r="H38" s="29" t="s">
        <v>1286</v>
      </c>
      <c r="I38" s="29" t="s">
        <v>1382</v>
      </c>
      <c r="M38" s="27" t="s">
        <v>21</v>
      </c>
      <c r="Q38" s="71" t="s">
        <v>18</v>
      </c>
    </row>
    <row r="39" spans="1:17" ht="15.75" customHeight="1">
      <c r="A39" s="29" t="s">
        <v>1531</v>
      </c>
      <c r="B39" s="29" t="s">
        <v>1532</v>
      </c>
      <c r="C39" s="29" t="s">
        <v>1533</v>
      </c>
      <c r="E39" s="29" t="s">
        <v>1534</v>
      </c>
      <c r="G39" s="38" t="s">
        <v>1343</v>
      </c>
      <c r="I39" s="29" t="s">
        <v>1530</v>
      </c>
      <c r="K39" s="86">
        <v>39999</v>
      </c>
      <c r="L39" s="6" t="str">
        <f t="shared" ref="L39:L41" ca="1" si="1">DATEDIF(K39,TODAY(),"y")&amp;" anos, "&amp;DATEDIF(K39,TODAY(),"YM")&amp;" meses "&amp;DATEDIF(K39,TODAY(),"MD")&amp;" dias"</f>
        <v>13 anos, 1 meses 18 dias</v>
      </c>
      <c r="M39" s="29" t="s">
        <v>1229</v>
      </c>
      <c r="Q39" s="71" t="s">
        <v>18</v>
      </c>
    </row>
    <row r="40" spans="1:17" ht="15.75" customHeight="1">
      <c r="A40" s="29" t="s">
        <v>1520</v>
      </c>
      <c r="B40" s="29" t="s">
        <v>1521</v>
      </c>
      <c r="C40" s="29" t="s">
        <v>1522</v>
      </c>
      <c r="D40" s="29" t="s">
        <v>1523</v>
      </c>
      <c r="G40" s="38" t="s">
        <v>1342</v>
      </c>
      <c r="I40" s="29" t="s">
        <v>1519</v>
      </c>
      <c r="K40" s="86">
        <v>39911</v>
      </c>
      <c r="L40" s="6" t="str">
        <f t="shared" ca="1" si="1"/>
        <v>13 anos, 4 meses 15 dias</v>
      </c>
      <c r="M40" s="29" t="s">
        <v>1229</v>
      </c>
      <c r="Q40" s="71" t="s">
        <v>18</v>
      </c>
    </row>
    <row r="41" spans="1:17" ht="15.75" customHeight="1">
      <c r="A41" s="29" t="s">
        <v>1525</v>
      </c>
      <c r="B41" s="29" t="s">
        <v>1526</v>
      </c>
      <c r="C41" s="29" t="s">
        <v>1527</v>
      </c>
      <c r="D41" s="29" t="s">
        <v>1528</v>
      </c>
      <c r="E41" s="29" t="s">
        <v>1529</v>
      </c>
      <c r="G41" s="38" t="s">
        <v>1343</v>
      </c>
      <c r="I41" s="29" t="s">
        <v>1524</v>
      </c>
      <c r="K41" s="86">
        <v>40214</v>
      </c>
      <c r="L41" s="6" t="str">
        <f t="shared" ca="1" si="1"/>
        <v>12 anos, 6 meses 18 dias</v>
      </c>
      <c r="M41" s="29" t="s">
        <v>1229</v>
      </c>
      <c r="Q41" s="71" t="s">
        <v>18</v>
      </c>
    </row>
    <row r="42" spans="1:17" ht="15.75" customHeight="1">
      <c r="A42" s="8" t="s">
        <v>30</v>
      </c>
      <c r="B42" s="8"/>
      <c r="C42" s="8"/>
      <c r="D42" s="8"/>
      <c r="E42" s="27" t="s">
        <v>33</v>
      </c>
      <c r="F42" s="8"/>
      <c r="G42" s="27" t="s">
        <v>1338</v>
      </c>
      <c r="H42" s="27" t="s">
        <v>1293</v>
      </c>
      <c r="I42" s="39" t="s">
        <v>1246</v>
      </c>
      <c r="J42" s="39" t="s">
        <v>1429</v>
      </c>
      <c r="K42" s="86">
        <v>40757</v>
      </c>
      <c r="L42" s="6" t="str">
        <f ca="1">DATEDIF(K42,TODAY(),"y")&amp;" anos, "&amp;DATEDIF(K42,TODAY(),"YM")&amp;" meses "&amp;DATEDIF(K42,TODAY(),"MD")&amp;" dias"</f>
        <v>11 anos, 0 meses 21 dias</v>
      </c>
      <c r="M42" s="27" t="s">
        <v>35</v>
      </c>
      <c r="N42" s="78">
        <v>21</v>
      </c>
      <c r="O42" s="85" t="s">
        <v>18</v>
      </c>
      <c r="Q42" s="71" t="s">
        <v>18</v>
      </c>
    </row>
    <row r="43" spans="1:17" ht="15.75" customHeight="1">
      <c r="A43" s="29" t="s">
        <v>1540</v>
      </c>
      <c r="B43" s="29" t="s">
        <v>1541</v>
      </c>
      <c r="C43" s="29" t="s">
        <v>1542</v>
      </c>
      <c r="D43" s="29" t="s">
        <v>1543</v>
      </c>
      <c r="E43" s="29" t="s">
        <v>1544</v>
      </c>
      <c r="G43" s="38" t="s">
        <v>1343</v>
      </c>
      <c r="H43" s="29" t="s">
        <v>1548</v>
      </c>
      <c r="I43" s="29" t="s">
        <v>1539</v>
      </c>
      <c r="K43" s="86">
        <v>42688</v>
      </c>
      <c r="L43" s="6" t="str">
        <f ca="1">DATEDIF(K43,TODAY(),"y")&amp;" anos, "&amp;DATEDIF(K43,TODAY(),"YM")&amp;" meses "&amp;DATEDIF(K43,TODAY(),"MD")&amp;" dias"</f>
        <v>5 anos, 9 meses 9 dias</v>
      </c>
      <c r="M43" s="29" t="s">
        <v>64</v>
      </c>
      <c r="Q43" s="71" t="s">
        <v>18</v>
      </c>
    </row>
    <row r="44" spans="1:17" ht="15.75" customHeight="1">
      <c r="E44" s="29" t="s">
        <v>1586</v>
      </c>
      <c r="G44" s="38" t="s">
        <v>1343</v>
      </c>
      <c r="H44" s="29" t="s">
        <v>1585</v>
      </c>
      <c r="I44" s="29" t="s">
        <v>1570</v>
      </c>
      <c r="Q44" s="71" t="s">
        <v>18</v>
      </c>
    </row>
    <row r="45" spans="1:17" ht="15.75" customHeight="1">
      <c r="I45" s="29" t="s">
        <v>1129</v>
      </c>
    </row>
    <row r="46" spans="1:17" ht="15.75" customHeight="1">
      <c r="I46" s="29" t="s">
        <v>1583</v>
      </c>
    </row>
    <row r="47" spans="1:17" ht="15.75" customHeight="1"/>
    <row r="48" spans="1:17" ht="15.75" customHeight="1"/>
    <row r="49" spans="1:17" ht="15.75" customHeight="1"/>
    <row r="50" spans="1:17" ht="15.75" customHeight="1"/>
    <row r="51" spans="1:17" ht="15.75" customHeight="1"/>
    <row r="52" spans="1:17" ht="15.75" customHeight="1"/>
    <row r="53" spans="1:17" ht="15.75" customHeight="1"/>
    <row r="54" spans="1:17" ht="15.75" customHeight="1"/>
    <row r="55" spans="1:17" ht="15.75" customHeight="1"/>
    <row r="56" spans="1:17" ht="15.75" customHeight="1"/>
    <row r="57" spans="1:17" ht="15.75" customHeight="1">
      <c r="E57" s="29" t="s">
        <v>1363</v>
      </c>
      <c r="G57" s="29" t="s">
        <v>1338</v>
      </c>
      <c r="H57" s="29" t="s">
        <v>1362</v>
      </c>
      <c r="I57" s="29" t="s">
        <v>1372</v>
      </c>
      <c r="K57" s="86">
        <v>39622</v>
      </c>
      <c r="L57" s="6" t="str">
        <f t="shared" ref="L57:L63" ca="1" si="2">DATEDIF(K57,TODAY(),"y")&amp;" anos, "&amp;DATEDIF(K57,TODAY(),"YM")&amp;" meses "&amp;DATEDIF(K57,TODAY(),"MD")&amp;" dias"</f>
        <v>14 anos, 2 meses 0 dias</v>
      </c>
      <c r="M57" s="27" t="s">
        <v>35</v>
      </c>
    </row>
    <row r="58" spans="1:17" ht="15.75" customHeight="1">
      <c r="A58" s="8" t="s">
        <v>1211</v>
      </c>
      <c r="B58" s="8" t="s">
        <v>1212</v>
      </c>
      <c r="C58" s="8" t="s">
        <v>1213</v>
      </c>
      <c r="D58" s="8" t="s">
        <v>1214</v>
      </c>
      <c r="E58" s="8" t="s">
        <v>1215</v>
      </c>
      <c r="F58" s="8" t="s">
        <v>1216</v>
      </c>
      <c r="G58" s="27" t="s">
        <v>1340</v>
      </c>
      <c r="H58" s="27" t="s">
        <v>1547</v>
      </c>
      <c r="I58" s="27" t="s">
        <v>1210</v>
      </c>
      <c r="J58" s="27"/>
      <c r="K58" s="87">
        <v>42941</v>
      </c>
      <c r="L58" s="6" t="str">
        <f t="shared" ca="1" si="2"/>
        <v>5 anos, 0 meses 29 dias</v>
      </c>
      <c r="M58" s="27" t="s">
        <v>64</v>
      </c>
      <c r="N58" s="77">
        <v>19</v>
      </c>
      <c r="O58" s="45"/>
      <c r="Q58" s="45"/>
    </row>
    <row r="59" spans="1:17" ht="15.75" customHeight="1">
      <c r="A59" s="8" t="s">
        <v>235</v>
      </c>
      <c r="B59" s="8" t="s">
        <v>236</v>
      </c>
      <c r="C59" s="8" t="s">
        <v>237</v>
      </c>
      <c r="D59" s="8" t="s">
        <v>238</v>
      </c>
      <c r="E59" s="8" t="s">
        <v>239</v>
      </c>
      <c r="F59" s="8" t="s">
        <v>240</v>
      </c>
      <c r="G59" s="27" t="s">
        <v>1338</v>
      </c>
      <c r="H59" s="27" t="s">
        <v>1546</v>
      </c>
      <c r="I59" s="8" t="s">
        <v>241</v>
      </c>
      <c r="J59" s="8"/>
      <c r="K59" s="18">
        <v>42629</v>
      </c>
      <c r="L59" s="6" t="str">
        <f t="shared" ca="1" si="2"/>
        <v>5 anos, 11 meses 7 dias</v>
      </c>
      <c r="M59" s="27" t="s">
        <v>64</v>
      </c>
      <c r="N59" s="77">
        <v>26</v>
      </c>
      <c r="O59" s="17"/>
      <c r="Q59" s="17"/>
    </row>
    <row r="60" spans="1:17" ht="15.75" customHeight="1">
      <c r="A60" s="29" t="s">
        <v>1375</v>
      </c>
      <c r="B60" s="29" t="s">
        <v>1376</v>
      </c>
      <c r="C60" s="29" t="s">
        <v>1378</v>
      </c>
      <c r="D60" s="29" t="s">
        <v>1377</v>
      </c>
      <c r="E60" s="29" t="s">
        <v>1380</v>
      </c>
      <c r="G60" s="27" t="s">
        <v>1341</v>
      </c>
      <c r="H60" s="29" t="s">
        <v>1545</v>
      </c>
      <c r="I60" s="29" t="s">
        <v>1374</v>
      </c>
      <c r="K60" s="86">
        <v>42528</v>
      </c>
      <c r="L60" s="6" t="str">
        <f t="shared" ca="1" si="2"/>
        <v>6 anos, 2 meses 16 dias</v>
      </c>
      <c r="M60" s="29" t="s">
        <v>64</v>
      </c>
      <c r="N60" s="80">
        <v>44706</v>
      </c>
    </row>
    <row r="61" spans="1:17" ht="15.75" customHeight="1">
      <c r="A61" s="29" t="s">
        <v>1414</v>
      </c>
      <c r="B61" s="29" t="s">
        <v>1413</v>
      </c>
      <c r="C61" s="29" t="s">
        <v>1412</v>
      </c>
      <c r="D61" s="29" t="s">
        <v>1418</v>
      </c>
      <c r="E61" s="29" t="s">
        <v>1416</v>
      </c>
      <c r="G61" s="27" t="s">
        <v>1338</v>
      </c>
      <c r="H61" s="27" t="s">
        <v>1415</v>
      </c>
      <c r="I61" s="29" t="s">
        <v>1411</v>
      </c>
      <c r="K61" s="86">
        <v>40814</v>
      </c>
      <c r="L61" s="6" t="str">
        <f t="shared" ca="1" si="2"/>
        <v>10 anos, 10 meses 26 dias</v>
      </c>
      <c r="M61" s="27" t="s">
        <v>21</v>
      </c>
      <c r="Q61" s="71" t="s">
        <v>18</v>
      </c>
    </row>
    <row r="62" spans="1:17" ht="15.75" customHeight="1">
      <c r="G62" s="27" t="s">
        <v>1338</v>
      </c>
      <c r="I62" s="29" t="s">
        <v>1461</v>
      </c>
      <c r="K62" s="86">
        <v>39378</v>
      </c>
      <c r="L62" s="6" t="str">
        <f t="shared" ca="1" si="2"/>
        <v>14 anos, 10 meses 0 dias</v>
      </c>
      <c r="M62" s="27" t="s">
        <v>35</v>
      </c>
      <c r="Q62" s="71" t="s">
        <v>18</v>
      </c>
    </row>
    <row r="63" spans="1:17" ht="15.75" customHeight="1">
      <c r="G63" s="29" t="s">
        <v>1338</v>
      </c>
      <c r="H63" s="29" t="s">
        <v>1368</v>
      </c>
      <c r="I63" s="29" t="s">
        <v>1440</v>
      </c>
      <c r="J63" s="27" t="s">
        <v>1439</v>
      </c>
      <c r="K63" s="86">
        <v>40975</v>
      </c>
      <c r="L63" s="6" t="str">
        <f t="shared" ca="1" si="2"/>
        <v>10 anos, 5 meses 16 dias</v>
      </c>
      <c r="M63" s="29" t="s">
        <v>21</v>
      </c>
      <c r="O63" s="71" t="s">
        <v>18</v>
      </c>
      <c r="P63" s="29">
        <v>125</v>
      </c>
      <c r="Q63" s="71" t="s">
        <v>18</v>
      </c>
    </row>
    <row r="64" spans="1:17" ht="15.75" customHeight="1">
      <c r="E64" s="29" t="s">
        <v>1363</v>
      </c>
      <c r="G64" s="29" t="s">
        <v>1339</v>
      </c>
      <c r="H64" s="29" t="s">
        <v>1362</v>
      </c>
      <c r="I64" s="29" t="s">
        <v>1371</v>
      </c>
      <c r="K64" s="86">
        <v>42076</v>
      </c>
      <c r="L64" s="6" t="str">
        <f ca="1">DATEDIF(K64,TODAY(),"y")&amp;" anos, "&amp;DATEDIF(K64,TODAY(),"YM")&amp;" meses "&amp;DATEDIF(K64,TODAY(),"MD")&amp;" dias"</f>
        <v>7 anos, 5 meses 10 dias</v>
      </c>
      <c r="M64" s="29" t="s">
        <v>64</v>
      </c>
      <c r="Q64" s="71" t="s">
        <v>18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</sheetData>
  <autoFilter ref="A2:Q43"/>
  <sortState ref="A3:P43">
    <sortCondition descending="1" ref="K3"/>
  </sortState>
  <mergeCells count="2">
    <mergeCell ref="A1:F1"/>
    <mergeCell ref="I1:Q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55"/>
  <sheetViews>
    <sheetView tabSelected="1" workbookViewId="0">
      <pane ySplit="1" topLeftCell="A233" activePane="bottomLeft" state="frozen"/>
      <selection pane="bottomLeft" activeCell="B248" sqref="B248"/>
    </sheetView>
  </sheetViews>
  <sheetFormatPr defaultRowHeight="15"/>
  <cols>
    <col min="1" max="1" width="10.7109375" style="29" bestFit="1" customWidth="1"/>
    <col min="2" max="2" width="38.7109375" style="29" bestFit="1" customWidth="1"/>
    <col min="3" max="3" width="11.7109375" style="52" bestFit="1" customWidth="1"/>
    <col min="4" max="4" width="22" style="29" bestFit="1" customWidth="1"/>
    <col min="5" max="5" width="10.7109375" style="29" bestFit="1" customWidth="1"/>
    <col min="6" max="6" width="9.140625" style="29"/>
  </cols>
  <sheetData>
    <row r="1" spans="1:6">
      <c r="A1" s="50" t="s">
        <v>162</v>
      </c>
      <c r="B1" s="50" t="s">
        <v>154</v>
      </c>
      <c r="C1" s="51" t="s">
        <v>163</v>
      </c>
      <c r="D1" s="50" t="s">
        <v>1064</v>
      </c>
      <c r="E1" s="50" t="s">
        <v>1065</v>
      </c>
      <c r="F1" s="50" t="s">
        <v>161</v>
      </c>
    </row>
    <row r="2" spans="1:6">
      <c r="A2" s="38">
        <v>44492</v>
      </c>
      <c r="B2" s="29" t="s">
        <v>1140</v>
      </c>
      <c r="C2" s="52">
        <v>99.9</v>
      </c>
      <c r="D2" s="29" t="s">
        <v>170</v>
      </c>
    </row>
    <row r="3" spans="1:6">
      <c r="A3" s="38">
        <v>44540</v>
      </c>
      <c r="B3" s="29" t="s">
        <v>1140</v>
      </c>
      <c r="C3" s="52">
        <v>99.9</v>
      </c>
      <c r="D3" s="29" t="s">
        <v>170</v>
      </c>
    </row>
    <row r="4" spans="1:6">
      <c r="A4" s="38">
        <v>44541</v>
      </c>
      <c r="B4" s="29" t="s">
        <v>1234</v>
      </c>
      <c r="C4" s="52">
        <v>100</v>
      </c>
      <c r="D4" s="29" t="s">
        <v>176</v>
      </c>
    </row>
    <row r="5" spans="1:6">
      <c r="A5" s="38">
        <v>44576</v>
      </c>
      <c r="B5" s="29" t="s">
        <v>1234</v>
      </c>
      <c r="C5" s="52">
        <v>100</v>
      </c>
      <c r="D5" s="29" t="s">
        <v>176</v>
      </c>
    </row>
    <row r="6" spans="1:6">
      <c r="A6" s="38">
        <v>44596</v>
      </c>
      <c r="B6" s="29" t="s">
        <v>1317</v>
      </c>
      <c r="C6" s="52">
        <v>99.9</v>
      </c>
      <c r="D6" s="29" t="s">
        <v>170</v>
      </c>
      <c r="F6" s="29" t="s">
        <v>1348</v>
      </c>
    </row>
    <row r="7" spans="1:6">
      <c r="A7" s="38">
        <v>44603</v>
      </c>
      <c r="B7" s="40" t="s">
        <v>1043</v>
      </c>
      <c r="C7" s="52">
        <v>100</v>
      </c>
      <c r="D7" s="29" t="s">
        <v>170</v>
      </c>
      <c r="E7" s="38">
        <v>44625</v>
      </c>
    </row>
    <row r="8" spans="1:6">
      <c r="A8" s="38">
        <v>44603</v>
      </c>
      <c r="B8" s="40" t="s">
        <v>1044</v>
      </c>
      <c r="C8" s="52">
        <v>129.9</v>
      </c>
      <c r="D8" s="29" t="s">
        <v>216</v>
      </c>
    </row>
    <row r="9" spans="1:6">
      <c r="A9" s="38">
        <v>44603</v>
      </c>
      <c r="B9" s="40" t="s">
        <v>1045</v>
      </c>
      <c r="C9" s="52">
        <v>129</v>
      </c>
      <c r="D9" s="29" t="s">
        <v>170</v>
      </c>
    </row>
    <row r="10" spans="1:6">
      <c r="A10" s="38">
        <v>44603</v>
      </c>
      <c r="B10" s="40" t="s">
        <v>1042</v>
      </c>
      <c r="C10" s="52">
        <v>100</v>
      </c>
      <c r="D10" s="29" t="s">
        <v>176</v>
      </c>
    </row>
    <row r="11" spans="1:6">
      <c r="A11" s="38">
        <v>44603</v>
      </c>
      <c r="B11" s="40" t="s">
        <v>1046</v>
      </c>
      <c r="C11" s="52">
        <v>137</v>
      </c>
      <c r="D11" s="29" t="s">
        <v>170</v>
      </c>
      <c r="F11" s="53" t="s">
        <v>1066</v>
      </c>
    </row>
    <row r="12" spans="1:6">
      <c r="A12" s="38">
        <v>44603</v>
      </c>
      <c r="B12" s="40" t="s">
        <v>1063</v>
      </c>
      <c r="C12" s="52">
        <v>110</v>
      </c>
      <c r="D12" s="29" t="s">
        <v>170</v>
      </c>
      <c r="F12" s="29" t="s">
        <v>1048</v>
      </c>
    </row>
    <row r="13" spans="1:6">
      <c r="A13" s="38">
        <v>44604</v>
      </c>
      <c r="B13" s="40" t="s">
        <v>1049</v>
      </c>
      <c r="C13" s="52">
        <v>99.9</v>
      </c>
      <c r="D13" s="29" t="s">
        <v>191</v>
      </c>
    </row>
    <row r="14" spans="1:6">
      <c r="A14" s="38">
        <v>44604</v>
      </c>
      <c r="B14" s="54" t="s">
        <v>1067</v>
      </c>
      <c r="C14" s="52">
        <v>100</v>
      </c>
      <c r="D14" s="29" t="s">
        <v>170</v>
      </c>
    </row>
    <row r="15" spans="1:6">
      <c r="A15" s="38">
        <v>44604</v>
      </c>
      <c r="B15" s="40" t="s">
        <v>1059</v>
      </c>
      <c r="C15" s="52">
        <v>99.9</v>
      </c>
      <c r="D15" s="29" t="s">
        <v>216</v>
      </c>
    </row>
    <row r="16" spans="1:6">
      <c r="A16" s="38">
        <v>44606</v>
      </c>
      <c r="B16" s="29" t="s">
        <v>1140</v>
      </c>
      <c r="C16" s="52">
        <v>99.9</v>
      </c>
      <c r="D16" s="29" t="s">
        <v>170</v>
      </c>
    </row>
    <row r="17" spans="1:6">
      <c r="A17" s="38">
        <v>44610</v>
      </c>
      <c r="B17" s="29" t="s">
        <v>1084</v>
      </c>
      <c r="C17" s="52">
        <v>109.9</v>
      </c>
      <c r="D17" s="29" t="s">
        <v>191</v>
      </c>
      <c r="F17" s="29" t="s">
        <v>1083</v>
      </c>
    </row>
    <row r="18" spans="1:6">
      <c r="A18" s="38">
        <v>44610</v>
      </c>
      <c r="B18" s="29" t="s">
        <v>1085</v>
      </c>
      <c r="C18" s="52">
        <v>99.9</v>
      </c>
      <c r="D18" s="29" t="s">
        <v>216</v>
      </c>
    </row>
    <row r="19" spans="1:6">
      <c r="A19" s="38">
        <v>44611</v>
      </c>
      <c r="B19" s="29" t="s">
        <v>1087</v>
      </c>
      <c r="C19" s="52">
        <v>129.9</v>
      </c>
      <c r="D19" s="29" t="s">
        <v>191</v>
      </c>
    </row>
    <row r="20" spans="1:6">
      <c r="A20" s="38">
        <v>44611</v>
      </c>
      <c r="B20" s="29" t="s">
        <v>1090</v>
      </c>
      <c r="C20" s="52">
        <v>102.4</v>
      </c>
      <c r="D20" s="29" t="s">
        <v>216</v>
      </c>
    </row>
    <row r="21" spans="1:6">
      <c r="A21" s="38">
        <v>44611</v>
      </c>
      <c r="B21" s="53" t="s">
        <v>1098</v>
      </c>
      <c r="C21" s="52">
        <v>100</v>
      </c>
      <c r="D21" s="53" t="s">
        <v>176</v>
      </c>
    </row>
    <row r="22" spans="1:6">
      <c r="A22" s="38">
        <v>44611</v>
      </c>
      <c r="B22" s="53" t="s">
        <v>1099</v>
      </c>
      <c r="C22" s="52">
        <v>100</v>
      </c>
      <c r="D22" s="53" t="s">
        <v>176</v>
      </c>
      <c r="F22" s="53" t="s">
        <v>1100</v>
      </c>
    </row>
    <row r="23" spans="1:6">
      <c r="A23" s="38">
        <v>44611</v>
      </c>
      <c r="B23" s="29" t="s">
        <v>1234</v>
      </c>
      <c r="C23" s="52">
        <v>100</v>
      </c>
      <c r="D23" s="29" t="s">
        <v>176</v>
      </c>
    </row>
    <row r="24" spans="1:6">
      <c r="A24" s="38">
        <v>44613</v>
      </c>
      <c r="B24" s="29" t="s">
        <v>1086</v>
      </c>
      <c r="C24" s="52">
        <v>131</v>
      </c>
      <c r="D24" s="29" t="s">
        <v>170</v>
      </c>
      <c r="F24" s="29" t="s">
        <v>1107</v>
      </c>
    </row>
    <row r="25" spans="1:6">
      <c r="A25" s="38">
        <v>44613</v>
      </c>
      <c r="B25" s="29" t="s">
        <v>1088</v>
      </c>
      <c r="C25" s="52">
        <v>123.9</v>
      </c>
      <c r="D25" s="29" t="s">
        <v>170</v>
      </c>
      <c r="F25" s="29" t="s">
        <v>1106</v>
      </c>
    </row>
    <row r="26" spans="1:6">
      <c r="A26" s="38">
        <v>44615</v>
      </c>
      <c r="B26" s="60" t="s">
        <v>988</v>
      </c>
      <c r="C26" s="52">
        <v>129.9</v>
      </c>
      <c r="D26" s="29" t="s">
        <v>170</v>
      </c>
    </row>
    <row r="27" spans="1:6">
      <c r="A27" s="38">
        <v>44617</v>
      </c>
      <c r="B27" s="29" t="s">
        <v>1108</v>
      </c>
      <c r="C27" s="52">
        <v>129.9</v>
      </c>
      <c r="D27" s="29" t="s">
        <v>242</v>
      </c>
    </row>
    <row r="28" spans="1:6">
      <c r="A28" s="38">
        <v>44617</v>
      </c>
      <c r="B28" s="53" t="s">
        <v>1101</v>
      </c>
      <c r="C28" s="52">
        <v>130</v>
      </c>
      <c r="D28" s="29" t="s">
        <v>170</v>
      </c>
      <c r="F28" s="29" t="s">
        <v>1172</v>
      </c>
    </row>
    <row r="29" spans="1:6">
      <c r="A29" s="38">
        <v>44618</v>
      </c>
      <c r="B29" s="29" t="s">
        <v>1112</v>
      </c>
      <c r="C29" s="52">
        <v>130</v>
      </c>
      <c r="D29" s="29" t="s">
        <v>170</v>
      </c>
    </row>
    <row r="30" spans="1:6">
      <c r="A30" s="38">
        <v>44618</v>
      </c>
      <c r="B30" s="29" t="s">
        <v>1113</v>
      </c>
      <c r="C30" s="52">
        <v>99.9</v>
      </c>
      <c r="D30" s="29" t="s">
        <v>170</v>
      </c>
    </row>
    <row r="31" spans="1:6">
      <c r="A31" s="38">
        <v>44624</v>
      </c>
      <c r="B31" s="29" t="s">
        <v>1114</v>
      </c>
      <c r="C31" s="52">
        <v>129.9</v>
      </c>
      <c r="D31" s="29" t="s">
        <v>170</v>
      </c>
    </row>
    <row r="32" spans="1:6">
      <c r="A32" s="38">
        <v>44624</v>
      </c>
      <c r="B32" s="29" t="s">
        <v>1170</v>
      </c>
      <c r="C32" s="52">
        <v>141.4</v>
      </c>
      <c r="D32" s="29" t="s">
        <v>170</v>
      </c>
      <c r="F32" s="29" t="s">
        <v>1171</v>
      </c>
    </row>
    <row r="33" spans="1:6">
      <c r="A33" s="38">
        <v>44624</v>
      </c>
      <c r="B33" s="29" t="s">
        <v>1317</v>
      </c>
      <c r="C33" s="52">
        <v>100</v>
      </c>
      <c r="D33" s="29" t="s">
        <v>170</v>
      </c>
    </row>
    <row r="34" spans="1:6">
      <c r="A34" s="38">
        <v>44624</v>
      </c>
      <c r="B34" s="29" t="s">
        <v>1115</v>
      </c>
      <c r="C34" s="52">
        <v>99.9</v>
      </c>
      <c r="D34" s="29" t="s">
        <v>170</v>
      </c>
    </row>
    <row r="35" spans="1:6">
      <c r="A35" s="38">
        <v>44625</v>
      </c>
      <c r="B35" s="29" t="s">
        <v>1149</v>
      </c>
      <c r="C35" s="52">
        <v>130</v>
      </c>
      <c r="D35" s="29" t="s">
        <v>170</v>
      </c>
    </row>
    <row r="36" spans="1:6">
      <c r="A36" s="38">
        <v>44625</v>
      </c>
      <c r="B36" s="29" t="s">
        <v>1150</v>
      </c>
      <c r="C36" s="52">
        <v>99.9</v>
      </c>
      <c r="D36" s="29" t="s">
        <v>182</v>
      </c>
    </row>
    <row r="37" spans="1:6">
      <c r="A37" s="38">
        <v>44625</v>
      </c>
      <c r="B37" s="29" t="s">
        <v>1088</v>
      </c>
      <c r="C37" s="52">
        <v>99.9</v>
      </c>
      <c r="D37" s="29" t="s">
        <v>242</v>
      </c>
    </row>
    <row r="38" spans="1:6">
      <c r="A38" s="38">
        <v>44625</v>
      </c>
      <c r="B38" s="29" t="s">
        <v>1154</v>
      </c>
      <c r="C38" s="52">
        <v>100</v>
      </c>
      <c r="D38" s="29" t="s">
        <v>176</v>
      </c>
    </row>
    <row r="39" spans="1:6">
      <c r="A39" s="38">
        <v>44625</v>
      </c>
      <c r="B39" s="29" t="s">
        <v>1097</v>
      </c>
      <c r="C39" s="52">
        <v>112.5</v>
      </c>
      <c r="D39" s="29" t="s">
        <v>242</v>
      </c>
      <c r="F39" s="29" t="s">
        <v>1157</v>
      </c>
    </row>
    <row r="40" spans="1:6">
      <c r="A40" s="38">
        <v>44629</v>
      </c>
      <c r="B40" s="29" t="s">
        <v>1139</v>
      </c>
      <c r="C40" s="52">
        <v>156.9</v>
      </c>
      <c r="D40" s="29" t="s">
        <v>170</v>
      </c>
      <c r="F40" s="29" t="s">
        <v>1173</v>
      </c>
    </row>
    <row r="41" spans="1:6">
      <c r="A41" s="38">
        <v>44631</v>
      </c>
      <c r="B41" s="29" t="s">
        <v>1186</v>
      </c>
      <c r="C41" s="52">
        <v>143.9</v>
      </c>
      <c r="D41" s="29" t="s">
        <v>242</v>
      </c>
      <c r="F41" s="29" t="s">
        <v>1187</v>
      </c>
    </row>
    <row r="42" spans="1:6">
      <c r="A42" s="38">
        <v>44631</v>
      </c>
      <c r="B42" s="40" t="s">
        <v>1044</v>
      </c>
      <c r="C42" s="52">
        <v>99.9</v>
      </c>
      <c r="D42" s="29" t="s">
        <v>242</v>
      </c>
    </row>
    <row r="43" spans="1:6">
      <c r="A43" s="38">
        <v>44632</v>
      </c>
      <c r="B43" s="54" t="s">
        <v>1067</v>
      </c>
      <c r="C43" s="52">
        <v>102.5</v>
      </c>
      <c r="D43" s="29" t="s">
        <v>170</v>
      </c>
      <c r="F43" s="29" t="s">
        <v>1188</v>
      </c>
    </row>
    <row r="44" spans="1:6">
      <c r="A44" s="38">
        <v>44636</v>
      </c>
      <c r="B44" s="29" t="s">
        <v>1190</v>
      </c>
      <c r="C44" s="52">
        <v>142.4</v>
      </c>
      <c r="D44" s="29" t="s">
        <v>170</v>
      </c>
      <c r="F44" s="29" t="s">
        <v>1157</v>
      </c>
    </row>
    <row r="45" spans="1:6">
      <c r="A45" s="38">
        <v>44638</v>
      </c>
      <c r="B45" s="40" t="s">
        <v>1042</v>
      </c>
      <c r="C45" s="52">
        <v>100</v>
      </c>
      <c r="D45" s="53" t="s">
        <v>176</v>
      </c>
      <c r="E45" s="73">
        <v>44662</v>
      </c>
    </row>
    <row r="46" spans="1:6">
      <c r="A46" s="38">
        <v>44638</v>
      </c>
      <c r="B46" s="53" t="s">
        <v>1194</v>
      </c>
      <c r="C46" s="52">
        <v>99.9</v>
      </c>
      <c r="D46" s="53" t="s">
        <v>242</v>
      </c>
      <c r="E46" s="38">
        <v>44669</v>
      </c>
    </row>
    <row r="47" spans="1:6">
      <c r="A47" s="38">
        <v>44638</v>
      </c>
      <c r="B47" s="53" t="s">
        <v>1085</v>
      </c>
      <c r="C47" s="52">
        <v>104.9</v>
      </c>
      <c r="D47" s="53" t="s">
        <v>182</v>
      </c>
      <c r="E47" s="38">
        <v>44669</v>
      </c>
      <c r="F47" s="53" t="s">
        <v>1201</v>
      </c>
    </row>
    <row r="48" spans="1:6">
      <c r="A48" s="38">
        <v>44638</v>
      </c>
      <c r="B48" s="53" t="s">
        <v>1084</v>
      </c>
      <c r="C48" s="52">
        <v>99.9</v>
      </c>
      <c r="D48" s="53" t="s">
        <v>242</v>
      </c>
      <c r="E48" s="38">
        <v>44669</v>
      </c>
      <c r="F48" s="53" t="s">
        <v>1202</v>
      </c>
    </row>
    <row r="49" spans="1:6">
      <c r="A49" s="38">
        <v>44639</v>
      </c>
      <c r="B49" s="29" t="s">
        <v>1232</v>
      </c>
      <c r="C49" s="52">
        <v>100</v>
      </c>
      <c r="D49" s="29" t="s">
        <v>176</v>
      </c>
      <c r="F49" s="29" t="s">
        <v>1221</v>
      </c>
    </row>
    <row r="50" spans="1:6">
      <c r="A50" s="38">
        <v>44639</v>
      </c>
      <c r="B50" s="29" t="s">
        <v>1225</v>
      </c>
      <c r="C50" s="52">
        <v>129.9</v>
      </c>
      <c r="D50" s="29" t="s">
        <v>182</v>
      </c>
    </row>
    <row r="51" spans="1:6">
      <c r="A51" s="38">
        <v>44639</v>
      </c>
      <c r="B51" s="29" t="s">
        <v>1326</v>
      </c>
      <c r="C51" s="52">
        <v>99.9</v>
      </c>
      <c r="D51" s="29" t="s">
        <v>182</v>
      </c>
    </row>
    <row r="52" spans="1:6">
      <c r="A52" s="38">
        <v>44639</v>
      </c>
      <c r="B52" s="29" t="s">
        <v>1096</v>
      </c>
      <c r="C52" s="52">
        <v>110</v>
      </c>
      <c r="D52" s="29" t="s">
        <v>170</v>
      </c>
      <c r="F52" s="29" t="s">
        <v>1222</v>
      </c>
    </row>
    <row r="53" spans="1:6">
      <c r="A53" s="38">
        <v>44639</v>
      </c>
      <c r="B53" s="29" t="s">
        <v>1224</v>
      </c>
      <c r="C53" s="52">
        <v>140</v>
      </c>
      <c r="D53" s="29" t="s">
        <v>170</v>
      </c>
      <c r="F53" s="29" t="s">
        <v>1222</v>
      </c>
    </row>
    <row r="54" spans="1:6">
      <c r="A54" s="38">
        <v>44641</v>
      </c>
      <c r="B54" s="29" t="s">
        <v>1230</v>
      </c>
      <c r="C54" s="52">
        <v>240.9</v>
      </c>
      <c r="D54" s="29" t="s">
        <v>170</v>
      </c>
      <c r="F54" s="29" t="s">
        <v>1231</v>
      </c>
    </row>
    <row r="55" spans="1:6">
      <c r="A55" s="38">
        <v>44641</v>
      </c>
      <c r="B55" s="29" t="s">
        <v>1140</v>
      </c>
      <c r="C55" s="52">
        <v>129.9</v>
      </c>
      <c r="D55" s="29" t="s">
        <v>170</v>
      </c>
    </row>
    <row r="56" spans="1:6">
      <c r="A56" s="38">
        <v>44643</v>
      </c>
      <c r="B56" s="29" t="s">
        <v>1113</v>
      </c>
      <c r="C56" s="52">
        <v>129.9</v>
      </c>
      <c r="D56" s="29" t="s">
        <v>170</v>
      </c>
    </row>
    <row r="57" spans="1:6">
      <c r="A57" s="38">
        <v>44645</v>
      </c>
      <c r="B57" s="29" t="s">
        <v>1086</v>
      </c>
      <c r="C57" s="52">
        <v>129.9</v>
      </c>
      <c r="D57" s="29" t="s">
        <v>182</v>
      </c>
      <c r="F57" s="29" t="s">
        <v>1233</v>
      </c>
    </row>
    <row r="58" spans="1:6">
      <c r="A58" s="38">
        <v>44645</v>
      </c>
      <c r="B58" s="53" t="s">
        <v>1101</v>
      </c>
      <c r="C58" s="52">
        <v>130</v>
      </c>
      <c r="D58" s="29" t="s">
        <v>170</v>
      </c>
      <c r="F58" s="29" t="s">
        <v>1172</v>
      </c>
    </row>
    <row r="59" spans="1:6">
      <c r="A59" s="38">
        <v>44646</v>
      </c>
      <c r="B59" s="29" t="s">
        <v>1234</v>
      </c>
      <c r="C59" s="52">
        <v>100</v>
      </c>
      <c r="D59" s="29" t="s">
        <v>176</v>
      </c>
    </row>
    <row r="60" spans="1:6">
      <c r="A60" s="38">
        <v>44646</v>
      </c>
      <c r="B60" s="40" t="s">
        <v>1049</v>
      </c>
      <c r="C60" s="52">
        <v>99.9</v>
      </c>
      <c r="D60" s="29" t="s">
        <v>191</v>
      </c>
    </row>
    <row r="61" spans="1:6">
      <c r="A61" s="38">
        <v>44648</v>
      </c>
      <c r="B61" s="29" t="s">
        <v>1235</v>
      </c>
      <c r="C61" s="52">
        <v>99.9</v>
      </c>
      <c r="D61" s="29" t="s">
        <v>170</v>
      </c>
      <c r="F61" s="29" t="s">
        <v>1236</v>
      </c>
    </row>
    <row r="62" spans="1:6">
      <c r="A62" s="38">
        <v>44650</v>
      </c>
      <c r="B62" s="29" t="s">
        <v>1112</v>
      </c>
      <c r="C62" s="52">
        <v>129.9</v>
      </c>
      <c r="D62" s="29" t="s">
        <v>170</v>
      </c>
    </row>
    <row r="63" spans="1:6">
      <c r="A63" s="38">
        <v>44650</v>
      </c>
      <c r="B63" s="29" t="s">
        <v>1237</v>
      </c>
      <c r="C63" s="52">
        <v>100</v>
      </c>
      <c r="D63" s="29" t="s">
        <v>170</v>
      </c>
    </row>
    <row r="64" spans="1:6">
      <c r="A64" s="38">
        <v>44652</v>
      </c>
      <c r="B64" s="29" t="s">
        <v>1251</v>
      </c>
      <c r="C64" s="52">
        <v>100</v>
      </c>
      <c r="D64" s="29" t="s">
        <v>170</v>
      </c>
    </row>
    <row r="65" spans="1:6">
      <c r="A65" s="38">
        <v>44652</v>
      </c>
      <c r="B65" s="29" t="s">
        <v>1317</v>
      </c>
      <c r="C65" s="52">
        <v>100</v>
      </c>
      <c r="D65" s="29" t="s">
        <v>170</v>
      </c>
    </row>
    <row r="66" spans="1:6">
      <c r="A66" s="38">
        <v>44653</v>
      </c>
      <c r="B66" s="29" t="s">
        <v>1256</v>
      </c>
      <c r="C66" s="52">
        <v>99</v>
      </c>
      <c r="D66" s="29" t="s">
        <v>170</v>
      </c>
    </row>
    <row r="67" spans="1:6">
      <c r="A67" s="38">
        <v>44653</v>
      </c>
      <c r="B67" s="29" t="s">
        <v>1257</v>
      </c>
      <c r="C67" s="52">
        <v>129.9</v>
      </c>
      <c r="D67" s="29" t="s">
        <v>242</v>
      </c>
    </row>
    <row r="68" spans="1:6">
      <c r="A68" s="38">
        <v>44655</v>
      </c>
      <c r="B68" s="29" t="s">
        <v>1115</v>
      </c>
      <c r="C68" s="52">
        <v>100</v>
      </c>
      <c r="D68" s="29" t="s">
        <v>170</v>
      </c>
    </row>
    <row r="69" spans="1:6">
      <c r="A69" s="38">
        <v>44656</v>
      </c>
      <c r="B69" s="29" t="s">
        <v>1300</v>
      </c>
      <c r="C69" s="52">
        <v>130</v>
      </c>
      <c r="D69" s="29" t="s">
        <v>170</v>
      </c>
    </row>
    <row r="70" spans="1:6">
      <c r="A70" s="38">
        <v>44656</v>
      </c>
      <c r="B70" s="29" t="s">
        <v>1154</v>
      </c>
      <c r="C70" s="52">
        <v>0</v>
      </c>
      <c r="F70" s="29" t="s">
        <v>1310</v>
      </c>
    </row>
    <row r="71" spans="1:6">
      <c r="A71" s="38">
        <v>44657</v>
      </c>
      <c r="B71" s="29" t="s">
        <v>1150</v>
      </c>
      <c r="C71" s="52">
        <v>99.9</v>
      </c>
      <c r="D71" s="29" t="s">
        <v>170</v>
      </c>
    </row>
    <row r="72" spans="1:6">
      <c r="A72" s="38">
        <v>44657</v>
      </c>
      <c r="B72" s="29" t="s">
        <v>1108</v>
      </c>
      <c r="C72" s="52">
        <v>130</v>
      </c>
      <c r="D72" s="29" t="s">
        <v>170</v>
      </c>
    </row>
    <row r="73" spans="1:6">
      <c r="A73" s="38">
        <v>44657</v>
      </c>
      <c r="B73" s="29" t="s">
        <v>1297</v>
      </c>
      <c r="C73" s="52">
        <v>130</v>
      </c>
      <c r="D73" s="29" t="s">
        <v>170</v>
      </c>
    </row>
    <row r="74" spans="1:6">
      <c r="A74" s="38">
        <v>44659</v>
      </c>
      <c r="B74" s="29" t="s">
        <v>1298</v>
      </c>
      <c r="C74" s="52">
        <v>129.9</v>
      </c>
      <c r="D74" s="29" t="s">
        <v>170</v>
      </c>
    </row>
    <row r="75" spans="1:6">
      <c r="A75" s="38">
        <v>44659</v>
      </c>
      <c r="B75" s="29" t="s">
        <v>1144</v>
      </c>
      <c r="C75" s="52">
        <v>130</v>
      </c>
      <c r="D75" s="29" t="s">
        <v>1299</v>
      </c>
      <c r="F75" s="29" t="s">
        <v>1157</v>
      </c>
    </row>
    <row r="76" spans="1:6">
      <c r="A76" s="38">
        <v>44660</v>
      </c>
      <c r="B76" s="29" t="s">
        <v>1308</v>
      </c>
      <c r="C76" s="52">
        <v>195</v>
      </c>
      <c r="D76" s="29" t="s">
        <v>170</v>
      </c>
    </row>
    <row r="77" spans="1:6">
      <c r="A77" s="38">
        <v>44660</v>
      </c>
      <c r="B77" s="29" t="s">
        <v>1309</v>
      </c>
      <c r="C77" s="52">
        <v>99.9</v>
      </c>
      <c r="D77" s="29" t="s">
        <v>170</v>
      </c>
    </row>
    <row r="78" spans="1:6">
      <c r="A78" s="38">
        <v>44660</v>
      </c>
      <c r="B78" s="29" t="s">
        <v>1114</v>
      </c>
      <c r="C78" s="52">
        <v>132.4</v>
      </c>
      <c r="D78" s="29" t="s">
        <v>170</v>
      </c>
      <c r="F78" s="29" t="s">
        <v>1188</v>
      </c>
    </row>
    <row r="79" spans="1:6">
      <c r="A79" s="38">
        <v>44662</v>
      </c>
      <c r="B79" s="29" t="s">
        <v>1139</v>
      </c>
      <c r="C79" s="52">
        <v>149.9</v>
      </c>
      <c r="D79" s="29" t="s">
        <v>170</v>
      </c>
      <c r="F79" s="29" t="s">
        <v>1307</v>
      </c>
    </row>
    <row r="80" spans="1:6">
      <c r="A80" s="38">
        <v>44663</v>
      </c>
      <c r="B80" s="29" t="s">
        <v>1142</v>
      </c>
      <c r="C80" s="52">
        <v>129.9</v>
      </c>
      <c r="D80" s="29" t="s">
        <v>170</v>
      </c>
      <c r="F80" s="29" t="s">
        <v>1311</v>
      </c>
    </row>
    <row r="81" spans="1:6">
      <c r="A81" s="38">
        <v>44664</v>
      </c>
      <c r="B81" s="29" t="s">
        <v>1312</v>
      </c>
      <c r="C81" s="52">
        <f>130 + 65 + 30 + 65</f>
        <v>290</v>
      </c>
      <c r="D81" s="29" t="s">
        <v>242</v>
      </c>
      <c r="F81" s="29" t="s">
        <v>1353</v>
      </c>
    </row>
    <row r="82" spans="1:6">
      <c r="A82" s="38">
        <v>44664</v>
      </c>
      <c r="B82" s="29" t="s">
        <v>1097</v>
      </c>
      <c r="C82" s="52">
        <v>129.9</v>
      </c>
      <c r="D82" s="29" t="s">
        <v>242</v>
      </c>
      <c r="F82" s="29" t="s">
        <v>1313</v>
      </c>
    </row>
    <row r="83" spans="1:6">
      <c r="A83" s="38">
        <v>44666</v>
      </c>
      <c r="B83" s="29" t="s">
        <v>1200</v>
      </c>
      <c r="C83" s="52">
        <v>129.9</v>
      </c>
      <c r="D83" s="29" t="s">
        <v>242</v>
      </c>
      <c r="F83" s="29" t="s">
        <v>1324</v>
      </c>
    </row>
    <row r="84" spans="1:6">
      <c r="A84" s="38">
        <v>44667</v>
      </c>
      <c r="B84" s="29" t="s">
        <v>1147</v>
      </c>
      <c r="C84" s="52">
        <v>129.9</v>
      </c>
      <c r="D84" s="29" t="s">
        <v>182</v>
      </c>
    </row>
    <row r="85" spans="1:6">
      <c r="A85" s="38">
        <v>44667</v>
      </c>
      <c r="B85" s="29" t="s">
        <v>1325</v>
      </c>
      <c r="C85" s="52">
        <v>129.9</v>
      </c>
      <c r="D85" s="29" t="s">
        <v>182</v>
      </c>
    </row>
    <row r="86" spans="1:6">
      <c r="A86" s="38">
        <v>44669</v>
      </c>
      <c r="B86" s="29" t="s">
        <v>1322</v>
      </c>
      <c r="C86" s="52">
        <v>129.9</v>
      </c>
      <c r="D86" s="29" t="s">
        <v>170</v>
      </c>
      <c r="F86" s="29" t="s">
        <v>1333</v>
      </c>
    </row>
    <row r="87" spans="1:6">
      <c r="A87" s="38">
        <v>44671</v>
      </c>
      <c r="B87" s="29" t="s">
        <v>1096</v>
      </c>
      <c r="C87" s="52">
        <v>129.9</v>
      </c>
      <c r="D87" s="29" t="s">
        <v>170</v>
      </c>
      <c r="F87" s="29" t="s">
        <v>1337</v>
      </c>
    </row>
    <row r="88" spans="1:6">
      <c r="A88" s="38">
        <v>44671</v>
      </c>
      <c r="B88" s="29" t="s">
        <v>1042</v>
      </c>
      <c r="C88" s="52">
        <v>100</v>
      </c>
      <c r="D88" s="29" t="s">
        <v>176</v>
      </c>
    </row>
    <row r="89" spans="1:6">
      <c r="A89" s="38">
        <v>44673</v>
      </c>
      <c r="B89" s="29" t="s">
        <v>1195</v>
      </c>
      <c r="C89" s="52">
        <v>129.9</v>
      </c>
      <c r="D89" s="29" t="s">
        <v>170</v>
      </c>
      <c r="F89" s="29" t="s">
        <v>1346</v>
      </c>
    </row>
    <row r="90" spans="1:6">
      <c r="A90" s="38">
        <v>44673</v>
      </c>
      <c r="B90" s="29" t="s">
        <v>1158</v>
      </c>
      <c r="C90" s="52">
        <v>129.9</v>
      </c>
      <c r="D90" s="29" t="s">
        <v>170</v>
      </c>
      <c r="F90" s="29" t="s">
        <v>1349</v>
      </c>
    </row>
    <row r="91" spans="1:6">
      <c r="A91" s="38">
        <v>44673</v>
      </c>
      <c r="B91" s="29" t="s">
        <v>1323</v>
      </c>
      <c r="C91" s="52">
        <v>100</v>
      </c>
      <c r="D91" s="29" t="s">
        <v>176</v>
      </c>
    </row>
    <row r="92" spans="1:6">
      <c r="A92" s="38">
        <v>44673</v>
      </c>
      <c r="B92" s="29" t="s">
        <v>1314</v>
      </c>
      <c r="C92" s="52">
        <v>102.4</v>
      </c>
      <c r="D92" s="29" t="s">
        <v>242</v>
      </c>
      <c r="F92" s="29" t="s">
        <v>1188</v>
      </c>
    </row>
    <row r="93" spans="1:6">
      <c r="A93" s="38">
        <v>44673</v>
      </c>
      <c r="B93" s="29" t="s">
        <v>1318</v>
      </c>
      <c r="C93" s="52">
        <v>130</v>
      </c>
      <c r="D93" s="29" t="s">
        <v>170</v>
      </c>
    </row>
    <row r="94" spans="1:6">
      <c r="A94" s="38">
        <v>44674</v>
      </c>
      <c r="B94" s="29" t="s">
        <v>1090</v>
      </c>
      <c r="C94" s="52">
        <v>129.9</v>
      </c>
      <c r="D94" s="29" t="s">
        <v>170</v>
      </c>
    </row>
    <row r="95" spans="1:6">
      <c r="A95" s="38">
        <v>44674</v>
      </c>
      <c r="B95" s="29" t="s">
        <v>1319</v>
      </c>
      <c r="C95" s="52">
        <v>100</v>
      </c>
      <c r="D95" s="29" t="s">
        <v>170</v>
      </c>
    </row>
    <row r="96" spans="1:6">
      <c r="A96" s="38">
        <v>44674</v>
      </c>
      <c r="B96" s="29" t="s">
        <v>1145</v>
      </c>
      <c r="C96" s="52">
        <v>129.9</v>
      </c>
      <c r="D96" s="29" t="s">
        <v>170</v>
      </c>
    </row>
    <row r="97" spans="1:6">
      <c r="A97" s="38">
        <v>44677</v>
      </c>
      <c r="B97" s="29" t="s">
        <v>1140</v>
      </c>
      <c r="C97" s="52">
        <v>129.9</v>
      </c>
      <c r="D97" s="29" t="s">
        <v>170</v>
      </c>
      <c r="F97" s="29" t="s">
        <v>1188</v>
      </c>
    </row>
    <row r="98" spans="1:6">
      <c r="A98" s="38">
        <v>44677</v>
      </c>
      <c r="B98" s="29" t="s">
        <v>1130</v>
      </c>
      <c r="C98" s="52">
        <v>129.9</v>
      </c>
      <c r="D98" s="29" t="s">
        <v>170</v>
      </c>
    </row>
    <row r="99" spans="1:6">
      <c r="A99" s="38">
        <v>44679</v>
      </c>
      <c r="B99" s="29" t="s">
        <v>1315</v>
      </c>
      <c r="C99" s="52">
        <v>129.9</v>
      </c>
      <c r="D99" s="29" t="s">
        <v>182</v>
      </c>
      <c r="F99" s="29" t="s">
        <v>1350</v>
      </c>
    </row>
    <row r="100" spans="1:6">
      <c r="A100" s="38">
        <v>44679</v>
      </c>
      <c r="B100" s="29" t="s">
        <v>1321</v>
      </c>
      <c r="C100" s="52">
        <v>129.9</v>
      </c>
      <c r="D100" s="29" t="s">
        <v>242</v>
      </c>
    </row>
    <row r="101" spans="1:6">
      <c r="A101" s="38">
        <v>44679</v>
      </c>
      <c r="B101" s="29" t="s">
        <v>1316</v>
      </c>
      <c r="C101" s="52">
        <v>130</v>
      </c>
      <c r="D101" s="29" t="s">
        <v>170</v>
      </c>
    </row>
    <row r="102" spans="1:6">
      <c r="A102" s="38">
        <v>44680</v>
      </c>
      <c r="B102" s="29" t="s">
        <v>1226</v>
      </c>
      <c r="C102" s="52">
        <v>99.9</v>
      </c>
      <c r="D102" s="29" t="s">
        <v>182</v>
      </c>
    </row>
    <row r="103" spans="1:6">
      <c r="A103" s="38">
        <v>44680</v>
      </c>
      <c r="B103" s="29" t="s">
        <v>1320</v>
      </c>
      <c r="C103" s="52">
        <v>130</v>
      </c>
      <c r="D103" s="29" t="s">
        <v>170</v>
      </c>
    </row>
    <row r="104" spans="1:6">
      <c r="A104" s="38">
        <v>44683</v>
      </c>
      <c r="B104" s="29" t="s">
        <v>1256</v>
      </c>
      <c r="C104" s="52">
        <v>152.5</v>
      </c>
      <c r="D104" s="29" t="s">
        <v>170</v>
      </c>
      <c r="F104" s="29" t="s">
        <v>1359</v>
      </c>
    </row>
    <row r="105" spans="1:6">
      <c r="A105" s="38">
        <v>44685</v>
      </c>
      <c r="B105" s="29" t="s">
        <v>1305</v>
      </c>
      <c r="C105" s="52">
        <v>152.5</v>
      </c>
      <c r="D105" s="29" t="s">
        <v>170</v>
      </c>
      <c r="F105" s="29" t="s">
        <v>1359</v>
      </c>
    </row>
    <row r="106" spans="1:6">
      <c r="A106" s="38">
        <v>44686</v>
      </c>
      <c r="B106" s="29" t="s">
        <v>1257</v>
      </c>
      <c r="C106" s="52">
        <v>129.9</v>
      </c>
      <c r="D106" s="29" t="s">
        <v>170</v>
      </c>
      <c r="F106" s="29" t="s">
        <v>1354</v>
      </c>
    </row>
    <row r="107" spans="1:6">
      <c r="A107" s="38">
        <v>44686</v>
      </c>
      <c r="B107" s="29" t="s">
        <v>1355</v>
      </c>
      <c r="C107" s="52">
        <v>130</v>
      </c>
      <c r="D107" s="29" t="s">
        <v>170</v>
      </c>
    </row>
    <row r="108" spans="1:6">
      <c r="A108" s="38">
        <v>44687</v>
      </c>
      <c r="B108" s="29" t="s">
        <v>1114</v>
      </c>
      <c r="C108" s="52">
        <v>129.9</v>
      </c>
      <c r="D108" s="29" t="s">
        <v>170</v>
      </c>
    </row>
    <row r="109" spans="1:6">
      <c r="A109" s="38">
        <v>44687</v>
      </c>
      <c r="B109" s="29" t="s">
        <v>1356</v>
      </c>
      <c r="C109" s="52">
        <v>180</v>
      </c>
      <c r="D109" s="29" t="s">
        <v>170</v>
      </c>
    </row>
    <row r="110" spans="1:6">
      <c r="A110" s="38">
        <v>44688</v>
      </c>
      <c r="B110" s="29" t="s">
        <v>1309</v>
      </c>
      <c r="C110" s="52">
        <v>99.9</v>
      </c>
    </row>
    <row r="111" spans="1:6">
      <c r="A111" s="38">
        <v>44688</v>
      </c>
      <c r="B111" s="29" t="s">
        <v>1321</v>
      </c>
      <c r="C111" s="52">
        <v>130</v>
      </c>
      <c r="D111" s="29" t="s">
        <v>170</v>
      </c>
    </row>
    <row r="112" spans="1:6">
      <c r="A112" s="38">
        <v>44690</v>
      </c>
      <c r="B112" s="29" t="s">
        <v>1308</v>
      </c>
      <c r="C112" s="52">
        <v>195</v>
      </c>
      <c r="D112" s="29" t="s">
        <v>170</v>
      </c>
    </row>
    <row r="113" spans="1:6">
      <c r="A113" s="38">
        <v>44690</v>
      </c>
      <c r="B113" s="29" t="s">
        <v>1361</v>
      </c>
      <c r="C113" s="52">
        <v>150</v>
      </c>
      <c r="D113" s="29" t="s">
        <v>170</v>
      </c>
      <c r="F113" s="29" t="s">
        <v>1324</v>
      </c>
    </row>
    <row r="114" spans="1:6">
      <c r="A114" s="38">
        <v>44694</v>
      </c>
      <c r="B114" s="40" t="s">
        <v>1312</v>
      </c>
      <c r="C114" s="52">
        <v>195</v>
      </c>
      <c r="D114" s="29" t="s">
        <v>242</v>
      </c>
    </row>
    <row r="115" spans="1:6">
      <c r="A115" s="38">
        <v>44694</v>
      </c>
      <c r="B115" s="29" t="s">
        <v>1352</v>
      </c>
      <c r="C115" s="52">
        <v>129.9</v>
      </c>
      <c r="D115" s="29" t="s">
        <v>170</v>
      </c>
      <c r="F115" s="29" t="s">
        <v>1236</v>
      </c>
    </row>
    <row r="116" spans="1:6">
      <c r="A116" s="38">
        <v>44695</v>
      </c>
      <c r="B116" s="29" t="s">
        <v>1319</v>
      </c>
      <c r="C116" s="52">
        <v>99.9</v>
      </c>
      <c r="D116" s="29" t="s">
        <v>170</v>
      </c>
    </row>
    <row r="117" spans="1:6">
      <c r="A117" s="38">
        <v>44695</v>
      </c>
      <c r="B117" s="29" t="s">
        <v>1147</v>
      </c>
      <c r="C117" s="52">
        <v>129.9</v>
      </c>
      <c r="D117" s="29" t="s">
        <v>182</v>
      </c>
    </row>
    <row r="118" spans="1:6">
      <c r="A118" s="38">
        <v>44700</v>
      </c>
      <c r="B118" s="29" t="s">
        <v>1322</v>
      </c>
      <c r="C118" s="52">
        <v>129.9</v>
      </c>
      <c r="D118" s="29" t="s">
        <v>170</v>
      </c>
      <c r="F118" s="29" t="s">
        <v>1201</v>
      </c>
    </row>
    <row r="119" spans="1:6">
      <c r="A119" s="38">
        <v>44700</v>
      </c>
      <c r="B119" s="29" t="s">
        <v>1142</v>
      </c>
      <c r="C119" s="52">
        <v>129.9</v>
      </c>
      <c r="D119" s="29" t="s">
        <v>170</v>
      </c>
      <c r="F119" s="29" t="s">
        <v>1367</v>
      </c>
    </row>
    <row r="120" spans="1:6">
      <c r="A120" s="38">
        <v>44701</v>
      </c>
      <c r="B120" s="29" t="s">
        <v>1145</v>
      </c>
      <c r="C120" s="52">
        <v>130</v>
      </c>
      <c r="D120" s="29" t="s">
        <v>242</v>
      </c>
      <c r="F120" s="29" t="s">
        <v>1369</v>
      </c>
    </row>
    <row r="121" spans="1:6">
      <c r="A121" s="38">
        <v>44701</v>
      </c>
      <c r="B121" s="29" t="s">
        <v>1090</v>
      </c>
      <c r="C121" s="52">
        <v>129.9</v>
      </c>
      <c r="D121" s="29" t="s">
        <v>170</v>
      </c>
      <c r="F121" s="29" t="s">
        <v>1370</v>
      </c>
    </row>
    <row r="122" spans="1:6">
      <c r="A122" s="38">
        <v>44701</v>
      </c>
      <c r="B122" s="40" t="s">
        <v>1097</v>
      </c>
      <c r="C122" s="52">
        <v>130</v>
      </c>
      <c r="D122" s="29" t="s">
        <v>242</v>
      </c>
    </row>
    <row r="123" spans="1:6">
      <c r="A123" s="38">
        <v>44706</v>
      </c>
      <c r="B123" s="40" t="s">
        <v>1373</v>
      </c>
      <c r="C123" s="52">
        <v>100</v>
      </c>
      <c r="D123" s="29" t="s">
        <v>182</v>
      </c>
    </row>
    <row r="124" spans="1:6">
      <c r="A124" s="38">
        <v>44708</v>
      </c>
      <c r="B124" s="40" t="s">
        <v>1304</v>
      </c>
      <c r="C124" s="52">
        <v>130</v>
      </c>
      <c r="D124" s="29" t="s">
        <v>170</v>
      </c>
    </row>
    <row r="125" spans="1:6">
      <c r="A125" s="38">
        <v>44708</v>
      </c>
      <c r="B125" s="40" t="s">
        <v>1088</v>
      </c>
      <c r="C125" s="52">
        <v>139.9</v>
      </c>
      <c r="D125" s="29" t="s">
        <v>170</v>
      </c>
      <c r="F125" s="29" t="s">
        <v>1222</v>
      </c>
    </row>
    <row r="126" spans="1:6">
      <c r="A126" s="38">
        <v>44708</v>
      </c>
      <c r="B126" s="40" t="s">
        <v>1318</v>
      </c>
      <c r="C126" s="52">
        <v>148.9</v>
      </c>
      <c r="D126" s="29" t="s">
        <v>170</v>
      </c>
      <c r="F126" s="29" t="s">
        <v>1383</v>
      </c>
    </row>
    <row r="127" spans="1:6">
      <c r="A127" s="38">
        <v>44708</v>
      </c>
      <c r="B127" s="40" t="s">
        <v>1158</v>
      </c>
      <c r="C127" s="52">
        <v>129.9</v>
      </c>
      <c r="D127" s="29" t="s">
        <v>176</v>
      </c>
      <c r="F127" s="29" t="s">
        <v>1384</v>
      </c>
    </row>
    <row r="128" spans="1:6">
      <c r="A128" s="38">
        <v>44708</v>
      </c>
      <c r="B128" s="40" t="s">
        <v>1357</v>
      </c>
      <c r="C128" s="52">
        <v>129.9</v>
      </c>
      <c r="D128" s="29" t="s">
        <v>242</v>
      </c>
    </row>
    <row r="129" spans="1:6">
      <c r="A129" s="38">
        <v>44709</v>
      </c>
      <c r="B129" s="40" t="s">
        <v>1385</v>
      </c>
      <c r="C129" s="52">
        <v>129.9</v>
      </c>
      <c r="D129" s="29" t="s">
        <v>170</v>
      </c>
    </row>
    <row r="130" spans="1:6">
      <c r="A130" s="38">
        <v>44709</v>
      </c>
      <c r="B130" s="40" t="s">
        <v>1351</v>
      </c>
      <c r="C130" s="52">
        <v>130</v>
      </c>
      <c r="D130" s="29" t="s">
        <v>170</v>
      </c>
    </row>
    <row r="131" spans="1:6">
      <c r="A131" s="38">
        <v>44711</v>
      </c>
      <c r="B131" s="29" t="s">
        <v>1386</v>
      </c>
      <c r="C131" s="52">
        <v>99.9</v>
      </c>
      <c r="D131" s="29" t="s">
        <v>170</v>
      </c>
    </row>
    <row r="132" spans="1:6">
      <c r="A132" s="38">
        <v>44712</v>
      </c>
      <c r="B132" s="29" t="s">
        <v>1140</v>
      </c>
      <c r="C132" s="52">
        <v>129.9</v>
      </c>
      <c r="D132" s="29" t="s">
        <v>170</v>
      </c>
    </row>
    <row r="133" spans="1:6">
      <c r="A133" s="38">
        <v>44713</v>
      </c>
      <c r="B133" s="29" t="s">
        <v>1096</v>
      </c>
      <c r="C133" s="52">
        <v>130</v>
      </c>
      <c r="D133" s="29" t="s">
        <v>170</v>
      </c>
      <c r="F133" s="29" t="s">
        <v>1396</v>
      </c>
    </row>
    <row r="134" spans="1:6">
      <c r="A134" s="38">
        <v>44713</v>
      </c>
      <c r="B134" s="29" t="s">
        <v>1397</v>
      </c>
      <c r="C134" s="52">
        <v>100</v>
      </c>
      <c r="D134" s="29" t="s">
        <v>170</v>
      </c>
    </row>
    <row r="135" spans="1:6">
      <c r="A135" s="38">
        <v>44713</v>
      </c>
      <c r="B135" s="29" t="s">
        <v>1398</v>
      </c>
      <c r="C135" s="52">
        <v>100</v>
      </c>
      <c r="D135" s="29" t="s">
        <v>242</v>
      </c>
      <c r="F135" s="29" t="s">
        <v>1354</v>
      </c>
    </row>
    <row r="136" spans="1:6">
      <c r="A136" s="38">
        <v>44714</v>
      </c>
      <c r="B136" s="29" t="s">
        <v>1399</v>
      </c>
      <c r="C136" s="52">
        <v>100</v>
      </c>
      <c r="D136" s="29" t="s">
        <v>170</v>
      </c>
    </row>
    <row r="137" spans="1:6">
      <c r="A137" s="38">
        <v>44718</v>
      </c>
      <c r="B137" s="29" t="s">
        <v>1355</v>
      </c>
      <c r="C137" s="52">
        <v>130</v>
      </c>
      <c r="D137" s="29" t="s">
        <v>170</v>
      </c>
    </row>
    <row r="138" spans="1:6">
      <c r="A138" s="38">
        <v>44718</v>
      </c>
      <c r="B138" s="29" t="s">
        <v>1114</v>
      </c>
      <c r="C138" s="52">
        <v>129.9</v>
      </c>
      <c r="D138" s="29" t="s">
        <v>170</v>
      </c>
      <c r="F138" s="29" t="s">
        <v>1348</v>
      </c>
    </row>
    <row r="139" spans="1:6">
      <c r="A139" s="38">
        <v>44718</v>
      </c>
      <c r="B139" s="29" t="s">
        <v>1301</v>
      </c>
      <c r="C139" s="52">
        <v>130</v>
      </c>
      <c r="D139" s="29" t="s">
        <v>170</v>
      </c>
    </row>
    <row r="140" spans="1:6">
      <c r="A140" s="38">
        <v>44718</v>
      </c>
      <c r="B140" s="29" t="s">
        <v>1409</v>
      </c>
      <c r="C140" s="52">
        <v>195</v>
      </c>
      <c r="D140" s="29" t="s">
        <v>170</v>
      </c>
    </row>
    <row r="141" spans="1:6">
      <c r="A141" s="38">
        <v>44721</v>
      </c>
      <c r="B141" s="29" t="s">
        <v>1410</v>
      </c>
      <c r="C141" s="52">
        <v>99</v>
      </c>
      <c r="D141" s="29" t="s">
        <v>170</v>
      </c>
    </row>
    <row r="142" spans="1:6">
      <c r="A142" s="38">
        <v>44722</v>
      </c>
      <c r="B142" s="29" t="s">
        <v>1447</v>
      </c>
      <c r="C142" s="52">
        <v>195</v>
      </c>
      <c r="D142" s="29" t="s">
        <v>242</v>
      </c>
    </row>
    <row r="143" spans="1:6">
      <c r="A143" s="38">
        <v>44722</v>
      </c>
      <c r="B143" s="29" t="s">
        <v>1147</v>
      </c>
      <c r="C143" s="52">
        <v>130</v>
      </c>
      <c r="D143" s="29" t="s">
        <v>182</v>
      </c>
    </row>
    <row r="144" spans="1:6">
      <c r="A144" s="38">
        <v>44723</v>
      </c>
      <c r="B144" s="29" t="s">
        <v>1319</v>
      </c>
      <c r="C144" s="52">
        <v>100</v>
      </c>
      <c r="D144" s="29" t="s">
        <v>242</v>
      </c>
    </row>
    <row r="145" spans="1:6">
      <c r="A145" s="38">
        <v>44727</v>
      </c>
      <c r="B145" s="29" t="s">
        <v>1139</v>
      </c>
      <c r="C145" s="52">
        <v>130</v>
      </c>
      <c r="D145" s="29" t="s">
        <v>170</v>
      </c>
    </row>
    <row r="146" spans="1:6">
      <c r="A146" s="38">
        <v>44727</v>
      </c>
      <c r="B146" s="29" t="s">
        <v>1322</v>
      </c>
      <c r="C146" s="52">
        <v>130</v>
      </c>
      <c r="D146" s="29" t="s">
        <v>170</v>
      </c>
    </row>
    <row r="147" spans="1:6">
      <c r="A147" s="38">
        <v>44727</v>
      </c>
      <c r="B147" s="29" t="s">
        <v>1142</v>
      </c>
      <c r="C147" s="52">
        <v>130</v>
      </c>
      <c r="D147" s="29" t="s">
        <v>170</v>
      </c>
    </row>
    <row r="148" spans="1:6">
      <c r="A148" s="38">
        <v>44727</v>
      </c>
      <c r="B148" s="29" t="s">
        <v>1356</v>
      </c>
      <c r="C148" s="52">
        <v>100</v>
      </c>
      <c r="D148" s="29" t="s">
        <v>170</v>
      </c>
    </row>
    <row r="149" spans="1:6">
      <c r="A149" s="38">
        <v>44729</v>
      </c>
      <c r="B149" s="29" t="s">
        <v>1288</v>
      </c>
      <c r="C149" s="52">
        <v>260</v>
      </c>
      <c r="D149" s="29" t="s">
        <v>170</v>
      </c>
    </row>
    <row r="150" spans="1:6">
      <c r="A150" s="38">
        <v>44730</v>
      </c>
      <c r="B150" s="29" t="s">
        <v>1267</v>
      </c>
      <c r="C150" s="52">
        <v>130</v>
      </c>
      <c r="D150" s="29" t="s">
        <v>170</v>
      </c>
      <c r="F150" s="29" t="s">
        <v>1458</v>
      </c>
    </row>
    <row r="151" spans="1:6">
      <c r="A151" s="38">
        <v>44730</v>
      </c>
      <c r="B151" s="29" t="s">
        <v>1271</v>
      </c>
      <c r="C151" s="52">
        <v>130</v>
      </c>
      <c r="D151" s="29" t="s">
        <v>170</v>
      </c>
    </row>
    <row r="152" spans="1:6">
      <c r="A152" s="38">
        <v>44734</v>
      </c>
      <c r="B152" s="29" t="s">
        <v>1285</v>
      </c>
      <c r="C152" s="52">
        <v>130</v>
      </c>
      <c r="D152" s="29" t="s">
        <v>242</v>
      </c>
    </row>
    <row r="153" spans="1:6">
      <c r="A153" s="38">
        <v>44734</v>
      </c>
      <c r="B153" s="29" t="s">
        <v>1417</v>
      </c>
      <c r="C153" s="52">
        <v>100</v>
      </c>
      <c r="D153" s="29" t="s">
        <v>170</v>
      </c>
    </row>
    <row r="154" spans="1:6">
      <c r="A154" s="38">
        <v>44734</v>
      </c>
      <c r="B154" s="29" t="s">
        <v>1379</v>
      </c>
      <c r="C154" s="52">
        <v>100</v>
      </c>
      <c r="D154" s="29" t="s">
        <v>242</v>
      </c>
    </row>
    <row r="155" spans="1:6">
      <c r="A155" s="38">
        <v>44736</v>
      </c>
      <c r="B155" s="29" t="s">
        <v>1269</v>
      </c>
      <c r="C155" s="52">
        <v>100</v>
      </c>
      <c r="D155" s="29" t="s">
        <v>170</v>
      </c>
    </row>
    <row r="156" spans="1:6">
      <c r="A156" s="38">
        <v>44736</v>
      </c>
      <c r="B156" s="29" t="s">
        <v>1415</v>
      </c>
      <c r="C156" s="52">
        <v>130</v>
      </c>
      <c r="D156" s="29" t="s">
        <v>182</v>
      </c>
    </row>
    <row r="157" spans="1:6">
      <c r="A157" s="38">
        <v>44736</v>
      </c>
      <c r="B157" s="29" t="s">
        <v>1289</v>
      </c>
      <c r="C157" s="52">
        <v>130</v>
      </c>
      <c r="D157" s="29" t="s">
        <v>170</v>
      </c>
    </row>
    <row r="158" spans="1:6">
      <c r="A158" s="38">
        <v>44737</v>
      </c>
      <c r="B158" s="29" t="s">
        <v>39</v>
      </c>
      <c r="C158" s="52">
        <v>100</v>
      </c>
      <c r="D158" s="29" t="s">
        <v>176</v>
      </c>
    </row>
    <row r="159" spans="1:6">
      <c r="A159" s="38">
        <v>44737</v>
      </c>
      <c r="B159" s="29" t="s">
        <v>1459</v>
      </c>
      <c r="C159" s="52">
        <v>130</v>
      </c>
      <c r="D159" s="29" t="s">
        <v>170</v>
      </c>
      <c r="F159" s="29" t="s">
        <v>1369</v>
      </c>
    </row>
    <row r="160" spans="1:6">
      <c r="A160" s="38">
        <v>44739</v>
      </c>
      <c r="B160" s="29" t="s">
        <v>1272</v>
      </c>
      <c r="C160" s="52">
        <v>130</v>
      </c>
    </row>
    <row r="161" spans="1:6">
      <c r="A161" s="38">
        <v>44739</v>
      </c>
      <c r="B161" s="29" t="s">
        <v>1368</v>
      </c>
      <c r="C161" s="52">
        <v>129.9</v>
      </c>
      <c r="D161" s="29" t="s">
        <v>170</v>
      </c>
      <c r="F161" s="29" t="s">
        <v>1474</v>
      </c>
    </row>
    <row r="162" spans="1:6">
      <c r="A162" s="38">
        <v>44740</v>
      </c>
      <c r="B162" s="29" t="s">
        <v>1277</v>
      </c>
      <c r="C162" s="52">
        <v>130</v>
      </c>
      <c r="D162" s="29" t="s">
        <v>170</v>
      </c>
    </row>
    <row r="163" spans="1:6">
      <c r="A163" s="38">
        <v>44741</v>
      </c>
      <c r="B163" s="29" t="s">
        <v>1290</v>
      </c>
      <c r="C163" s="52">
        <v>130</v>
      </c>
      <c r="D163" s="29" t="s">
        <v>170</v>
      </c>
    </row>
    <row r="164" spans="1:6">
      <c r="A164" s="38">
        <v>44742</v>
      </c>
      <c r="B164" s="29" t="s">
        <v>1278</v>
      </c>
      <c r="C164" s="52">
        <v>130</v>
      </c>
      <c r="D164" s="29" t="s">
        <v>170</v>
      </c>
    </row>
    <row r="165" spans="1:6">
      <c r="A165" s="38">
        <v>44743</v>
      </c>
      <c r="B165" s="29" t="s">
        <v>1273</v>
      </c>
      <c r="C165" s="52">
        <v>130</v>
      </c>
      <c r="D165" s="29" t="s">
        <v>170</v>
      </c>
      <c r="F165" s="29" t="s">
        <v>1485</v>
      </c>
    </row>
    <row r="166" spans="1:6">
      <c r="A166" s="38">
        <v>44743</v>
      </c>
      <c r="B166" s="29" t="s">
        <v>1283</v>
      </c>
      <c r="C166" s="52">
        <v>130</v>
      </c>
      <c r="D166" s="29" t="s">
        <v>170</v>
      </c>
      <c r="F166" s="29" t="s">
        <v>1486</v>
      </c>
    </row>
    <row r="167" spans="1:6">
      <c r="A167" s="38">
        <v>44746</v>
      </c>
      <c r="B167" s="29" t="s">
        <v>1475</v>
      </c>
      <c r="C167" s="52">
        <v>100</v>
      </c>
      <c r="D167" s="29" t="s">
        <v>170</v>
      </c>
    </row>
    <row r="168" spans="1:6">
      <c r="A168" s="38">
        <v>44747</v>
      </c>
      <c r="B168" s="29" t="s">
        <v>1355</v>
      </c>
      <c r="C168" s="52">
        <v>130</v>
      </c>
      <c r="D168" s="29" t="s">
        <v>170</v>
      </c>
      <c r="F168" s="29" t="s">
        <v>1484</v>
      </c>
    </row>
    <row r="169" spans="1:6">
      <c r="A169" s="38">
        <v>44748</v>
      </c>
      <c r="B169" s="29" t="s">
        <v>1482</v>
      </c>
      <c r="C169" s="52">
        <v>100</v>
      </c>
      <c r="D169" s="29" t="s">
        <v>176</v>
      </c>
    </row>
    <row r="170" spans="1:6">
      <c r="A170" s="38">
        <v>44748</v>
      </c>
      <c r="B170" s="29" t="s">
        <v>1284</v>
      </c>
      <c r="C170" s="52">
        <v>92.5</v>
      </c>
      <c r="D170" s="29" t="s">
        <v>170</v>
      </c>
      <c r="F170" s="29" t="s">
        <v>1483</v>
      </c>
    </row>
    <row r="171" spans="1:6">
      <c r="A171" s="38">
        <v>44749</v>
      </c>
      <c r="B171" s="29" t="s">
        <v>1114</v>
      </c>
      <c r="C171" s="52">
        <v>130</v>
      </c>
      <c r="D171" s="29" t="s">
        <v>170</v>
      </c>
      <c r="F171" s="29" t="s">
        <v>1487</v>
      </c>
    </row>
    <row r="172" spans="1:6">
      <c r="A172" s="38">
        <v>44750</v>
      </c>
      <c r="B172" s="29" t="s">
        <v>1488</v>
      </c>
      <c r="C172" s="52">
        <v>130</v>
      </c>
      <c r="D172" s="29" t="s">
        <v>242</v>
      </c>
      <c r="F172" s="29" t="s">
        <v>1369</v>
      </c>
    </row>
    <row r="173" spans="1:6">
      <c r="A173" s="38">
        <v>44750</v>
      </c>
      <c r="B173" s="8" t="s">
        <v>1274</v>
      </c>
      <c r="C173" s="52">
        <v>195</v>
      </c>
      <c r="D173" s="29" t="s">
        <v>170</v>
      </c>
    </row>
    <row r="174" spans="1:6">
      <c r="A174" s="38">
        <v>44751</v>
      </c>
      <c r="B174" s="29" t="s">
        <v>1305</v>
      </c>
      <c r="C174" s="52">
        <v>130</v>
      </c>
      <c r="D174" s="29" t="s">
        <v>170</v>
      </c>
      <c r="F174" s="29" t="s">
        <v>1222</v>
      </c>
    </row>
    <row r="175" spans="1:6">
      <c r="A175" s="38">
        <v>44753</v>
      </c>
      <c r="B175" s="29" t="s">
        <v>1381</v>
      </c>
      <c r="C175" s="52">
        <v>99</v>
      </c>
      <c r="D175" s="29" t="s">
        <v>170</v>
      </c>
    </row>
    <row r="176" spans="1:6">
      <c r="A176" s="38">
        <v>44757</v>
      </c>
      <c r="B176" s="29" t="s">
        <v>1448</v>
      </c>
      <c r="C176" s="52">
        <v>130</v>
      </c>
    </row>
    <row r="177" spans="1:6">
      <c r="A177" s="29">
        <v>11</v>
      </c>
      <c r="B177" s="29" t="s">
        <v>1268</v>
      </c>
      <c r="C177" s="52">
        <v>195</v>
      </c>
    </row>
    <row r="178" spans="1:6">
      <c r="A178" s="29">
        <v>4</v>
      </c>
      <c r="B178" s="29" t="s">
        <v>1280</v>
      </c>
      <c r="C178" s="52">
        <v>130</v>
      </c>
    </row>
    <row r="179" spans="1:6">
      <c r="A179" s="29">
        <v>11</v>
      </c>
      <c r="B179" s="29" t="s">
        <v>1283</v>
      </c>
      <c r="C179" s="52">
        <v>130</v>
      </c>
    </row>
    <row r="180" spans="1:6">
      <c r="A180" s="29">
        <v>10</v>
      </c>
      <c r="B180" s="29" t="s">
        <v>1287</v>
      </c>
      <c r="C180" s="52">
        <v>130</v>
      </c>
    </row>
    <row r="181" spans="1:6">
      <c r="A181" s="29">
        <v>15</v>
      </c>
      <c r="B181" s="29" t="s">
        <v>1292</v>
      </c>
      <c r="C181" s="52">
        <v>130</v>
      </c>
    </row>
    <row r="182" spans="1:6">
      <c r="A182" s="38">
        <v>44755</v>
      </c>
      <c r="B182" s="29" t="s">
        <v>1489</v>
      </c>
      <c r="C182" s="52">
        <v>130</v>
      </c>
      <c r="D182" s="29" t="s">
        <v>170</v>
      </c>
    </row>
    <row r="183" spans="1:6">
      <c r="A183" s="29">
        <v>8</v>
      </c>
      <c r="B183" s="29" t="s">
        <v>1502</v>
      </c>
      <c r="C183" s="52">
        <v>130</v>
      </c>
      <c r="D183" s="89"/>
    </row>
    <row r="184" spans="1:6">
      <c r="A184" s="29">
        <v>13</v>
      </c>
      <c r="B184" s="29" t="s">
        <v>1503</v>
      </c>
      <c r="C184" s="52">
        <v>130</v>
      </c>
    </row>
    <row r="185" spans="1:6">
      <c r="A185" s="29">
        <v>13</v>
      </c>
      <c r="B185" s="29" t="s">
        <v>1504</v>
      </c>
      <c r="C185" s="52">
        <v>130</v>
      </c>
    </row>
    <row r="186" spans="1:6">
      <c r="A186" s="29">
        <v>11</v>
      </c>
      <c r="B186" s="29" t="s">
        <v>73</v>
      </c>
      <c r="C186" s="52">
        <v>100</v>
      </c>
    </row>
    <row r="187" spans="1:6">
      <c r="A187" s="29">
        <v>15</v>
      </c>
      <c r="B187" s="29" t="s">
        <v>1294</v>
      </c>
      <c r="C187" s="52">
        <v>130</v>
      </c>
    </row>
    <row r="188" spans="1:6">
      <c r="A188" s="29">
        <v>11</v>
      </c>
      <c r="B188" s="29" t="s">
        <v>1270</v>
      </c>
      <c r="C188" s="52">
        <v>130</v>
      </c>
    </row>
    <row r="189" spans="1:6">
      <c r="A189" s="38">
        <v>44760</v>
      </c>
      <c r="B189" s="29" t="s">
        <v>1293</v>
      </c>
      <c r="C189" s="52">
        <v>129.9</v>
      </c>
      <c r="D189" s="29" t="s">
        <v>170</v>
      </c>
    </row>
    <row r="190" spans="1:6">
      <c r="A190" s="38">
        <v>44762</v>
      </c>
      <c r="B190" s="29" t="s">
        <v>1455</v>
      </c>
      <c r="C190" s="52">
        <v>100</v>
      </c>
      <c r="D190" s="29" t="s">
        <v>170</v>
      </c>
    </row>
    <row r="191" spans="1:6">
      <c r="A191" s="38">
        <v>44765</v>
      </c>
      <c r="B191" s="29" t="s">
        <v>1285</v>
      </c>
      <c r="C191" s="52">
        <v>130</v>
      </c>
      <c r="D191" s="29" t="s">
        <v>242</v>
      </c>
      <c r="F191" s="29" t="s">
        <v>1516</v>
      </c>
    </row>
    <row r="192" spans="1:6">
      <c r="A192" s="38">
        <v>44764</v>
      </c>
      <c r="B192" s="29" t="s">
        <v>1291</v>
      </c>
      <c r="C192" s="52">
        <v>130</v>
      </c>
      <c r="D192" s="29" t="s">
        <v>170</v>
      </c>
      <c r="F192" s="29" t="s">
        <v>1517</v>
      </c>
    </row>
    <row r="193" spans="1:6">
      <c r="A193" s="38">
        <v>44764</v>
      </c>
      <c r="B193" s="29" t="s">
        <v>1271</v>
      </c>
      <c r="C193" s="52">
        <v>130</v>
      </c>
      <c r="D193" s="29" t="s">
        <v>170</v>
      </c>
      <c r="F193" s="29" t="s">
        <v>1369</v>
      </c>
    </row>
    <row r="194" spans="1:6">
      <c r="A194" s="38">
        <v>44765</v>
      </c>
      <c r="B194" s="29" t="s">
        <v>1459</v>
      </c>
      <c r="C194" s="52">
        <v>130</v>
      </c>
      <c r="D194" s="29" t="s">
        <v>182</v>
      </c>
      <c r="F194" s="29" t="s">
        <v>1518</v>
      </c>
    </row>
    <row r="195" spans="1:6">
      <c r="A195" s="38">
        <v>44769</v>
      </c>
      <c r="B195" s="29" t="s">
        <v>1267</v>
      </c>
      <c r="C195" s="52">
        <v>130</v>
      </c>
      <c r="D195" s="29" t="s">
        <v>170</v>
      </c>
      <c r="F195" s="29" t="s">
        <v>1201</v>
      </c>
    </row>
    <row r="196" spans="1:6">
      <c r="A196" s="38">
        <v>44771</v>
      </c>
      <c r="B196" s="29" t="s">
        <v>1277</v>
      </c>
      <c r="C196" s="52">
        <v>130</v>
      </c>
      <c r="D196" s="29" t="s">
        <v>170</v>
      </c>
      <c r="F196" s="29" t="s">
        <v>1201</v>
      </c>
    </row>
    <row r="197" spans="1:6">
      <c r="A197" s="38">
        <v>44771</v>
      </c>
      <c r="B197" s="29" t="s">
        <v>1388</v>
      </c>
      <c r="C197" s="52">
        <v>130</v>
      </c>
      <c r="D197" s="29" t="s">
        <v>182</v>
      </c>
      <c r="F197" s="29" t="s">
        <v>1538</v>
      </c>
    </row>
    <row r="198" spans="1:6">
      <c r="A198" s="38">
        <v>44771</v>
      </c>
      <c r="B198" s="29" t="s">
        <v>1278</v>
      </c>
      <c r="C198" s="52">
        <v>130</v>
      </c>
      <c r="D198" s="29" t="s">
        <v>170</v>
      </c>
      <c r="F198" s="29" t="s">
        <v>1537</v>
      </c>
    </row>
    <row r="199" spans="1:6">
      <c r="A199" s="38">
        <v>44771</v>
      </c>
      <c r="B199" s="29" t="s">
        <v>1290</v>
      </c>
      <c r="C199" s="52">
        <v>130</v>
      </c>
      <c r="D199" s="29" t="s">
        <v>170</v>
      </c>
      <c r="F199" s="29" t="s">
        <v>1536</v>
      </c>
    </row>
    <row r="200" spans="1:6">
      <c r="A200" s="38">
        <v>44771</v>
      </c>
      <c r="B200" s="29" t="s">
        <v>1289</v>
      </c>
      <c r="C200" s="52">
        <v>130</v>
      </c>
      <c r="D200" s="29" t="s">
        <v>170</v>
      </c>
      <c r="F200" s="29" t="s">
        <v>1535</v>
      </c>
    </row>
    <row r="201" spans="1:6">
      <c r="A201" s="38">
        <v>44771</v>
      </c>
      <c r="B201" s="29" t="s">
        <v>1475</v>
      </c>
      <c r="C201" s="52">
        <v>100</v>
      </c>
      <c r="D201" s="29" t="s">
        <v>170</v>
      </c>
    </row>
    <row r="202" spans="1:6">
      <c r="A202" s="38">
        <v>44776</v>
      </c>
      <c r="B202" s="29" t="s">
        <v>1368</v>
      </c>
      <c r="C202" s="52">
        <v>130</v>
      </c>
      <c r="D202" s="29" t="s">
        <v>170</v>
      </c>
    </row>
    <row r="203" spans="1:6">
      <c r="A203" s="38">
        <v>44776</v>
      </c>
      <c r="B203" s="29" t="s">
        <v>1273</v>
      </c>
      <c r="C203" s="52">
        <v>130</v>
      </c>
      <c r="D203" s="29" t="s">
        <v>176</v>
      </c>
    </row>
    <row r="204" spans="1:6">
      <c r="A204" s="38">
        <v>44779</v>
      </c>
      <c r="B204" s="29" t="s">
        <v>39</v>
      </c>
      <c r="C204" s="52">
        <v>100</v>
      </c>
      <c r="D204" s="29" t="s">
        <v>176</v>
      </c>
    </row>
    <row r="205" spans="1:6">
      <c r="A205" s="38">
        <v>44778</v>
      </c>
      <c r="B205" s="29" t="s">
        <v>1398</v>
      </c>
      <c r="C205" s="52">
        <v>130</v>
      </c>
      <c r="D205" s="29" t="s">
        <v>242</v>
      </c>
    </row>
    <row r="206" spans="1:6">
      <c r="A206" s="38">
        <v>44779</v>
      </c>
      <c r="B206" s="29" t="s">
        <v>1556</v>
      </c>
      <c r="C206" s="52">
        <v>130</v>
      </c>
      <c r="D206" s="29" t="s">
        <v>170</v>
      </c>
    </row>
    <row r="207" spans="1:6">
      <c r="A207" s="38">
        <v>44779</v>
      </c>
      <c r="B207" s="29" t="s">
        <v>1557</v>
      </c>
      <c r="C207" s="52">
        <v>130</v>
      </c>
      <c r="D207" s="29" t="s">
        <v>170</v>
      </c>
    </row>
    <row r="208" spans="1:6">
      <c r="A208" s="38">
        <v>44778</v>
      </c>
      <c r="B208" s="29" t="s">
        <v>1558</v>
      </c>
      <c r="C208" s="52">
        <v>130</v>
      </c>
      <c r="D208" s="29" t="s">
        <v>170</v>
      </c>
    </row>
    <row r="209" spans="1:6">
      <c r="A209" s="38">
        <v>44776</v>
      </c>
      <c r="B209" s="29" t="s">
        <v>1559</v>
      </c>
      <c r="C209" s="52">
        <v>130</v>
      </c>
      <c r="D209" s="29" t="s">
        <v>176</v>
      </c>
    </row>
    <row r="210" spans="1:6">
      <c r="A210" s="38">
        <v>44781</v>
      </c>
      <c r="B210" s="29" t="s">
        <v>1281</v>
      </c>
      <c r="C210" s="52">
        <v>90</v>
      </c>
      <c r="D210" s="53" t="s">
        <v>170</v>
      </c>
      <c r="F210" s="53"/>
    </row>
    <row r="211" spans="1:6">
      <c r="A211" s="38">
        <v>44781</v>
      </c>
      <c r="B211" s="29" t="s">
        <v>1282</v>
      </c>
      <c r="C211" s="52">
        <v>90</v>
      </c>
      <c r="D211" s="53" t="s">
        <v>170</v>
      </c>
      <c r="F211" s="53" t="s">
        <v>1564</v>
      </c>
    </row>
    <row r="212" spans="1:6">
      <c r="A212" s="38">
        <v>44781</v>
      </c>
      <c r="B212" s="29" t="s">
        <v>1114</v>
      </c>
      <c r="C212" s="52">
        <v>130</v>
      </c>
      <c r="D212" s="29" t="s">
        <v>170</v>
      </c>
      <c r="F212" s="29" t="s">
        <v>1369</v>
      </c>
    </row>
    <row r="213" spans="1:6">
      <c r="A213" s="38">
        <v>44779</v>
      </c>
      <c r="B213" s="29" t="s">
        <v>1565</v>
      </c>
      <c r="C213" s="52">
        <v>130</v>
      </c>
      <c r="D213" s="29" t="s">
        <v>170</v>
      </c>
    </row>
    <row r="214" spans="1:6">
      <c r="A214" s="38">
        <v>44785</v>
      </c>
      <c r="B214" s="29" t="s">
        <v>1381</v>
      </c>
      <c r="C214" s="52">
        <v>130</v>
      </c>
      <c r="D214" s="29" t="s">
        <v>170</v>
      </c>
    </row>
    <row r="215" spans="1:6">
      <c r="A215" s="38">
        <v>44783</v>
      </c>
      <c r="B215" s="29" t="s">
        <v>1274</v>
      </c>
      <c r="C215" s="52">
        <v>130</v>
      </c>
      <c r="D215" s="29" t="s">
        <v>170</v>
      </c>
    </row>
    <row r="216" spans="1:6">
      <c r="A216" s="38">
        <v>44782</v>
      </c>
      <c r="B216" s="29" t="s">
        <v>1287</v>
      </c>
      <c r="C216" s="52">
        <v>130</v>
      </c>
      <c r="D216" s="29" t="s">
        <v>170</v>
      </c>
      <c r="F216" s="29" t="s">
        <v>1311</v>
      </c>
    </row>
    <row r="217" spans="1:6">
      <c r="A217" s="38">
        <v>44783</v>
      </c>
      <c r="B217" s="29" t="s">
        <v>1268</v>
      </c>
      <c r="C217" s="52">
        <v>195</v>
      </c>
      <c r="D217" s="29" t="s">
        <v>242</v>
      </c>
    </row>
    <row r="218" spans="1:6">
      <c r="A218" s="38">
        <v>44786</v>
      </c>
      <c r="B218" s="29" t="s">
        <v>1415</v>
      </c>
      <c r="C218" s="52">
        <v>130</v>
      </c>
      <c r="D218" s="29" t="s">
        <v>170</v>
      </c>
    </row>
    <row r="219" spans="1:6">
      <c r="A219" s="38">
        <v>44786</v>
      </c>
      <c r="B219" s="29" t="s">
        <v>1500</v>
      </c>
      <c r="C219" s="52">
        <v>130</v>
      </c>
      <c r="D219" s="29" t="s">
        <v>242</v>
      </c>
    </row>
    <row r="220" spans="1:6">
      <c r="A220" s="38">
        <v>44786</v>
      </c>
      <c r="B220" s="29" t="s">
        <v>1270</v>
      </c>
      <c r="C220" s="52">
        <v>130</v>
      </c>
      <c r="D220" s="29" t="s">
        <v>170</v>
      </c>
      <c r="F220" s="29" t="s">
        <v>1369</v>
      </c>
    </row>
    <row r="221" spans="1:6">
      <c r="A221" s="38">
        <v>44786</v>
      </c>
      <c r="B221" s="29" t="s">
        <v>1271</v>
      </c>
      <c r="C221" s="52">
        <v>130</v>
      </c>
      <c r="D221" s="29" t="s">
        <v>170</v>
      </c>
    </row>
    <row r="222" spans="1:6">
      <c r="A222" s="38">
        <v>44785</v>
      </c>
      <c r="B222" s="29" t="s">
        <v>1582</v>
      </c>
      <c r="C222" s="52">
        <v>150</v>
      </c>
      <c r="D222" s="29" t="s">
        <v>170</v>
      </c>
    </row>
    <row r="223" spans="1:6">
      <c r="A223" s="38">
        <v>44786</v>
      </c>
      <c r="B223" s="29" t="s">
        <v>73</v>
      </c>
      <c r="C223" s="52">
        <v>100</v>
      </c>
      <c r="D223" s="29" t="s">
        <v>170</v>
      </c>
    </row>
    <row r="224" spans="1:6">
      <c r="A224" s="38">
        <v>44788</v>
      </c>
      <c r="B224" s="29" t="s">
        <v>1510</v>
      </c>
      <c r="C224" s="52">
        <v>130</v>
      </c>
      <c r="D224" s="29" t="s">
        <v>170</v>
      </c>
      <c r="F224" s="29" t="s">
        <v>1369</v>
      </c>
    </row>
    <row r="225" spans="1:6">
      <c r="A225" s="38">
        <v>44789</v>
      </c>
      <c r="B225" s="29" t="s">
        <v>1489</v>
      </c>
      <c r="C225" s="52">
        <v>130</v>
      </c>
      <c r="D225" s="29" t="s">
        <v>170</v>
      </c>
      <c r="F225" s="29" t="s">
        <v>1587</v>
      </c>
    </row>
    <row r="226" spans="1:6">
      <c r="A226" s="38">
        <v>44792</v>
      </c>
      <c r="B226" s="29" t="s">
        <v>1283</v>
      </c>
      <c r="C226" s="52">
        <v>130</v>
      </c>
      <c r="D226" s="29" t="s">
        <v>170</v>
      </c>
      <c r="F226" s="29" t="s">
        <v>1588</v>
      </c>
    </row>
    <row r="227" spans="1:6">
      <c r="A227" s="38">
        <v>44790</v>
      </c>
      <c r="B227" s="29" t="s">
        <v>1519</v>
      </c>
      <c r="C227" s="52">
        <v>130</v>
      </c>
      <c r="D227" s="29" t="s">
        <v>170</v>
      </c>
    </row>
    <row r="228" spans="1:6">
      <c r="A228" s="38">
        <v>44790</v>
      </c>
      <c r="B228" s="29" t="s">
        <v>1524</v>
      </c>
      <c r="C228" s="52">
        <v>130</v>
      </c>
      <c r="D228" s="29" t="s">
        <v>176</v>
      </c>
    </row>
    <row r="229" spans="1:6">
      <c r="A229" s="38">
        <v>44062</v>
      </c>
      <c r="B229" s="29" t="s">
        <v>1294</v>
      </c>
      <c r="C229" s="52">
        <v>130</v>
      </c>
      <c r="D229" s="29" t="s">
        <v>170</v>
      </c>
    </row>
    <row r="230" spans="1:6">
      <c r="A230" s="38">
        <v>44062</v>
      </c>
      <c r="B230" s="29" t="s">
        <v>1291</v>
      </c>
      <c r="C230" s="52">
        <v>130</v>
      </c>
      <c r="D230" s="29" t="s">
        <v>170</v>
      </c>
      <c r="F230" s="29" t="s">
        <v>1589</v>
      </c>
    </row>
    <row r="231" spans="1:6">
      <c r="A231" s="38">
        <v>44059</v>
      </c>
      <c r="B231" s="29" t="s">
        <v>1246</v>
      </c>
      <c r="C231" s="52">
        <v>130</v>
      </c>
      <c r="D231" s="29" t="s">
        <v>170</v>
      </c>
    </row>
    <row r="232" spans="1:6">
      <c r="A232" s="38">
        <v>44061</v>
      </c>
      <c r="B232" s="29" t="s">
        <v>1455</v>
      </c>
      <c r="C232" s="52">
        <v>100</v>
      </c>
      <c r="D232" s="29" t="s">
        <v>170</v>
      </c>
    </row>
    <row r="235" spans="1:6">
      <c r="A235" s="29">
        <v>16</v>
      </c>
      <c r="B235" s="29" t="s">
        <v>1289</v>
      </c>
    </row>
    <row r="236" spans="1:6">
      <c r="A236" s="29">
        <v>8</v>
      </c>
      <c r="B236" s="29" t="s">
        <v>1461</v>
      </c>
    </row>
    <row r="238" spans="1:6">
      <c r="A238" s="29">
        <v>15</v>
      </c>
      <c r="B238" s="29" t="s">
        <v>1284</v>
      </c>
    </row>
    <row r="239" spans="1:6">
      <c r="A239" s="29">
        <v>15</v>
      </c>
      <c r="B239" s="29" t="s">
        <v>1285</v>
      </c>
    </row>
    <row r="241" spans="1:2">
      <c r="A241" s="29">
        <v>19</v>
      </c>
      <c r="B241" s="29" t="s">
        <v>1267</v>
      </c>
    </row>
    <row r="242" spans="1:2">
      <c r="A242" s="29">
        <v>19</v>
      </c>
      <c r="B242" s="29" t="s">
        <v>1273</v>
      </c>
    </row>
    <row r="243" spans="1:2">
      <c r="A243" s="29">
        <v>25</v>
      </c>
      <c r="B243" s="29" t="s">
        <v>1277</v>
      </c>
    </row>
    <row r="244" spans="1:2">
      <c r="A244" s="29">
        <v>25</v>
      </c>
      <c r="B244" s="29" t="s">
        <v>1388</v>
      </c>
    </row>
    <row r="245" spans="1:2">
      <c r="A245" s="29">
        <v>25</v>
      </c>
      <c r="B245" s="29" t="s">
        <v>1459</v>
      </c>
    </row>
    <row r="246" spans="1:2">
      <c r="A246" s="29">
        <v>30</v>
      </c>
      <c r="B246" s="29" t="s">
        <v>1278</v>
      </c>
    </row>
    <row r="247" spans="1:2">
      <c r="A247" s="29">
        <v>30</v>
      </c>
      <c r="B247" s="29" t="s">
        <v>1290</v>
      </c>
    </row>
    <row r="255" spans="1:2">
      <c r="A255" s="29">
        <v>8</v>
      </c>
      <c r="B255" s="29" t="s">
        <v>39</v>
      </c>
    </row>
  </sheetData>
  <autoFilter ref="A1:F101"/>
  <sortState ref="A242:B275">
    <sortCondition ref="A275"/>
  </sortState>
  <pageMargins left="0.511811024" right="0.511811024" top="0.78740157499999996" bottom="0.78740157499999996" header="0.31496062000000002" footer="0.31496062000000002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3"/>
  <sheetViews>
    <sheetView workbookViewId="0">
      <pane ySplit="1" topLeftCell="A47" activePane="bottomLeft" state="frozen"/>
      <selection pane="bottomLeft" activeCell="D51" sqref="A51:D51"/>
    </sheetView>
  </sheetViews>
  <sheetFormatPr defaultRowHeight="15"/>
  <cols>
    <col min="1" max="1" width="10.7109375" style="29" bestFit="1" customWidth="1"/>
    <col min="2" max="2" width="14.7109375" style="29" bestFit="1" customWidth="1"/>
    <col min="3" max="3" width="9.140625" style="52"/>
    <col min="4" max="4" width="9.140625" style="55"/>
    <col min="5" max="5" width="9.140625" style="71"/>
  </cols>
  <sheetData>
    <row r="1" spans="1:5">
      <c r="A1" s="50" t="s">
        <v>162</v>
      </c>
      <c r="B1" s="50" t="s">
        <v>154</v>
      </c>
      <c r="C1" s="51" t="s">
        <v>163</v>
      </c>
      <c r="D1" s="84" t="s">
        <v>1159</v>
      </c>
      <c r="E1" s="50" t="s">
        <v>1327</v>
      </c>
    </row>
    <row r="2" spans="1:5">
      <c r="A2" s="38">
        <v>44660</v>
      </c>
      <c r="B2" s="29" t="s">
        <v>1115</v>
      </c>
      <c r="C2" s="52">
        <v>0.5</v>
      </c>
      <c r="D2" s="55" t="s">
        <v>1303</v>
      </c>
    </row>
    <row r="3" spans="1:5">
      <c r="A3" s="38">
        <v>44695</v>
      </c>
      <c r="B3" s="29" t="s">
        <v>1366</v>
      </c>
      <c r="C3" s="52">
        <f>2.5+2.5</f>
        <v>5</v>
      </c>
      <c r="D3" s="55" t="s">
        <v>1360</v>
      </c>
    </row>
    <row r="4" spans="1:5">
      <c r="A4" s="38">
        <v>44708</v>
      </c>
      <c r="B4" s="29" t="s">
        <v>1366</v>
      </c>
      <c r="C4" s="52">
        <f>2.5+7</f>
        <v>9.5</v>
      </c>
      <c r="D4" s="55" t="s">
        <v>1494</v>
      </c>
    </row>
    <row r="5" spans="1:5">
      <c r="A5" s="38">
        <v>44715</v>
      </c>
      <c r="B5" s="29" t="s">
        <v>1366</v>
      </c>
      <c r="C5" s="52">
        <f>5+3+5</f>
        <v>13</v>
      </c>
      <c r="D5" s="55" t="s">
        <v>1493</v>
      </c>
    </row>
    <row r="6" spans="1:5">
      <c r="A6" s="38">
        <v>44736</v>
      </c>
      <c r="B6" s="29" t="s">
        <v>1366</v>
      </c>
      <c r="C6" s="52">
        <f>5+5+4</f>
        <v>14</v>
      </c>
      <c r="D6" s="55" t="s">
        <v>1407</v>
      </c>
    </row>
    <row r="7" spans="1:5">
      <c r="A7" s="38">
        <v>44750</v>
      </c>
      <c r="B7" s="29" t="s">
        <v>1366</v>
      </c>
      <c r="C7" s="52">
        <f>5+2.5+5+5</f>
        <v>17.5</v>
      </c>
      <c r="D7" s="55" t="s">
        <v>1490</v>
      </c>
    </row>
    <row r="8" spans="1:5">
      <c r="A8" s="38">
        <v>44750</v>
      </c>
      <c r="B8" s="29" t="s">
        <v>1491</v>
      </c>
      <c r="C8" s="52">
        <f>5+5+5+5</f>
        <v>20</v>
      </c>
      <c r="D8" s="55" t="s">
        <v>1492</v>
      </c>
    </row>
    <row r="9" spans="1:5">
      <c r="A9" s="38">
        <v>44755</v>
      </c>
      <c r="B9" s="29" t="s">
        <v>1505</v>
      </c>
      <c r="C9" s="52">
        <v>2.5</v>
      </c>
      <c r="D9" s="55" t="s">
        <v>1189</v>
      </c>
      <c r="E9" s="71" t="s">
        <v>1515</v>
      </c>
    </row>
    <row r="10" spans="1:5">
      <c r="A10" s="38">
        <v>44757</v>
      </c>
      <c r="B10" s="29" t="s">
        <v>1508</v>
      </c>
      <c r="C10" s="52">
        <f>6.5+6.5</f>
        <v>13</v>
      </c>
      <c r="D10" s="55" t="s">
        <v>1509</v>
      </c>
    </row>
    <row r="11" spans="1:5">
      <c r="A11" s="38">
        <v>44762</v>
      </c>
      <c r="B11" s="29" t="s">
        <v>1511</v>
      </c>
      <c r="C11" s="52">
        <f>5+2.5</f>
        <v>7.5</v>
      </c>
      <c r="D11" s="55" t="s">
        <v>1512</v>
      </c>
    </row>
    <row r="12" spans="1:5">
      <c r="A12" s="38">
        <v>44762</v>
      </c>
      <c r="B12" s="29" t="s">
        <v>1513</v>
      </c>
      <c r="C12" s="52">
        <f>5+5+5</f>
        <v>15</v>
      </c>
      <c r="D12" s="55" t="s">
        <v>1460</v>
      </c>
    </row>
    <row r="13" spans="1:5">
      <c r="A13" s="38">
        <v>44762</v>
      </c>
      <c r="B13" s="29" t="s">
        <v>1505</v>
      </c>
      <c r="C13" s="52">
        <v>2.5</v>
      </c>
      <c r="D13" s="55" t="s">
        <v>1189</v>
      </c>
      <c r="E13" s="71" t="s">
        <v>1514</v>
      </c>
    </row>
    <row r="14" spans="1:5">
      <c r="A14" s="38">
        <v>44769</v>
      </c>
      <c r="B14" s="29" t="s">
        <v>1142</v>
      </c>
      <c r="C14" s="52">
        <f>2.5+6.5</f>
        <v>9</v>
      </c>
      <c r="D14" s="55" t="s">
        <v>1579</v>
      </c>
    </row>
    <row r="15" spans="1:5">
      <c r="A15" s="38">
        <v>44769</v>
      </c>
      <c r="B15" s="29" t="s">
        <v>1096</v>
      </c>
      <c r="C15" s="52">
        <f>5+5+5+5+2.5</f>
        <v>22.5</v>
      </c>
      <c r="D15" s="55" t="s">
        <v>1569</v>
      </c>
      <c r="E15" s="71" t="s">
        <v>93</v>
      </c>
    </row>
    <row r="16" spans="1:5">
      <c r="A16" s="38">
        <v>44769</v>
      </c>
      <c r="B16" s="29" t="s">
        <v>1501</v>
      </c>
      <c r="C16" s="52">
        <v>2.5</v>
      </c>
    </row>
    <row r="17" spans="1:5">
      <c r="A17" s="38">
        <v>44769</v>
      </c>
      <c r="B17" s="29" t="s">
        <v>1097</v>
      </c>
      <c r="C17" s="52">
        <f>5+5+2.5</f>
        <v>12.5</v>
      </c>
      <c r="D17" s="55" t="s">
        <v>1566</v>
      </c>
      <c r="E17" s="71" t="s">
        <v>93</v>
      </c>
    </row>
    <row r="18" spans="1:5">
      <c r="A18" s="38">
        <v>44771</v>
      </c>
      <c r="B18" s="29" t="s">
        <v>1501</v>
      </c>
      <c r="C18" s="52">
        <f>2.5+3</f>
        <v>5.5</v>
      </c>
      <c r="D18" s="55" t="s">
        <v>1560</v>
      </c>
    </row>
    <row r="19" spans="1:5">
      <c r="A19" s="38">
        <v>44771</v>
      </c>
      <c r="B19" s="29" t="s">
        <v>1199</v>
      </c>
      <c r="C19" s="52">
        <f>3+2.5</f>
        <v>5.5</v>
      </c>
    </row>
    <row r="20" spans="1:5">
      <c r="A20" s="38">
        <v>44771</v>
      </c>
      <c r="B20" s="29" t="s">
        <v>1558</v>
      </c>
      <c r="C20" s="52">
        <v>2.5</v>
      </c>
    </row>
    <row r="21" spans="1:5">
      <c r="A21" s="38">
        <v>44771</v>
      </c>
      <c r="B21" s="29" t="s">
        <v>1140</v>
      </c>
      <c r="C21" s="52">
        <v>4</v>
      </c>
    </row>
    <row r="22" spans="1:5">
      <c r="A22" s="38">
        <v>44771</v>
      </c>
      <c r="B22" s="29" t="s">
        <v>1551</v>
      </c>
      <c r="C22" s="52">
        <f>3+5</f>
        <v>8</v>
      </c>
    </row>
    <row r="23" spans="1:5">
      <c r="A23" s="38">
        <v>44772</v>
      </c>
      <c r="B23" s="29" t="s">
        <v>1318</v>
      </c>
      <c r="C23" s="52">
        <v>2.5</v>
      </c>
    </row>
    <row r="24" spans="1:5">
      <c r="A24" s="38">
        <v>44772</v>
      </c>
      <c r="B24" s="29" t="s">
        <v>1097</v>
      </c>
      <c r="C24" s="52">
        <f>5+5+5+2.5</f>
        <v>17.5</v>
      </c>
      <c r="D24" s="55" t="s">
        <v>1567</v>
      </c>
      <c r="E24" s="71" t="s">
        <v>93</v>
      </c>
    </row>
    <row r="25" spans="1:5">
      <c r="A25" s="38">
        <v>44772</v>
      </c>
      <c r="B25" s="29" t="s">
        <v>1553</v>
      </c>
      <c r="C25" s="52">
        <f>6.5+6.5</f>
        <v>13</v>
      </c>
    </row>
    <row r="26" spans="1:5">
      <c r="A26" s="38">
        <v>44772</v>
      </c>
      <c r="B26" s="29" t="s">
        <v>1140</v>
      </c>
      <c r="C26" s="52">
        <v>2.5</v>
      </c>
    </row>
    <row r="27" spans="1:5">
      <c r="A27" s="38">
        <v>44776</v>
      </c>
      <c r="B27" s="29" t="s">
        <v>1318</v>
      </c>
      <c r="C27" s="52">
        <v>2.5</v>
      </c>
    </row>
    <row r="28" spans="1:5">
      <c r="A28" s="38">
        <v>44776</v>
      </c>
      <c r="B28" s="29" t="s">
        <v>1501</v>
      </c>
      <c r="C28" s="52">
        <v>2.5</v>
      </c>
    </row>
    <row r="29" spans="1:5">
      <c r="A29" s="38">
        <v>44776</v>
      </c>
      <c r="B29" s="29" t="s">
        <v>1199</v>
      </c>
      <c r="C29" s="52">
        <f>3+3+5</f>
        <v>11</v>
      </c>
    </row>
    <row r="30" spans="1:5">
      <c r="A30" s="38">
        <v>44776</v>
      </c>
      <c r="B30" s="29" t="s">
        <v>1551</v>
      </c>
      <c r="C30" s="52">
        <v>5</v>
      </c>
    </row>
    <row r="31" spans="1:5">
      <c r="A31" s="38">
        <v>44776</v>
      </c>
      <c r="B31" s="29" t="s">
        <v>1097</v>
      </c>
      <c r="C31" s="52">
        <f>5+2.5+5+5</f>
        <v>17.5</v>
      </c>
      <c r="D31" s="55" t="s">
        <v>1584</v>
      </c>
      <c r="E31" s="71" t="s">
        <v>93</v>
      </c>
    </row>
    <row r="32" spans="1:5">
      <c r="A32" s="38">
        <v>44776</v>
      </c>
      <c r="B32" s="29" t="s">
        <v>1096</v>
      </c>
      <c r="C32" s="52">
        <f>6+2.5+6</f>
        <v>14.5</v>
      </c>
      <c r="D32" s="55" t="s">
        <v>1566</v>
      </c>
      <c r="E32" s="71" t="s">
        <v>93</v>
      </c>
    </row>
    <row r="33" spans="1:5">
      <c r="A33" s="38">
        <v>44778</v>
      </c>
      <c r="B33" s="29" t="s">
        <v>1501</v>
      </c>
      <c r="C33" s="52">
        <v>2.5</v>
      </c>
    </row>
    <row r="34" spans="1:5">
      <c r="A34" s="38">
        <v>44778</v>
      </c>
      <c r="B34" s="29" t="s">
        <v>1551</v>
      </c>
      <c r="C34" s="52">
        <f>6 + 5</f>
        <v>11</v>
      </c>
    </row>
    <row r="35" spans="1:5">
      <c r="A35" s="38">
        <v>44778</v>
      </c>
      <c r="B35" s="29" t="s">
        <v>1552</v>
      </c>
      <c r="C35" s="52">
        <f>5+5+5+6+6</f>
        <v>27</v>
      </c>
      <c r="D35" s="90" t="s">
        <v>1563</v>
      </c>
    </row>
    <row r="36" spans="1:5">
      <c r="A36" s="38">
        <v>44778</v>
      </c>
      <c r="B36" s="29" t="s">
        <v>1318</v>
      </c>
      <c r="C36" s="52">
        <v>2.5</v>
      </c>
    </row>
    <row r="37" spans="1:5">
      <c r="A37" s="38">
        <v>44778</v>
      </c>
      <c r="B37" s="29" t="s">
        <v>1154</v>
      </c>
      <c r="C37" s="52">
        <f>6+6+6</f>
        <v>18</v>
      </c>
    </row>
    <row r="38" spans="1:5">
      <c r="A38" s="38">
        <v>44779</v>
      </c>
      <c r="B38" s="29" t="s">
        <v>1318</v>
      </c>
      <c r="C38" s="52">
        <v>2.5</v>
      </c>
    </row>
    <row r="39" spans="1:5">
      <c r="A39" s="38">
        <v>44779</v>
      </c>
      <c r="B39" s="29" t="s">
        <v>1097</v>
      </c>
      <c r="C39" s="52">
        <f>2.5+6</f>
        <v>8.5</v>
      </c>
      <c r="D39" s="55" t="s">
        <v>1568</v>
      </c>
      <c r="E39" s="71" t="s">
        <v>93</v>
      </c>
    </row>
    <row r="40" spans="1:5">
      <c r="A40" s="38">
        <v>44779</v>
      </c>
      <c r="B40" s="29" t="s">
        <v>1142</v>
      </c>
      <c r="C40" s="52">
        <f>7+6+13+7+2.5+7+6</f>
        <v>48.5</v>
      </c>
      <c r="D40" s="55" t="s">
        <v>1578</v>
      </c>
    </row>
    <row r="41" spans="1:5">
      <c r="A41" s="38">
        <v>44779</v>
      </c>
      <c r="B41" s="29" t="s">
        <v>1086</v>
      </c>
      <c r="C41" s="52">
        <f>6+6.5+6+13+6+6+5</f>
        <v>48.5</v>
      </c>
    </row>
    <row r="42" spans="1:5">
      <c r="A42" s="38">
        <v>44779</v>
      </c>
      <c r="B42" s="29" t="s">
        <v>1553</v>
      </c>
      <c r="C42" s="52">
        <v>4</v>
      </c>
      <c r="D42" s="55" t="s">
        <v>1554</v>
      </c>
    </row>
    <row r="43" spans="1:5">
      <c r="A43" s="38">
        <v>44779</v>
      </c>
      <c r="B43" s="29" t="s">
        <v>1140</v>
      </c>
      <c r="C43" s="52">
        <v>2.5</v>
      </c>
      <c r="D43" s="55" t="s">
        <v>1555</v>
      </c>
    </row>
    <row r="44" spans="1:5">
      <c r="A44" s="38">
        <v>44783</v>
      </c>
      <c r="B44" s="29" t="s">
        <v>1571</v>
      </c>
      <c r="C44" s="52">
        <v>2.5</v>
      </c>
      <c r="D44" s="55" t="s">
        <v>1189</v>
      </c>
    </row>
    <row r="45" spans="1:5">
      <c r="A45" s="38">
        <v>44783</v>
      </c>
      <c r="B45" s="29" t="s">
        <v>1501</v>
      </c>
      <c r="C45" s="52">
        <v>2.5</v>
      </c>
      <c r="D45" s="55" t="s">
        <v>1189</v>
      </c>
    </row>
    <row r="46" spans="1:5">
      <c r="A46" s="38">
        <v>44785</v>
      </c>
      <c r="B46" s="29" t="s">
        <v>1090</v>
      </c>
      <c r="C46" s="52">
        <f>6+6+2.5</f>
        <v>14.5</v>
      </c>
      <c r="D46" s="55" t="s">
        <v>1581</v>
      </c>
      <c r="E46" s="71" t="s">
        <v>93</v>
      </c>
    </row>
    <row r="47" spans="1:5">
      <c r="A47" s="38">
        <v>44785</v>
      </c>
      <c r="B47" s="29" t="s">
        <v>1318</v>
      </c>
      <c r="C47" s="52">
        <v>2.5</v>
      </c>
      <c r="D47" s="55" t="s">
        <v>1189</v>
      </c>
    </row>
    <row r="48" spans="1:5">
      <c r="A48" s="38">
        <v>44785</v>
      </c>
      <c r="B48" s="29" t="s">
        <v>1139</v>
      </c>
      <c r="C48" s="52">
        <f>2.5+2.5</f>
        <v>5</v>
      </c>
      <c r="D48" s="55" t="s">
        <v>1360</v>
      </c>
    </row>
    <row r="49" spans="1:5">
      <c r="A49" s="38">
        <v>44785</v>
      </c>
      <c r="B49" s="29" t="s">
        <v>1301</v>
      </c>
      <c r="C49" s="52">
        <f>6+6+6+6</f>
        <v>24</v>
      </c>
      <c r="D49" s="55" t="s">
        <v>1492</v>
      </c>
    </row>
    <row r="50" spans="1:5">
      <c r="A50" s="38">
        <v>44785</v>
      </c>
      <c r="B50" s="29" t="s">
        <v>1142</v>
      </c>
      <c r="C50" s="52">
        <f>7+7+13+7+2.5+7</f>
        <v>43.5</v>
      </c>
      <c r="D50" s="55" t="s">
        <v>1580</v>
      </c>
    </row>
    <row r="51" spans="1:5">
      <c r="A51" s="38">
        <v>44785</v>
      </c>
      <c r="B51" s="29" t="s">
        <v>1572</v>
      </c>
      <c r="C51" s="52">
        <v>3</v>
      </c>
      <c r="D51" s="55" t="s">
        <v>1573</v>
      </c>
    </row>
    <row r="52" spans="1:5">
      <c r="A52" s="38">
        <v>44786</v>
      </c>
      <c r="B52" s="29" t="s">
        <v>1090</v>
      </c>
      <c r="C52" s="52">
        <v>2.5</v>
      </c>
      <c r="D52" s="55" t="s">
        <v>1189</v>
      </c>
      <c r="E52" s="71" t="s">
        <v>93</v>
      </c>
    </row>
    <row r="53" spans="1:5">
      <c r="A53" s="38">
        <v>44786</v>
      </c>
      <c r="B53" s="29" t="s">
        <v>1501</v>
      </c>
      <c r="C53" s="52">
        <f>2.5+2.5</f>
        <v>5</v>
      </c>
      <c r="D53" s="55" t="s">
        <v>1360</v>
      </c>
    </row>
    <row r="54" spans="1:5">
      <c r="A54" s="38">
        <v>44786</v>
      </c>
      <c r="B54" s="29" t="s">
        <v>1301</v>
      </c>
      <c r="C54" s="52">
        <v>3</v>
      </c>
      <c r="D54" s="55" t="s">
        <v>1573</v>
      </c>
    </row>
    <row r="55" spans="1:5">
      <c r="A55" s="38">
        <v>44786</v>
      </c>
      <c r="B55" s="29" t="s">
        <v>1097</v>
      </c>
      <c r="C55" s="52">
        <f>6+2.5+6+6+7</f>
        <v>27.5</v>
      </c>
      <c r="D55" s="55" t="s">
        <v>1574</v>
      </c>
      <c r="E55" s="71" t="s">
        <v>93</v>
      </c>
    </row>
    <row r="56" spans="1:5">
      <c r="A56" s="38">
        <v>44786</v>
      </c>
      <c r="B56" s="29" t="s">
        <v>1553</v>
      </c>
      <c r="C56" s="52">
        <v>2.5</v>
      </c>
      <c r="D56" s="55" t="s">
        <v>1189</v>
      </c>
    </row>
    <row r="57" spans="1:5">
      <c r="A57" s="38">
        <v>44786</v>
      </c>
      <c r="B57" s="29" t="s">
        <v>1139</v>
      </c>
      <c r="C57" s="52">
        <f>2.5+2.5</f>
        <v>5</v>
      </c>
      <c r="D57" s="55" t="s">
        <v>1360</v>
      </c>
    </row>
    <row r="58" spans="1:5">
      <c r="A58" s="38">
        <v>44786</v>
      </c>
      <c r="B58" s="29" t="s">
        <v>1140</v>
      </c>
      <c r="C58" s="52">
        <f>7+6+7</f>
        <v>20</v>
      </c>
      <c r="D58" s="55" t="s">
        <v>1575</v>
      </c>
    </row>
    <row r="59" spans="1:5">
      <c r="A59" s="38">
        <v>44786</v>
      </c>
      <c r="B59" s="29" t="s">
        <v>1142</v>
      </c>
      <c r="C59" s="52">
        <v>2.5</v>
      </c>
      <c r="D59" s="55" t="s">
        <v>1189</v>
      </c>
    </row>
    <row r="60" spans="1:5">
      <c r="A60" s="38">
        <v>44786</v>
      </c>
      <c r="B60" s="29" t="s">
        <v>1158</v>
      </c>
      <c r="C60" s="52">
        <v>2.5</v>
      </c>
      <c r="D60" s="55" t="s">
        <v>1189</v>
      </c>
    </row>
    <row r="61" spans="1:5">
      <c r="A61" s="38">
        <v>44786</v>
      </c>
      <c r="B61" s="29" t="s">
        <v>1576</v>
      </c>
      <c r="C61" s="52">
        <v>2.5</v>
      </c>
      <c r="D61" s="55" t="s">
        <v>1189</v>
      </c>
    </row>
    <row r="62" spans="1:5">
      <c r="A62" s="38">
        <v>44786</v>
      </c>
      <c r="B62" s="29" t="s">
        <v>1577</v>
      </c>
      <c r="C62" s="52">
        <v>2.5</v>
      </c>
      <c r="D62" s="55" t="s">
        <v>1189</v>
      </c>
    </row>
    <row r="63" spans="1:5">
      <c r="A63" s="38"/>
    </row>
  </sheetData>
  <autoFilter ref="A1:E62">
    <filterColumn colId="1"/>
    <sortState ref="A2:E52">
      <sortCondition ref="A1"/>
    </sortState>
  </autoFilter>
  <sortState ref="A2:E65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1000"/>
  <sheetViews>
    <sheetView topLeftCell="AP1" workbookViewId="0">
      <selection activeCell="AV12" sqref="AV12"/>
    </sheetView>
  </sheetViews>
  <sheetFormatPr defaultRowHeight="15"/>
  <cols>
    <col min="1" max="5" width="9.140625" style="29" customWidth="1"/>
    <col min="6" max="6" width="17.85546875" style="29" customWidth="1"/>
    <col min="7" max="7" width="16.140625" style="29" customWidth="1"/>
    <col min="8" max="8" width="15.140625" style="29" customWidth="1"/>
    <col min="9" max="9" width="9.140625" style="29" customWidth="1"/>
    <col min="10" max="10" width="29.7109375" style="29" customWidth="1"/>
    <col min="11" max="12" width="9.140625" style="29" customWidth="1"/>
    <col min="13" max="13" width="14.7109375" style="29" customWidth="1"/>
    <col min="14" max="14" width="12" style="29" customWidth="1"/>
    <col min="15" max="15" width="9.140625" style="29" customWidth="1"/>
    <col min="16" max="16" width="14.7109375" style="29" customWidth="1"/>
    <col min="17" max="17" width="9.140625" style="29" customWidth="1"/>
    <col min="18" max="18" width="14.7109375" style="29" customWidth="1"/>
    <col min="19" max="19" width="32.7109375" style="29" customWidth="1"/>
    <col min="20" max="20" width="18.28515625" style="29" bestFit="1" customWidth="1"/>
    <col min="21" max="21" width="29" style="29" customWidth="1"/>
    <col min="22" max="22" width="14.7109375" style="29" customWidth="1"/>
    <col min="23" max="23" width="36" style="29" customWidth="1"/>
    <col min="24" max="24" width="27.28515625" style="29" bestFit="1" customWidth="1"/>
    <col min="25" max="25" width="38.42578125" style="29" bestFit="1" customWidth="1"/>
    <col min="26" max="26" width="27.140625" style="29" bestFit="1" customWidth="1"/>
    <col min="27" max="27" width="32.140625" style="29" bestFit="1" customWidth="1"/>
    <col min="28" max="28" width="35.42578125" style="29" bestFit="1" customWidth="1"/>
    <col min="29" max="29" width="29.28515625" bestFit="1" customWidth="1"/>
    <col min="30" max="30" width="30.85546875" bestFit="1" customWidth="1"/>
    <col min="31" max="31" width="28" bestFit="1" customWidth="1"/>
    <col min="32" max="32" width="30.42578125" bestFit="1" customWidth="1"/>
    <col min="33" max="33" width="14.42578125" customWidth="1"/>
    <col min="34" max="34" width="29.28515625" bestFit="1" customWidth="1"/>
    <col min="35" max="35" width="30.85546875" bestFit="1" customWidth="1"/>
    <col min="36" max="36" width="26.140625" bestFit="1" customWidth="1"/>
    <col min="37" max="37" width="25.5703125" bestFit="1" customWidth="1"/>
    <col min="38" max="38" width="38.7109375" bestFit="1" customWidth="1"/>
    <col min="39" max="39" width="12.42578125" customWidth="1"/>
    <col min="40" max="40" width="21.42578125" bestFit="1" customWidth="1"/>
    <col min="41" max="41" width="26.140625" bestFit="1" customWidth="1"/>
    <col min="42" max="42" width="25.5703125" bestFit="1" customWidth="1"/>
    <col min="44" max="44" width="14.42578125" customWidth="1"/>
    <col min="45" max="45" width="18.85546875" customWidth="1"/>
    <col min="46" max="46" width="22.140625" bestFit="1" customWidth="1"/>
    <col min="47" max="47" width="26.140625" bestFit="1" customWidth="1"/>
    <col min="48" max="48" width="25.5703125" bestFit="1" customWidth="1"/>
    <col min="49" max="49" width="26.42578125" bestFit="1" customWidth="1"/>
    <col min="50" max="50" width="14.42578125" customWidth="1"/>
    <col min="51" max="51" width="18.85546875" customWidth="1"/>
    <col min="52" max="52" width="22.140625" bestFit="1" customWidth="1"/>
    <col min="53" max="53" width="26.140625" bestFit="1" customWidth="1"/>
    <col min="54" max="54" width="25.5703125" bestFit="1" customWidth="1"/>
    <col min="56" max="1026" width="14.42578125" customWidth="1"/>
  </cols>
  <sheetData>
    <row r="1" spans="1:59" ht="13.5" customHeight="1">
      <c r="A1" s="93">
        <v>44541</v>
      </c>
      <c r="B1" s="93"/>
      <c r="C1" s="93"/>
      <c r="D1" s="93">
        <v>44548</v>
      </c>
      <c r="E1" s="93"/>
      <c r="F1" s="93"/>
      <c r="G1" s="93">
        <v>44569</v>
      </c>
      <c r="H1" s="93"/>
      <c r="I1" s="93"/>
      <c r="J1" s="93">
        <v>44576</v>
      </c>
      <c r="K1" s="93"/>
      <c r="L1" s="93"/>
      <c r="M1" s="93">
        <v>44583</v>
      </c>
      <c r="N1" s="93"/>
      <c r="O1" s="93"/>
      <c r="P1" s="93" t="s">
        <v>948</v>
      </c>
      <c r="Q1" s="93"/>
      <c r="R1" s="93"/>
      <c r="S1" s="92">
        <v>44596</v>
      </c>
      <c r="T1" s="92"/>
      <c r="U1" s="92">
        <v>44597</v>
      </c>
      <c r="V1" s="92"/>
      <c r="W1" s="92"/>
      <c r="X1" s="92">
        <v>44603</v>
      </c>
      <c r="Y1" s="92"/>
      <c r="Z1" s="92">
        <v>44604</v>
      </c>
      <c r="AA1" s="92"/>
      <c r="AB1" s="92"/>
      <c r="AC1" s="92">
        <v>44610</v>
      </c>
      <c r="AD1" s="92"/>
      <c r="AE1" s="92">
        <v>44611</v>
      </c>
      <c r="AF1" s="92"/>
      <c r="AG1" s="92"/>
      <c r="AH1" s="61">
        <v>44617</v>
      </c>
      <c r="AI1" s="63"/>
      <c r="AJ1" s="92">
        <v>44618</v>
      </c>
      <c r="AK1" s="92"/>
      <c r="AL1" s="92"/>
      <c r="AM1" s="93">
        <v>44624</v>
      </c>
      <c r="AN1" s="93"/>
      <c r="AO1" s="92">
        <v>44625</v>
      </c>
      <c r="AP1" s="92"/>
      <c r="AQ1" s="92"/>
      <c r="AS1" s="93">
        <v>44631</v>
      </c>
      <c r="AT1" s="93"/>
      <c r="AU1" s="92">
        <v>44632</v>
      </c>
      <c r="AV1" s="92"/>
      <c r="AW1" s="92"/>
      <c r="AY1" s="93">
        <v>44638</v>
      </c>
      <c r="AZ1" s="93"/>
      <c r="BA1" s="92">
        <v>44639</v>
      </c>
      <c r="BB1" s="92"/>
      <c r="BC1" s="92"/>
      <c r="BE1" t="s">
        <v>1177</v>
      </c>
      <c r="BF1" t="s">
        <v>1068</v>
      </c>
      <c r="BG1" t="s">
        <v>1179</v>
      </c>
    </row>
    <row r="2" spans="1:59" ht="13.5" customHeight="1">
      <c r="A2" s="4" t="s">
        <v>949</v>
      </c>
      <c r="B2" s="4" t="s">
        <v>950</v>
      </c>
      <c r="C2" s="4" t="s">
        <v>951</v>
      </c>
      <c r="D2" s="4" t="s">
        <v>949</v>
      </c>
      <c r="E2" s="4" t="s">
        <v>950</v>
      </c>
      <c r="F2" s="4" t="s">
        <v>951</v>
      </c>
      <c r="G2" s="4" t="s">
        <v>949</v>
      </c>
      <c r="H2" s="4" t="s">
        <v>950</v>
      </c>
      <c r="I2" s="4" t="s">
        <v>951</v>
      </c>
      <c r="J2" s="4" t="s">
        <v>949</v>
      </c>
      <c r="K2" s="4" t="s">
        <v>950</v>
      </c>
      <c r="L2" s="4" t="s">
        <v>951</v>
      </c>
      <c r="M2" s="4" t="s">
        <v>949</v>
      </c>
      <c r="N2" s="4" t="s">
        <v>950</v>
      </c>
      <c r="O2" s="4" t="s">
        <v>951</v>
      </c>
      <c r="P2" s="4" t="s">
        <v>949</v>
      </c>
      <c r="Q2" s="4" t="s">
        <v>950</v>
      </c>
      <c r="R2" s="4" t="s">
        <v>951</v>
      </c>
      <c r="S2" s="4" t="s">
        <v>949</v>
      </c>
      <c r="T2" s="4" t="s">
        <v>951</v>
      </c>
      <c r="U2" s="4" t="s">
        <v>949</v>
      </c>
      <c r="V2" s="4" t="s">
        <v>950</v>
      </c>
      <c r="W2" s="4" t="s">
        <v>951</v>
      </c>
      <c r="X2" s="4" t="s">
        <v>949</v>
      </c>
      <c r="Y2" s="4" t="s">
        <v>951</v>
      </c>
      <c r="Z2" s="4" t="s">
        <v>949</v>
      </c>
      <c r="AA2" s="4" t="s">
        <v>950</v>
      </c>
      <c r="AB2" s="4" t="s">
        <v>951</v>
      </c>
      <c r="AC2" s="4" t="s">
        <v>949</v>
      </c>
      <c r="AD2" s="4" t="s">
        <v>951</v>
      </c>
      <c r="AE2" s="4" t="s">
        <v>949</v>
      </c>
      <c r="AF2" s="4" t="s">
        <v>950</v>
      </c>
      <c r="AG2" s="4" t="s">
        <v>951</v>
      </c>
      <c r="AH2" s="4" t="s">
        <v>949</v>
      </c>
      <c r="AI2" s="4" t="s">
        <v>951</v>
      </c>
      <c r="AJ2" s="4" t="s">
        <v>949</v>
      </c>
      <c r="AK2" s="4" t="s">
        <v>950</v>
      </c>
      <c r="AL2" s="4" t="s">
        <v>951</v>
      </c>
      <c r="AM2" s="4" t="s">
        <v>949</v>
      </c>
      <c r="AN2" s="4" t="s">
        <v>951</v>
      </c>
      <c r="AO2" s="4" t="s">
        <v>949</v>
      </c>
      <c r="AP2" s="4" t="s">
        <v>1151</v>
      </c>
      <c r="AQ2" s="4" t="s">
        <v>951</v>
      </c>
      <c r="AS2" s="4" t="s">
        <v>949</v>
      </c>
      <c r="AT2" s="4" t="s">
        <v>951</v>
      </c>
      <c r="AU2" s="4" t="s">
        <v>949</v>
      </c>
      <c r="AV2" s="4" t="s">
        <v>1151</v>
      </c>
      <c r="AW2" s="4" t="s">
        <v>951</v>
      </c>
      <c r="AY2" s="4" t="s">
        <v>949</v>
      </c>
      <c r="AZ2" s="4" t="s">
        <v>951</v>
      </c>
      <c r="BA2" s="4" t="s">
        <v>949</v>
      </c>
      <c r="BB2" s="4" t="s">
        <v>1151</v>
      </c>
      <c r="BC2" s="4" t="s">
        <v>951</v>
      </c>
      <c r="BE2" s="65" t="s">
        <v>1151</v>
      </c>
      <c r="BF2" s="65" t="s">
        <v>951</v>
      </c>
      <c r="BG2" s="65" t="s">
        <v>1151</v>
      </c>
    </row>
    <row r="3" spans="1:59" ht="13.5" customHeight="1">
      <c r="A3" s="19" t="s">
        <v>952</v>
      </c>
      <c r="B3" s="19" t="s">
        <v>99</v>
      </c>
      <c r="C3" s="19" t="s">
        <v>382</v>
      </c>
      <c r="D3" s="19" t="s">
        <v>952</v>
      </c>
      <c r="E3" s="19" t="s">
        <v>953</v>
      </c>
      <c r="F3" s="19" t="s">
        <v>382</v>
      </c>
      <c r="G3" s="19" t="s">
        <v>825</v>
      </c>
      <c r="H3" s="19" t="s">
        <v>954</v>
      </c>
      <c r="I3" s="19" t="s">
        <v>382</v>
      </c>
      <c r="J3" s="19" t="s">
        <v>825</v>
      </c>
      <c r="K3" s="19" t="s">
        <v>954</v>
      </c>
      <c r="L3" s="19" t="s">
        <v>382</v>
      </c>
      <c r="M3" s="20" t="s">
        <v>955</v>
      </c>
      <c r="N3" s="21" t="s">
        <v>956</v>
      </c>
      <c r="O3" s="21" t="s">
        <v>957</v>
      </c>
      <c r="P3" s="8" t="s">
        <v>958</v>
      </c>
      <c r="Q3" s="8"/>
      <c r="R3" s="20" t="s">
        <v>959</v>
      </c>
      <c r="S3" s="30" t="s">
        <v>80</v>
      </c>
      <c r="T3" s="32" t="s">
        <v>960</v>
      </c>
      <c r="U3" s="30" t="s">
        <v>91</v>
      </c>
      <c r="V3" s="30" t="s">
        <v>56</v>
      </c>
      <c r="W3" s="33" t="s">
        <v>1028</v>
      </c>
      <c r="X3" s="47" t="s">
        <v>96</v>
      </c>
      <c r="Y3" s="31" t="s">
        <v>1052</v>
      </c>
      <c r="Z3" s="34" t="s">
        <v>966</v>
      </c>
      <c r="AA3" s="47" t="s">
        <v>1037</v>
      </c>
      <c r="AB3" s="30" t="s">
        <v>39</v>
      </c>
      <c r="AC3" s="56" t="s">
        <v>1070</v>
      </c>
      <c r="AD3" s="56" t="s">
        <v>991</v>
      </c>
      <c r="AE3" s="31" t="s">
        <v>80</v>
      </c>
      <c r="AF3" s="47" t="s">
        <v>56</v>
      </c>
      <c r="AG3" s="30" t="s">
        <v>39</v>
      </c>
      <c r="AH3" s="56" t="s">
        <v>1005</v>
      </c>
      <c r="AI3" s="56" t="s">
        <v>991</v>
      </c>
      <c r="AJ3" s="34" t="s">
        <v>1122</v>
      </c>
      <c r="AK3" s="34" t="s">
        <v>1127</v>
      </c>
      <c r="AL3" s="30" t="s">
        <v>39</v>
      </c>
      <c r="AM3" s="31" t="s">
        <v>1129</v>
      </c>
      <c r="AN3" s="31" t="s">
        <v>1138</v>
      </c>
      <c r="AO3" s="31" t="s">
        <v>1114</v>
      </c>
      <c r="AP3" s="31" t="s">
        <v>1139</v>
      </c>
      <c r="AQ3" s="31" t="s">
        <v>1138</v>
      </c>
      <c r="AR3" s="74"/>
      <c r="AS3" s="31" t="s">
        <v>1144</v>
      </c>
      <c r="AT3" s="31" t="s">
        <v>1138</v>
      </c>
      <c r="AU3" s="31" t="s">
        <v>1114</v>
      </c>
      <c r="AV3" s="31" t="s">
        <v>1139</v>
      </c>
      <c r="AW3" s="31" t="s">
        <v>1138</v>
      </c>
      <c r="AX3" s="67"/>
      <c r="AY3" s="31" t="s">
        <v>1144</v>
      </c>
      <c r="AZ3" s="31" t="s">
        <v>1138</v>
      </c>
      <c r="BA3" s="31" t="s">
        <v>1114</v>
      </c>
      <c r="BB3" s="47" t="s">
        <v>1096</v>
      </c>
      <c r="BC3" s="31" t="s">
        <v>1206</v>
      </c>
      <c r="BE3" t="s">
        <v>1176</v>
      </c>
      <c r="BF3" s="66" t="s">
        <v>1017</v>
      </c>
      <c r="BG3" t="s">
        <v>1178</v>
      </c>
    </row>
    <row r="4" spans="1:59" ht="13.5" customHeight="1">
      <c r="A4" s="19" t="s">
        <v>961</v>
      </c>
      <c r="B4" s="19" t="s">
        <v>954</v>
      </c>
      <c r="C4" s="19" t="s">
        <v>962</v>
      </c>
      <c r="D4" s="19" t="s">
        <v>961</v>
      </c>
      <c r="E4" s="19" t="s">
        <v>954</v>
      </c>
      <c r="F4" s="19" t="s">
        <v>963</v>
      </c>
      <c r="G4" s="19" t="s">
        <v>964</v>
      </c>
      <c r="H4" s="19" t="s">
        <v>965</v>
      </c>
      <c r="I4" s="19" t="s">
        <v>963</v>
      </c>
      <c r="J4" s="19" t="s">
        <v>952</v>
      </c>
      <c r="K4" s="19" t="s">
        <v>965</v>
      </c>
      <c r="L4" s="19" t="s">
        <v>963</v>
      </c>
      <c r="M4" s="20" t="s">
        <v>249</v>
      </c>
      <c r="N4" s="20" t="s">
        <v>256</v>
      </c>
      <c r="O4" s="19" t="s">
        <v>573</v>
      </c>
      <c r="P4" s="20" t="s">
        <v>966</v>
      </c>
      <c r="Q4" s="8"/>
      <c r="R4" s="8"/>
      <c r="S4" s="30" t="s">
        <v>109</v>
      </c>
      <c r="T4" s="32" t="s">
        <v>967</v>
      </c>
      <c r="U4" s="30" t="s">
        <v>109</v>
      </c>
      <c r="W4" s="34" t="s">
        <v>1030</v>
      </c>
      <c r="X4" s="32" t="s">
        <v>987</v>
      </c>
      <c r="Y4" s="31" t="s">
        <v>1032</v>
      </c>
      <c r="Z4" s="31" t="s">
        <v>1057</v>
      </c>
      <c r="AA4" s="34" t="s">
        <v>1000</v>
      </c>
      <c r="AB4" s="30" t="s">
        <v>988</v>
      </c>
      <c r="AC4" s="56" t="s">
        <v>1069</v>
      </c>
      <c r="AD4" s="31" t="s">
        <v>32</v>
      </c>
      <c r="AE4" s="31" t="s">
        <v>85</v>
      </c>
      <c r="AF4" s="56" t="s">
        <v>1000</v>
      </c>
      <c r="AG4" s="56" t="s">
        <v>991</v>
      </c>
      <c r="AH4" s="47" t="s">
        <v>96</v>
      </c>
      <c r="AI4" s="31" t="s">
        <v>32</v>
      </c>
      <c r="AJ4" s="31" t="s">
        <v>80</v>
      </c>
      <c r="AK4" s="47" t="s">
        <v>56</v>
      </c>
      <c r="AL4" s="31" t="s">
        <v>32</v>
      </c>
      <c r="AM4" s="31" t="s">
        <v>1130</v>
      </c>
      <c r="AN4" s="31" t="s">
        <v>1139</v>
      </c>
      <c r="AO4" s="31" t="s">
        <v>1132</v>
      </c>
      <c r="AP4" s="47" t="s">
        <v>1096</v>
      </c>
      <c r="AQ4" s="31" t="s">
        <v>1153</v>
      </c>
      <c r="AR4" s="74"/>
      <c r="AS4" s="31" t="s">
        <v>1130</v>
      </c>
      <c r="AT4" s="31" t="s">
        <v>1139</v>
      </c>
      <c r="AU4" s="31" t="s">
        <v>1132</v>
      </c>
      <c r="AV4" s="47" t="s">
        <v>1096</v>
      </c>
      <c r="AW4" s="31" t="s">
        <v>1153</v>
      </c>
      <c r="AX4" s="67"/>
      <c r="AY4" s="31" t="s">
        <v>1130</v>
      </c>
      <c r="AZ4" s="31" t="s">
        <v>1140</v>
      </c>
      <c r="BA4" s="31" t="s">
        <v>1132</v>
      </c>
      <c r="BB4" s="56" t="s">
        <v>1126</v>
      </c>
      <c r="BC4" s="31" t="s">
        <v>1207</v>
      </c>
    </row>
    <row r="5" spans="1:59" ht="13.5" customHeight="1">
      <c r="A5" s="19" t="s">
        <v>968</v>
      </c>
      <c r="B5" s="19" t="s">
        <v>965</v>
      </c>
      <c r="C5" s="19" t="s">
        <v>969</v>
      </c>
      <c r="D5" s="19" t="s">
        <v>968</v>
      </c>
      <c r="E5" s="20" t="s">
        <v>970</v>
      </c>
      <c r="F5" s="20" t="s">
        <v>971</v>
      </c>
      <c r="G5" s="19" t="s">
        <v>972</v>
      </c>
      <c r="H5" s="19" t="s">
        <v>973</v>
      </c>
      <c r="I5" s="19" t="s">
        <v>973</v>
      </c>
      <c r="J5" s="19" t="s">
        <v>974</v>
      </c>
      <c r="K5" s="19" t="s">
        <v>973</v>
      </c>
      <c r="L5" s="19" t="s">
        <v>973</v>
      </c>
      <c r="M5" s="19" t="s">
        <v>687</v>
      </c>
      <c r="N5" s="19" t="s">
        <v>72</v>
      </c>
      <c r="O5" s="19" t="s">
        <v>963</v>
      </c>
      <c r="P5" s="8" t="s">
        <v>975</v>
      </c>
      <c r="Q5" s="8"/>
      <c r="R5" s="8"/>
      <c r="S5" s="30" t="s">
        <v>85</v>
      </c>
      <c r="T5" s="32" t="s">
        <v>976</v>
      </c>
      <c r="U5" s="30" t="s">
        <v>85</v>
      </c>
      <c r="W5" s="30" t="s">
        <v>988</v>
      </c>
      <c r="X5" s="31" t="s">
        <v>85</v>
      </c>
      <c r="Y5" s="47" t="s">
        <v>1033</v>
      </c>
      <c r="Z5" s="30" t="s">
        <v>80</v>
      </c>
      <c r="AA5" s="31" t="s">
        <v>1038</v>
      </c>
      <c r="AB5" s="31" t="s">
        <v>1052</v>
      </c>
      <c r="AC5" s="31" t="s">
        <v>1071</v>
      </c>
      <c r="AD5" s="56" t="s">
        <v>1035</v>
      </c>
      <c r="AE5" s="31" t="s">
        <v>109</v>
      </c>
      <c r="AF5" s="56" t="s">
        <v>1096</v>
      </c>
      <c r="AG5" s="31" t="s">
        <v>32</v>
      </c>
      <c r="AH5" s="56" t="s">
        <v>314</v>
      </c>
      <c r="AI5" s="59" t="s">
        <v>25</v>
      </c>
      <c r="AJ5" s="31" t="s">
        <v>983</v>
      </c>
      <c r="AK5" s="56" t="s">
        <v>1096</v>
      </c>
      <c r="AL5" s="31" t="s">
        <v>16</v>
      </c>
      <c r="AM5" s="31" t="s">
        <v>1114</v>
      </c>
      <c r="AN5" s="31" t="s">
        <v>1140</v>
      </c>
      <c r="AO5" s="43" t="s">
        <v>1144</v>
      </c>
      <c r="AP5" s="56" t="s">
        <v>1126</v>
      </c>
      <c r="AQ5" s="31" t="s">
        <v>1140</v>
      </c>
      <c r="AR5" s="74"/>
      <c r="AS5" s="31" t="s">
        <v>1114</v>
      </c>
      <c r="AT5" s="31" t="s">
        <v>1125</v>
      </c>
      <c r="AU5" s="31" t="s">
        <v>1144</v>
      </c>
      <c r="AV5" s="56" t="s">
        <v>1126</v>
      </c>
      <c r="AW5" s="31" t="s">
        <v>1096</v>
      </c>
      <c r="AX5" s="67"/>
      <c r="AY5" s="31" t="s">
        <v>1114</v>
      </c>
      <c r="AZ5" s="31" t="s">
        <v>1143</v>
      </c>
      <c r="BA5" s="31" t="s">
        <v>1144</v>
      </c>
      <c r="BB5" s="56" t="s">
        <v>1205</v>
      </c>
      <c r="BC5" s="31" t="s">
        <v>1208</v>
      </c>
    </row>
    <row r="6" spans="1:59" ht="13.5" customHeight="1">
      <c r="A6" s="19" t="s">
        <v>977</v>
      </c>
      <c r="B6" s="19" t="s">
        <v>72</v>
      </c>
      <c r="C6" s="19" t="s">
        <v>978</v>
      </c>
      <c r="D6" s="19" t="s">
        <v>979</v>
      </c>
      <c r="E6" s="19" t="s">
        <v>980</v>
      </c>
      <c r="F6" s="19" t="s">
        <v>960</v>
      </c>
      <c r="G6" s="19" t="s">
        <v>968</v>
      </c>
      <c r="H6" s="19" t="s">
        <v>72</v>
      </c>
      <c r="I6" s="19" t="s">
        <v>962</v>
      </c>
      <c r="J6" s="19" t="s">
        <v>968</v>
      </c>
      <c r="K6" s="19" t="s">
        <v>72</v>
      </c>
      <c r="L6" s="19" t="s">
        <v>962</v>
      </c>
      <c r="M6" s="19" t="s">
        <v>952</v>
      </c>
      <c r="N6" s="19" t="s">
        <v>954</v>
      </c>
      <c r="O6" s="19" t="s">
        <v>960</v>
      </c>
      <c r="P6" s="8" t="s">
        <v>981</v>
      </c>
      <c r="Q6" s="8"/>
      <c r="R6" s="8"/>
      <c r="S6" s="31" t="s">
        <v>983</v>
      </c>
      <c r="T6" s="33" t="s">
        <v>1024</v>
      </c>
      <c r="U6" s="30" t="s">
        <v>114</v>
      </c>
      <c r="W6" s="30" t="s">
        <v>991</v>
      </c>
      <c r="X6" s="31" t="s">
        <v>1050</v>
      </c>
      <c r="Y6" s="31" t="s">
        <v>1051</v>
      </c>
      <c r="Z6" s="31" t="s">
        <v>1056</v>
      </c>
      <c r="AA6" s="47" t="s">
        <v>62</v>
      </c>
      <c r="AB6" s="31" t="s">
        <v>32</v>
      </c>
      <c r="AC6" s="47" t="s">
        <v>96</v>
      </c>
      <c r="AD6" s="56" t="s">
        <v>1036</v>
      </c>
      <c r="AE6" s="31" t="s">
        <v>983</v>
      </c>
      <c r="AF6" s="56" t="s">
        <v>73</v>
      </c>
      <c r="AG6" s="31" t="s">
        <v>1009</v>
      </c>
      <c r="AH6" s="32" t="s">
        <v>987</v>
      </c>
      <c r="AI6" s="31" t="s">
        <v>62</v>
      </c>
      <c r="AJ6" s="31" t="s">
        <v>114</v>
      </c>
      <c r="AK6" s="56" t="s">
        <v>73</v>
      </c>
      <c r="AL6" s="59" t="s">
        <v>25</v>
      </c>
      <c r="AM6" s="31" t="s">
        <v>1131</v>
      </c>
      <c r="AN6" s="34" t="s">
        <v>1181</v>
      </c>
      <c r="AO6" s="31" t="s">
        <v>1134</v>
      </c>
      <c r="AP6" s="56" t="s">
        <v>1125</v>
      </c>
      <c r="AQ6" s="56" t="s">
        <v>991</v>
      </c>
      <c r="AR6" s="74"/>
      <c r="AS6" s="31" t="s">
        <v>1131</v>
      </c>
      <c r="AT6" s="31" t="s">
        <v>1141</v>
      </c>
      <c r="AU6" s="31" t="s">
        <v>1130</v>
      </c>
      <c r="AV6" s="56" t="s">
        <v>1125</v>
      </c>
      <c r="AW6" s="31" t="s">
        <v>1139</v>
      </c>
      <c r="AX6" s="67"/>
      <c r="AY6" s="31" t="s">
        <v>1131</v>
      </c>
      <c r="AZ6" s="31" t="s">
        <v>1009</v>
      </c>
      <c r="BA6" s="31" t="s">
        <v>1130</v>
      </c>
      <c r="BB6" s="56" t="s">
        <v>1129</v>
      </c>
      <c r="BC6" s="31" t="s">
        <v>1143</v>
      </c>
    </row>
    <row r="7" spans="1:59" ht="13.5" customHeight="1">
      <c r="A7" s="19" t="s">
        <v>982</v>
      </c>
      <c r="B7" s="21" t="s">
        <v>978</v>
      </c>
      <c r="C7" s="19" t="s">
        <v>31</v>
      </c>
      <c r="D7" s="21" t="s">
        <v>977</v>
      </c>
      <c r="E7" s="19" t="s">
        <v>965</v>
      </c>
      <c r="F7" s="19" t="s">
        <v>978</v>
      </c>
      <c r="G7" s="19" t="s">
        <v>516</v>
      </c>
      <c r="H7" s="19" t="s">
        <v>979</v>
      </c>
      <c r="I7" s="19" t="s">
        <v>976</v>
      </c>
      <c r="J7" s="19" t="s">
        <v>516</v>
      </c>
      <c r="K7" s="21" t="s">
        <v>978</v>
      </c>
      <c r="L7" s="19" t="s">
        <v>805</v>
      </c>
      <c r="M7" s="19" t="s">
        <v>974</v>
      </c>
      <c r="N7" s="19" t="s">
        <v>965</v>
      </c>
      <c r="O7" s="19" t="s">
        <v>962</v>
      </c>
      <c r="P7" s="8"/>
      <c r="Q7" s="8"/>
      <c r="R7" s="8"/>
      <c r="S7" s="30" t="s">
        <v>114</v>
      </c>
      <c r="T7" s="8"/>
      <c r="U7" s="30" t="s">
        <v>983</v>
      </c>
      <c r="V7" s="28"/>
      <c r="W7" s="30" t="s">
        <v>16</v>
      </c>
      <c r="X7" s="48" t="s">
        <v>981</v>
      </c>
      <c r="Y7" s="43" t="s">
        <v>1034</v>
      </c>
      <c r="Z7" s="31" t="s">
        <v>1055</v>
      </c>
      <c r="AA7" s="31" t="s">
        <v>993</v>
      </c>
      <c r="AB7" s="31" t="s">
        <v>1009</v>
      </c>
      <c r="AC7" s="31" t="s">
        <v>85</v>
      </c>
      <c r="AD7" s="59" t="s">
        <v>25</v>
      </c>
      <c r="AE7" s="31" t="s">
        <v>114</v>
      </c>
      <c r="AF7" s="31" t="s">
        <v>32</v>
      </c>
      <c r="AG7" s="31" t="s">
        <v>16</v>
      </c>
      <c r="AH7" s="31" t="s">
        <v>85</v>
      </c>
      <c r="AI7" s="31" t="s">
        <v>993</v>
      </c>
      <c r="AJ7" s="31" t="s">
        <v>85</v>
      </c>
      <c r="AK7" s="56" t="s">
        <v>1097</v>
      </c>
      <c r="AL7" s="31" t="s">
        <v>1184</v>
      </c>
      <c r="AM7" s="31" t="s">
        <v>1132</v>
      </c>
      <c r="AN7" s="34" t="s">
        <v>1182</v>
      </c>
      <c r="AO7" s="31" t="s">
        <v>1130</v>
      </c>
      <c r="AP7" s="56" t="s">
        <v>1129</v>
      </c>
      <c r="AQ7" s="31" t="s">
        <v>1096</v>
      </c>
      <c r="AR7" s="74"/>
      <c r="AS7" s="31" t="s">
        <v>1132</v>
      </c>
      <c r="AT7" s="31" t="s">
        <v>1126</v>
      </c>
      <c r="AU7" s="31" t="s">
        <v>1146</v>
      </c>
      <c r="AV7" s="56" t="s">
        <v>1129</v>
      </c>
      <c r="AW7" s="31" t="s">
        <v>1125</v>
      </c>
      <c r="AX7" s="67"/>
      <c r="AY7" s="31" t="s">
        <v>1133</v>
      </c>
      <c r="AZ7" s="70" t="s">
        <v>1193</v>
      </c>
      <c r="BA7" s="56" t="s">
        <v>1145</v>
      </c>
      <c r="BB7" s="31" t="s">
        <v>1152</v>
      </c>
      <c r="BC7" s="31" t="s">
        <v>1035</v>
      </c>
    </row>
    <row r="8" spans="1:59" ht="13.5" customHeight="1">
      <c r="A8" s="19" t="s">
        <v>825</v>
      </c>
      <c r="B8" s="8"/>
      <c r="C8" s="20" t="s">
        <v>984</v>
      </c>
      <c r="D8" s="21" t="s">
        <v>982</v>
      </c>
      <c r="E8" s="21" t="s">
        <v>72</v>
      </c>
      <c r="F8" s="21" t="s">
        <v>31</v>
      </c>
      <c r="G8" s="21" t="s">
        <v>982</v>
      </c>
      <c r="H8" s="21" t="s">
        <v>978</v>
      </c>
      <c r="I8" s="20" t="s">
        <v>805</v>
      </c>
      <c r="J8" s="19" t="s">
        <v>982</v>
      </c>
      <c r="K8" s="21" t="s">
        <v>979</v>
      </c>
      <c r="L8" s="19" t="s">
        <v>985</v>
      </c>
      <c r="M8" s="19" t="s">
        <v>968</v>
      </c>
      <c r="N8" s="19" t="s">
        <v>986</v>
      </c>
      <c r="O8" s="22" t="s">
        <v>31</v>
      </c>
      <c r="P8" s="8"/>
      <c r="Q8" s="8"/>
      <c r="R8" s="8"/>
      <c r="S8" s="32" t="s">
        <v>987</v>
      </c>
      <c r="T8" s="8"/>
      <c r="U8" s="8"/>
      <c r="V8" s="27"/>
      <c r="W8" s="30" t="s">
        <v>44</v>
      </c>
      <c r="X8" s="31" t="s">
        <v>109</v>
      </c>
      <c r="Y8" s="31" t="s">
        <v>1035</v>
      </c>
      <c r="Z8" s="31" t="s">
        <v>1054</v>
      </c>
      <c r="AA8" s="31" t="s">
        <v>1061</v>
      </c>
      <c r="AB8" s="31" t="s">
        <v>16</v>
      </c>
      <c r="AC8" s="31" t="s">
        <v>109</v>
      </c>
      <c r="AD8" s="29"/>
      <c r="AE8" s="31" t="s">
        <v>91</v>
      </c>
      <c r="AF8" s="56" t="s">
        <v>1097</v>
      </c>
      <c r="AG8" s="59" t="s">
        <v>25</v>
      </c>
      <c r="AH8" s="31" t="s">
        <v>109</v>
      </c>
      <c r="AI8" s="70" t="s">
        <v>1183</v>
      </c>
      <c r="AJ8" s="31" t="s">
        <v>91</v>
      </c>
      <c r="AK8" s="31" t="s">
        <v>1125</v>
      </c>
      <c r="AL8" s="29"/>
      <c r="AM8" s="31" t="s">
        <v>1133</v>
      </c>
      <c r="AN8" s="31" t="s">
        <v>1125</v>
      </c>
      <c r="AO8" s="31" t="s">
        <v>1136</v>
      </c>
      <c r="AP8" s="31" t="s">
        <v>1152</v>
      </c>
      <c r="AQ8" s="31" t="s">
        <v>1139</v>
      </c>
      <c r="AR8" s="74"/>
      <c r="AS8" s="31" t="s">
        <v>1133</v>
      </c>
      <c r="AT8" s="31" t="s">
        <v>1142</v>
      </c>
      <c r="AU8" s="31" t="s">
        <v>1115</v>
      </c>
      <c r="AV8" s="31" t="s">
        <v>1152</v>
      </c>
      <c r="AW8" s="31" t="s">
        <v>1141</v>
      </c>
      <c r="AX8" s="67"/>
      <c r="AY8" s="31" t="s">
        <v>1134</v>
      </c>
      <c r="AZ8" s="29"/>
      <c r="BA8" s="31" t="s">
        <v>1115</v>
      </c>
      <c r="BB8" s="31" t="s">
        <v>1097</v>
      </c>
      <c r="BC8" s="29"/>
    </row>
    <row r="9" spans="1:59" ht="13.5" customHeight="1">
      <c r="A9" s="19" t="s">
        <v>953</v>
      </c>
      <c r="B9" s="8"/>
      <c r="C9" s="20" t="s">
        <v>989</v>
      </c>
      <c r="D9" s="21" t="s">
        <v>825</v>
      </c>
      <c r="E9" s="21" t="s">
        <v>973</v>
      </c>
      <c r="F9" s="21" t="s">
        <v>962</v>
      </c>
      <c r="G9" s="21" t="s">
        <v>961</v>
      </c>
      <c r="H9" s="8"/>
      <c r="I9" s="20" t="s">
        <v>985</v>
      </c>
      <c r="J9" s="20" t="s">
        <v>241</v>
      </c>
      <c r="K9" s="8"/>
      <c r="L9" s="21" t="s">
        <v>990</v>
      </c>
      <c r="M9" s="19" t="s">
        <v>516</v>
      </c>
      <c r="N9" s="23" t="s">
        <v>978</v>
      </c>
      <c r="O9" s="21" t="s">
        <v>382</v>
      </c>
      <c r="P9" s="8"/>
      <c r="Q9" s="8"/>
      <c r="R9" s="8"/>
      <c r="S9" s="33" t="s">
        <v>1025</v>
      </c>
      <c r="T9" s="8"/>
      <c r="U9" s="35" t="s">
        <v>80</v>
      </c>
      <c r="V9" s="8"/>
      <c r="W9" s="34" t="s">
        <v>1029</v>
      </c>
      <c r="Y9" s="31" t="s">
        <v>1036</v>
      </c>
      <c r="Z9" s="31" t="s">
        <v>1053</v>
      </c>
      <c r="AA9" s="31" t="s">
        <v>1051</v>
      </c>
      <c r="AB9" s="34" t="s">
        <v>1060</v>
      </c>
      <c r="AC9" s="56" t="s">
        <v>314</v>
      </c>
      <c r="AD9" s="29"/>
      <c r="AE9" s="32" t="s">
        <v>104</v>
      </c>
      <c r="AF9" s="29"/>
      <c r="AG9" s="29"/>
      <c r="AH9" s="31" t="s">
        <v>1089</v>
      </c>
      <c r="AI9" s="29"/>
      <c r="AJ9" s="32" t="s">
        <v>104</v>
      </c>
      <c r="AK9" s="31" t="s">
        <v>1126</v>
      </c>
      <c r="AL9" s="29"/>
      <c r="AM9" s="31" t="s">
        <v>1134</v>
      </c>
      <c r="AN9" s="31" t="s">
        <v>1141</v>
      </c>
      <c r="AO9" s="47" t="s">
        <v>1147</v>
      </c>
      <c r="AP9" s="31" t="s">
        <v>1136</v>
      </c>
      <c r="AQ9" s="31" t="s">
        <v>1125</v>
      </c>
      <c r="AR9" s="74"/>
      <c r="AS9" s="31" t="s">
        <v>1135</v>
      </c>
      <c r="AT9" s="31" t="s">
        <v>1143</v>
      </c>
      <c r="AU9" s="31" t="s">
        <v>1090</v>
      </c>
      <c r="AV9" s="31" t="s">
        <v>1136</v>
      </c>
      <c r="AW9" s="31" t="s">
        <v>1097</v>
      </c>
      <c r="AX9" s="67"/>
      <c r="AY9" s="31" t="s">
        <v>1136</v>
      </c>
      <c r="AZ9" s="29"/>
      <c r="BA9" s="31" t="s">
        <v>1146</v>
      </c>
      <c r="BB9" s="31" t="s">
        <v>1099</v>
      </c>
      <c r="BC9" s="29"/>
    </row>
    <row r="10" spans="1:59" ht="13.5" customHeight="1">
      <c r="A10" s="20" t="s">
        <v>118</v>
      </c>
      <c r="B10" s="8"/>
      <c r="C10" s="21" t="s">
        <v>960</v>
      </c>
      <c r="D10" s="8"/>
      <c r="E10" s="8"/>
      <c r="F10" s="21" t="s">
        <v>969</v>
      </c>
      <c r="G10" s="8"/>
      <c r="H10" s="8"/>
      <c r="I10" s="21" t="s">
        <v>990</v>
      </c>
      <c r="J10" s="20" t="s">
        <v>292</v>
      </c>
      <c r="K10" s="8"/>
      <c r="L10" s="21" t="s">
        <v>976</v>
      </c>
      <c r="M10" s="19" t="s">
        <v>961</v>
      </c>
      <c r="N10" s="8"/>
      <c r="O10" s="19" t="s">
        <v>331</v>
      </c>
      <c r="P10" s="8"/>
      <c r="Q10" s="8"/>
      <c r="R10" s="8"/>
      <c r="S10" s="34" t="s">
        <v>1031</v>
      </c>
      <c r="T10" s="8"/>
      <c r="U10" s="21" t="s">
        <v>96</v>
      </c>
      <c r="V10" s="8"/>
      <c r="W10" s="35" t="s">
        <v>39</v>
      </c>
      <c r="X10" s="40"/>
      <c r="Z10" s="40"/>
      <c r="AA10" s="34" t="s">
        <v>1058</v>
      </c>
      <c r="AB10" s="40"/>
      <c r="AC10" s="29"/>
      <c r="AD10" s="29"/>
      <c r="AE10" s="34" t="s">
        <v>1104</v>
      </c>
      <c r="AF10" s="29"/>
      <c r="AG10" s="29"/>
      <c r="AH10" s="34" t="s">
        <v>1185</v>
      </c>
      <c r="AI10" s="29"/>
      <c r="AJ10" s="56" t="s">
        <v>1090</v>
      </c>
      <c r="AK10" s="29"/>
      <c r="AL10" s="29"/>
      <c r="AM10" s="31" t="s">
        <v>1135</v>
      </c>
      <c r="AN10" s="31" t="s">
        <v>1126</v>
      </c>
      <c r="AO10" s="56" t="s">
        <v>1145</v>
      </c>
      <c r="AP10" s="34" t="s">
        <v>1156</v>
      </c>
      <c r="AQ10" s="31" t="s">
        <v>1141</v>
      </c>
      <c r="AR10" s="74"/>
      <c r="AS10" s="31" t="s">
        <v>1136</v>
      </c>
      <c r="AT10" s="31" t="s">
        <v>1009</v>
      </c>
      <c r="AU10" s="34" t="s">
        <v>1175</v>
      </c>
      <c r="AV10" s="31" t="s">
        <v>1141</v>
      </c>
      <c r="AW10" s="31" t="s">
        <v>1143</v>
      </c>
      <c r="AX10" s="67"/>
      <c r="AY10" s="31" t="s">
        <v>1137</v>
      </c>
      <c r="AZ10" s="29"/>
      <c r="BA10" s="31" t="s">
        <v>1148</v>
      </c>
      <c r="BB10" s="31" t="s">
        <v>1136</v>
      </c>
      <c r="BC10" s="29"/>
    </row>
    <row r="11" spans="1:59" ht="13.5" customHeight="1">
      <c r="A11" s="20" t="s">
        <v>992</v>
      </c>
      <c r="B11" s="8"/>
      <c r="C11" s="21" t="s">
        <v>963</v>
      </c>
      <c r="D11" s="8"/>
      <c r="E11" s="8"/>
      <c r="F11" s="8"/>
      <c r="G11" s="8"/>
      <c r="H11" s="8"/>
      <c r="I11" s="8"/>
      <c r="J11" s="21" t="s">
        <v>961</v>
      </c>
      <c r="K11" s="8"/>
      <c r="L11" s="8"/>
      <c r="M11" s="19" t="s">
        <v>979</v>
      </c>
      <c r="N11" s="8"/>
      <c r="O11" s="8"/>
      <c r="P11" s="8"/>
      <c r="Q11" s="8"/>
      <c r="R11" s="8"/>
      <c r="S11" s="33" t="s">
        <v>1026</v>
      </c>
      <c r="T11" s="8"/>
      <c r="U11" s="21" t="s">
        <v>104</v>
      </c>
      <c r="V11" s="8"/>
      <c r="W11" s="43" t="s">
        <v>32</v>
      </c>
      <c r="X11" s="40"/>
      <c r="Y11" s="40"/>
      <c r="Z11" s="40"/>
      <c r="AA11" s="47" t="s">
        <v>1062</v>
      </c>
      <c r="AB11" s="40"/>
      <c r="AC11" s="29"/>
      <c r="AD11" s="29"/>
      <c r="AE11" s="34" t="s">
        <v>1105</v>
      </c>
      <c r="AF11" s="29"/>
      <c r="AG11" s="29"/>
      <c r="AH11" s="29"/>
      <c r="AI11" s="29"/>
      <c r="AJ11" s="31" t="s">
        <v>1123</v>
      </c>
      <c r="AK11" s="29"/>
      <c r="AL11" s="29"/>
      <c r="AM11" s="31" t="s">
        <v>1136</v>
      </c>
      <c r="AN11" s="31" t="s">
        <v>1142</v>
      </c>
      <c r="AO11" s="31" t="s">
        <v>1115</v>
      </c>
      <c r="AP11" s="31" t="s">
        <v>1141</v>
      </c>
      <c r="AQ11" s="31" t="s">
        <v>1097</v>
      </c>
      <c r="AR11" s="74"/>
      <c r="AS11" s="31" t="s">
        <v>1137</v>
      </c>
      <c r="AT11" s="29"/>
      <c r="AU11" s="29"/>
      <c r="AV11" s="31" t="s">
        <v>1097</v>
      </c>
      <c r="AW11" s="31" t="s">
        <v>1009</v>
      </c>
      <c r="AX11" s="67"/>
      <c r="AY11" s="31" t="s">
        <v>1191</v>
      </c>
      <c r="AZ11" s="29"/>
      <c r="BA11" s="31" t="s">
        <v>1175</v>
      </c>
      <c r="BB11" s="31" t="s">
        <v>1218</v>
      </c>
      <c r="BC11" s="29"/>
    </row>
    <row r="12" spans="1:59" ht="13.5" customHeight="1">
      <c r="A12" s="21" t="s">
        <v>979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21" t="s">
        <v>825</v>
      </c>
      <c r="N12" s="8"/>
      <c r="O12" s="8"/>
      <c r="P12" s="8"/>
      <c r="Q12" s="8"/>
      <c r="R12" s="8"/>
      <c r="S12" s="34" t="s">
        <v>1027</v>
      </c>
      <c r="T12" s="8"/>
      <c r="U12" s="21" t="s">
        <v>100</v>
      </c>
      <c r="V12" s="8"/>
      <c r="X12" s="40"/>
      <c r="Y12" s="40"/>
      <c r="Z12" s="40"/>
      <c r="AA12" s="40"/>
      <c r="AB12" s="40"/>
      <c r="AC12" s="29"/>
      <c r="AD12" s="29"/>
      <c r="AE12" s="56" t="s">
        <v>1090</v>
      </c>
      <c r="AF12" s="29"/>
      <c r="AG12" s="29"/>
      <c r="AH12" s="29"/>
      <c r="AI12" s="29"/>
      <c r="AJ12" s="31" t="s">
        <v>1111</v>
      </c>
      <c r="AK12" s="29"/>
      <c r="AL12" s="43" t="s">
        <v>988</v>
      </c>
      <c r="AM12" s="31" t="s">
        <v>1137</v>
      </c>
      <c r="AN12" s="31" t="s">
        <v>1143</v>
      </c>
      <c r="AO12" s="31" t="s">
        <v>1146</v>
      </c>
      <c r="AP12" s="31" t="s">
        <v>1097</v>
      </c>
      <c r="AQ12" s="31" t="s">
        <v>1143</v>
      </c>
      <c r="AS12" s="40"/>
      <c r="AT12" s="29"/>
      <c r="AU12" s="69" t="s">
        <v>1145</v>
      </c>
      <c r="AV12" s="56" t="s">
        <v>1196</v>
      </c>
      <c r="AW12" s="70" t="s">
        <v>1197</v>
      </c>
      <c r="AX12" s="67"/>
      <c r="AY12" s="56" t="s">
        <v>1192</v>
      </c>
      <c r="AZ12" s="29"/>
      <c r="BA12" s="29"/>
      <c r="BB12" s="31" t="s">
        <v>1223</v>
      </c>
      <c r="BC12" s="29"/>
    </row>
    <row r="13" spans="1:59" ht="13.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24" t="s">
        <v>982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40"/>
      <c r="Y13" s="40"/>
      <c r="Z13" s="40"/>
      <c r="AA13" s="40"/>
      <c r="AB13" s="49"/>
      <c r="AC13" s="29"/>
      <c r="AD13" s="43" t="s">
        <v>1032</v>
      </c>
      <c r="AE13" s="29"/>
      <c r="AF13" s="29"/>
      <c r="AG13" s="29"/>
      <c r="AH13" s="43" t="s">
        <v>80</v>
      </c>
      <c r="AI13" s="43" t="s">
        <v>988</v>
      </c>
      <c r="AJ13" s="31" t="s">
        <v>1089</v>
      </c>
      <c r="AK13" s="29"/>
      <c r="AL13" s="43" t="s">
        <v>1009</v>
      </c>
      <c r="AM13" s="29"/>
      <c r="AN13" s="29"/>
      <c r="AO13" s="31" t="s">
        <v>1148</v>
      </c>
      <c r="AP13" s="31" t="s">
        <v>1143</v>
      </c>
      <c r="AQ13" s="34" t="s">
        <v>1155</v>
      </c>
      <c r="AS13" s="40"/>
      <c r="AT13" s="40"/>
      <c r="AU13" s="29"/>
      <c r="AV13" s="54"/>
      <c r="AW13" s="70" t="s">
        <v>1198</v>
      </c>
      <c r="AX13" s="67"/>
      <c r="AY13" s="40"/>
      <c r="AZ13" s="40"/>
      <c r="BA13" s="29"/>
      <c r="BB13" s="31" t="s">
        <v>1217</v>
      </c>
      <c r="BC13" s="40" t="s">
        <v>1125</v>
      </c>
    </row>
    <row r="14" spans="1:59" ht="13.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21" t="s">
        <v>72</v>
      </c>
      <c r="W14" s="8"/>
      <c r="X14" s="40"/>
      <c r="Y14" s="40"/>
      <c r="Z14" s="40"/>
      <c r="AA14" s="40"/>
      <c r="AB14" s="40"/>
      <c r="AC14" s="29"/>
      <c r="AD14" s="43" t="s">
        <v>62</v>
      </c>
      <c r="AE14" s="29"/>
      <c r="AF14" s="43" t="s">
        <v>62</v>
      </c>
      <c r="AG14" s="35" t="s">
        <v>988</v>
      </c>
      <c r="AH14" s="62" t="s">
        <v>981</v>
      </c>
      <c r="AI14" s="62" t="s">
        <v>16</v>
      </c>
      <c r="AJ14" s="29"/>
      <c r="AK14" s="29"/>
      <c r="AL14" s="62" t="s">
        <v>991</v>
      </c>
      <c r="AM14" s="29"/>
      <c r="AN14" s="29"/>
      <c r="AO14" s="40"/>
      <c r="AP14" s="31" t="s">
        <v>1099</v>
      </c>
      <c r="AQ14" s="54"/>
      <c r="AS14" s="43" t="s">
        <v>1129</v>
      </c>
      <c r="AT14" s="43" t="s">
        <v>1140</v>
      </c>
      <c r="AU14" s="29"/>
      <c r="AV14" s="54"/>
      <c r="AW14" s="31" t="s">
        <v>1154</v>
      </c>
      <c r="AX14" s="67"/>
      <c r="AY14" s="29"/>
      <c r="AZ14" s="40"/>
      <c r="BA14" s="29"/>
      <c r="BB14" s="31" t="s">
        <v>1219</v>
      </c>
      <c r="BC14" s="40" t="s">
        <v>1097</v>
      </c>
    </row>
    <row r="15" spans="1:59" ht="13.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42" t="s">
        <v>62</v>
      </c>
      <c r="W15" s="8"/>
      <c r="X15" s="40"/>
      <c r="Y15" s="40"/>
      <c r="Z15" s="40"/>
      <c r="AA15" s="40"/>
      <c r="AB15" s="40"/>
      <c r="AC15" s="36" t="s">
        <v>987</v>
      </c>
      <c r="AD15" s="43" t="s">
        <v>993</v>
      </c>
      <c r="AE15" s="29"/>
      <c r="AF15" s="43" t="s">
        <v>993</v>
      </c>
      <c r="AG15" s="29"/>
      <c r="AH15" s="29"/>
      <c r="AI15" s="62" t="s">
        <v>1009</v>
      </c>
      <c r="AJ15" s="29"/>
      <c r="AK15" s="29"/>
      <c r="AL15" s="29"/>
      <c r="AM15" s="29"/>
      <c r="AN15" s="29"/>
      <c r="AO15" s="40"/>
      <c r="AP15" s="40"/>
      <c r="AQ15" s="40"/>
      <c r="AS15" s="43" t="s">
        <v>1134</v>
      </c>
      <c r="AT15" s="40"/>
      <c r="AU15" s="29"/>
      <c r="AV15" s="54"/>
      <c r="AW15" s="31" t="s">
        <v>1209</v>
      </c>
      <c r="AX15" s="67"/>
      <c r="AY15" s="29"/>
      <c r="AZ15" s="43" t="s">
        <v>1142</v>
      </c>
      <c r="BA15" s="43" t="s">
        <v>1203</v>
      </c>
      <c r="BB15" s="31" t="s">
        <v>1220</v>
      </c>
      <c r="BC15" s="40" t="s">
        <v>1096</v>
      </c>
    </row>
    <row r="16" spans="1:59" ht="13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25" t="s">
        <v>993</v>
      </c>
      <c r="W16" s="8"/>
      <c r="X16" s="40"/>
      <c r="Y16" s="40"/>
      <c r="Z16" s="40"/>
      <c r="AB16" s="40"/>
      <c r="AC16" s="44" t="s">
        <v>309</v>
      </c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40"/>
      <c r="AP16" s="40"/>
      <c r="AQ16" s="40"/>
      <c r="AS16" s="40"/>
      <c r="AT16" s="40"/>
      <c r="AU16" s="40"/>
      <c r="AV16" s="54"/>
      <c r="AW16" s="31" t="s">
        <v>1152</v>
      </c>
      <c r="AX16" s="67"/>
      <c r="AY16" s="29"/>
      <c r="AZ16" s="43" t="s">
        <v>1139</v>
      </c>
      <c r="BA16" s="43" t="s">
        <v>1136</v>
      </c>
      <c r="BB16" s="40"/>
      <c r="BC16" s="40"/>
    </row>
    <row r="17" spans="1:55" ht="13.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36" t="s">
        <v>994</v>
      </c>
      <c r="X17" s="40"/>
      <c r="Y17" s="40"/>
      <c r="Z17" s="40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40"/>
      <c r="AP17" s="40"/>
      <c r="AQ17" s="40"/>
      <c r="AS17" s="40"/>
      <c r="AT17" s="40"/>
      <c r="AU17" s="43" t="s">
        <v>1174</v>
      </c>
      <c r="AV17" s="54"/>
      <c r="AW17" s="40" t="s">
        <v>175</v>
      </c>
      <c r="AX17" s="67"/>
      <c r="AY17" s="29"/>
      <c r="AZ17" s="29"/>
      <c r="BA17" s="44" t="s">
        <v>1204</v>
      </c>
      <c r="BB17" s="29"/>
      <c r="BC17" s="62" t="s">
        <v>1052</v>
      </c>
    </row>
    <row r="18" spans="1:55" ht="13.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41" t="s">
        <v>25</v>
      </c>
      <c r="X18" s="36" t="s">
        <v>100</v>
      </c>
      <c r="AA18" s="40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40"/>
      <c r="AP18" s="40"/>
      <c r="AQ18" s="40"/>
      <c r="AS18" s="40"/>
      <c r="AT18" s="40"/>
      <c r="AU18" s="44" t="s">
        <v>1147</v>
      </c>
      <c r="AV18" s="54"/>
      <c r="AW18" s="40"/>
      <c r="AX18" s="67"/>
      <c r="AY18" s="43" t="s">
        <v>1174</v>
      </c>
      <c r="AZ18" s="34" t="s">
        <v>1125</v>
      </c>
      <c r="BA18" s="40"/>
      <c r="BB18" s="43" t="s">
        <v>1139</v>
      </c>
      <c r="BC18" s="43" t="s">
        <v>1141</v>
      </c>
    </row>
    <row r="19" spans="1:55" ht="13.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40"/>
      <c r="Y19" s="40"/>
      <c r="Z19" s="40"/>
      <c r="AA19" s="40"/>
      <c r="AB19" s="40"/>
      <c r="AC19" s="29"/>
      <c r="AD19" s="29"/>
      <c r="AE19" s="29"/>
      <c r="AF19" s="29"/>
      <c r="AG19" s="29"/>
      <c r="AH19" s="29"/>
      <c r="AI19" s="29"/>
      <c r="AJ19" s="43" t="s">
        <v>31</v>
      </c>
      <c r="AK19" s="62" t="s">
        <v>1128</v>
      </c>
      <c r="AL19" s="29"/>
      <c r="AM19" s="29"/>
      <c r="AN19" s="29"/>
      <c r="AO19" s="40"/>
      <c r="AP19" s="54"/>
      <c r="AQ19" s="40"/>
      <c r="AS19" s="40"/>
      <c r="AT19" s="40"/>
      <c r="AU19" s="43" t="s">
        <v>1136</v>
      </c>
      <c r="AV19" s="54"/>
      <c r="AW19" s="40"/>
      <c r="AX19" s="67"/>
      <c r="AY19" s="43" t="s">
        <v>1132</v>
      </c>
      <c r="AZ19" s="34" t="s">
        <v>1141</v>
      </c>
      <c r="BA19" s="40"/>
      <c r="BB19" s="40"/>
      <c r="BC19" s="40"/>
    </row>
    <row r="20" spans="1:55" ht="13.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40"/>
      <c r="Y20" s="40"/>
      <c r="Z20" s="40"/>
      <c r="AA20" s="40"/>
      <c r="AB20" s="40"/>
      <c r="AC20" s="29"/>
      <c r="AD20" s="29"/>
      <c r="AE20" s="29"/>
      <c r="AF20" s="29"/>
      <c r="AG20" s="29"/>
      <c r="AH20" s="29"/>
      <c r="AI20" s="29"/>
      <c r="AJ20" s="43" t="s">
        <v>109</v>
      </c>
      <c r="AK20" s="29"/>
      <c r="AL20" s="29"/>
      <c r="AM20" s="29"/>
      <c r="AN20" s="29"/>
      <c r="AO20" s="43" t="s">
        <v>1102</v>
      </c>
      <c r="AP20" s="40"/>
      <c r="AQ20" s="43" t="s">
        <v>1009</v>
      </c>
      <c r="AS20" s="40"/>
      <c r="AT20" s="40"/>
      <c r="AU20" s="43" t="s">
        <v>1148</v>
      </c>
      <c r="AV20" s="43" t="s">
        <v>1099</v>
      </c>
      <c r="AW20" s="43" t="s">
        <v>1140</v>
      </c>
      <c r="AX20" s="67"/>
      <c r="AY20" s="43" t="s">
        <v>1129</v>
      </c>
      <c r="AZ20" s="34" t="s">
        <v>1126</v>
      </c>
      <c r="BA20" s="40"/>
      <c r="BB20" s="40"/>
      <c r="BC20" s="40"/>
    </row>
    <row r="21" spans="1:55" ht="13.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V21" s="8"/>
      <c r="W21" s="8"/>
      <c r="X21" s="40"/>
      <c r="Y21" s="40"/>
      <c r="Z21" s="40"/>
      <c r="AA21" s="43" t="s">
        <v>1006</v>
      </c>
      <c r="AB21" s="36" t="s">
        <v>994</v>
      </c>
      <c r="AC21" s="29"/>
      <c r="AD21" s="29"/>
      <c r="AE21" s="29"/>
      <c r="AF21" s="29"/>
      <c r="AG21" s="29"/>
      <c r="AH21" s="29"/>
      <c r="AI21" s="29"/>
      <c r="AJ21" s="43" t="s">
        <v>1124</v>
      </c>
      <c r="AK21" s="29"/>
      <c r="AL21" s="29"/>
      <c r="AM21" s="29"/>
      <c r="AN21" s="29"/>
      <c r="AO21" s="40"/>
      <c r="AP21" s="40"/>
      <c r="AQ21" s="40"/>
      <c r="AS21" s="40"/>
      <c r="AT21" s="40"/>
      <c r="AU21" s="40"/>
      <c r="AV21" s="40"/>
      <c r="AW21" s="62" t="s">
        <v>991</v>
      </c>
      <c r="AX21" s="67"/>
      <c r="AY21" s="43" t="s">
        <v>1135</v>
      </c>
      <c r="AZ21" s="40"/>
      <c r="BA21" s="40"/>
      <c r="BB21" s="40"/>
      <c r="BC21" s="40"/>
    </row>
    <row r="22" spans="1:55" ht="13.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40"/>
      <c r="Y22" s="44" t="s">
        <v>25</v>
      </c>
      <c r="Z22" s="36" t="s">
        <v>104</v>
      </c>
      <c r="AA22" s="43" t="s">
        <v>254</v>
      </c>
      <c r="AB22" s="44" t="s">
        <v>25</v>
      </c>
      <c r="AC22" s="29"/>
      <c r="AD22" s="29"/>
      <c r="AE22" s="29"/>
      <c r="AF22" s="29"/>
      <c r="AG22" s="29"/>
      <c r="AH22" s="29"/>
      <c r="AI22" s="29"/>
      <c r="AJ22" s="43" t="s">
        <v>1103</v>
      </c>
      <c r="AK22" s="29"/>
      <c r="AL22" s="29"/>
      <c r="AM22" s="29"/>
      <c r="AN22" s="29"/>
      <c r="AO22" s="40"/>
      <c r="AP22" s="40"/>
      <c r="AQ22" s="40"/>
      <c r="AS22" s="40"/>
      <c r="AT22" s="40"/>
      <c r="AU22" s="40"/>
      <c r="AV22" s="40"/>
      <c r="AW22" s="68" t="s">
        <v>1180</v>
      </c>
      <c r="AX22" s="67"/>
      <c r="AY22" s="40"/>
      <c r="AZ22" s="40"/>
      <c r="BA22" s="40"/>
      <c r="BB22" s="40"/>
      <c r="BC22" s="40"/>
    </row>
    <row r="23" spans="1:55" ht="13.5" customHeight="1"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</row>
    <row r="24" spans="1:55" ht="13.5" customHeight="1"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</row>
    <row r="25" spans="1:55" ht="13.5" customHeight="1"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</row>
    <row r="26" spans="1:55" ht="13.5" customHeight="1"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</row>
    <row r="27" spans="1:55" ht="13.5" customHeight="1"/>
    <row r="28" spans="1:55" ht="13.5" customHeight="1"/>
    <row r="29" spans="1:55" ht="13.5" customHeight="1"/>
    <row r="30" spans="1:55" ht="13.5" customHeight="1"/>
    <row r="31" spans="1:55" ht="13.5" customHeight="1"/>
    <row r="32" spans="1:55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9">
    <mergeCell ref="AY1:AZ1"/>
    <mergeCell ref="BA1:BC1"/>
    <mergeCell ref="AS1:AT1"/>
    <mergeCell ref="AU1:AW1"/>
    <mergeCell ref="AM1:AN1"/>
    <mergeCell ref="AO1:AQ1"/>
    <mergeCell ref="AJ1:AL1"/>
    <mergeCell ref="A1:C1"/>
    <mergeCell ref="D1:F1"/>
    <mergeCell ref="G1:I1"/>
    <mergeCell ref="J1:L1"/>
    <mergeCell ref="M1:O1"/>
    <mergeCell ref="AE1:AG1"/>
    <mergeCell ref="X1:Y1"/>
    <mergeCell ref="AC1:AD1"/>
    <mergeCell ref="P1:R1"/>
    <mergeCell ref="S1:T1"/>
    <mergeCell ref="U1:W1"/>
    <mergeCell ref="Z1:AB1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00"/>
  <sheetViews>
    <sheetView workbookViewId="0">
      <selection activeCell="E2" sqref="E2"/>
    </sheetView>
  </sheetViews>
  <sheetFormatPr defaultRowHeight="15"/>
  <cols>
    <col min="1" max="6" width="9.140625" customWidth="1"/>
    <col min="7" max="7" width="19.5703125" customWidth="1"/>
    <col min="8" max="8" width="49" customWidth="1"/>
    <col min="9" max="9" width="32.28515625" customWidth="1"/>
    <col min="10" max="26" width="8.5703125" customWidth="1"/>
    <col min="27" max="1025" width="14.42578125" customWidth="1"/>
  </cols>
  <sheetData>
    <row r="1" spans="1:11">
      <c r="A1" s="1" t="s">
        <v>2</v>
      </c>
      <c r="B1" s="1" t="s">
        <v>3</v>
      </c>
      <c r="C1" s="1" t="s">
        <v>4</v>
      </c>
      <c r="D1" s="1" t="s">
        <v>5</v>
      </c>
      <c r="E1" s="1" t="s">
        <v>8</v>
      </c>
      <c r="F1" s="14" t="s">
        <v>9</v>
      </c>
      <c r="G1" s="2" t="s">
        <v>305</v>
      </c>
      <c r="H1" s="1" t="s">
        <v>306</v>
      </c>
      <c r="J1" s="5" t="s">
        <v>307</v>
      </c>
      <c r="K1" s="15" t="s">
        <v>1</v>
      </c>
    </row>
    <row r="2" spans="1:11">
      <c r="A2" s="13">
        <v>42530</v>
      </c>
      <c r="B2" s="8"/>
      <c r="C2" s="8"/>
      <c r="D2" s="8" t="s">
        <v>308</v>
      </c>
      <c r="E2" s="12" t="s">
        <v>309</v>
      </c>
      <c r="F2" s="12"/>
      <c r="G2" s="7" t="s">
        <v>310</v>
      </c>
      <c r="H2" s="8" t="s">
        <v>311</v>
      </c>
      <c r="I2" s="5" t="s">
        <v>312</v>
      </c>
      <c r="J2" s="16">
        <v>44590</v>
      </c>
    </row>
    <row r="3" spans="1:11">
      <c r="A3" s="8"/>
      <c r="B3" s="8" t="s">
        <v>313</v>
      </c>
      <c r="C3" s="8"/>
      <c r="D3" s="8"/>
      <c r="E3" s="12" t="s">
        <v>314</v>
      </c>
      <c r="F3" s="12"/>
      <c r="G3" s="7" t="s">
        <v>310</v>
      </c>
      <c r="H3" s="8" t="s">
        <v>315</v>
      </c>
      <c r="I3" s="5" t="s">
        <v>316</v>
      </c>
      <c r="J3" s="16">
        <v>44590</v>
      </c>
    </row>
    <row r="4" spans="1:11">
      <c r="A4" s="8" t="s">
        <v>76</v>
      </c>
      <c r="B4" s="8" t="s">
        <v>59</v>
      </c>
      <c r="C4" s="8" t="s">
        <v>317</v>
      </c>
      <c r="D4" s="8"/>
      <c r="E4" s="12" t="s">
        <v>318</v>
      </c>
      <c r="F4" s="12"/>
      <c r="G4" s="7" t="s">
        <v>310</v>
      </c>
      <c r="H4" s="8" t="s">
        <v>319</v>
      </c>
      <c r="I4" s="5"/>
      <c r="J4" s="16">
        <v>44590</v>
      </c>
    </row>
    <row r="5" spans="1:11">
      <c r="A5" s="8" t="s">
        <v>76</v>
      </c>
      <c r="B5" s="8"/>
      <c r="C5" s="8"/>
      <c r="D5" s="8"/>
      <c r="E5" s="12" t="s">
        <v>320</v>
      </c>
      <c r="F5" s="12"/>
      <c r="G5" s="7" t="s">
        <v>310</v>
      </c>
      <c r="H5" s="8" t="s">
        <v>321</v>
      </c>
      <c r="I5" s="5"/>
      <c r="J5" s="16">
        <v>44590</v>
      </c>
      <c r="K5" s="15" t="s">
        <v>322</v>
      </c>
    </row>
    <row r="6" spans="1:11">
      <c r="A6" s="8" t="s">
        <v>52</v>
      </c>
      <c r="B6" s="8" t="s">
        <v>323</v>
      </c>
      <c r="C6" s="8" t="s">
        <v>324</v>
      </c>
      <c r="D6" s="8" t="s">
        <v>325</v>
      </c>
      <c r="E6" s="12" t="s">
        <v>326</v>
      </c>
      <c r="F6" s="12" t="s">
        <v>327</v>
      </c>
      <c r="G6" s="7" t="s">
        <v>310</v>
      </c>
      <c r="H6" s="8" t="s">
        <v>328</v>
      </c>
      <c r="I6" s="5" t="s">
        <v>329</v>
      </c>
      <c r="J6" s="16">
        <v>44590</v>
      </c>
    </row>
    <row r="7" spans="1:11">
      <c r="A7" s="8" t="s">
        <v>64</v>
      </c>
      <c r="B7" s="8" t="s">
        <v>330</v>
      </c>
      <c r="C7" s="8" t="s">
        <v>331</v>
      </c>
      <c r="D7" s="8"/>
      <c r="E7" s="8" t="s">
        <v>332</v>
      </c>
      <c r="F7" s="12"/>
      <c r="G7" s="7" t="s">
        <v>310</v>
      </c>
      <c r="H7" s="8" t="s">
        <v>333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H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N1000"/>
  <sheetViews>
    <sheetView workbookViewId="0">
      <selection activeCell="A27" sqref="A27"/>
    </sheetView>
  </sheetViews>
  <sheetFormatPr defaultRowHeight="15"/>
  <cols>
    <col min="1" max="1" width="13.5703125" customWidth="1"/>
    <col min="2" max="2" width="8.5703125" customWidth="1"/>
    <col min="3" max="3" width="70" customWidth="1"/>
    <col min="4" max="26" width="8.5703125" customWidth="1"/>
    <col min="27" max="1025" width="14.42578125" customWidth="1"/>
  </cols>
  <sheetData>
    <row r="1" spans="1:14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1" t="s">
        <v>305</v>
      </c>
      <c r="N1" s="1"/>
    </row>
    <row r="2" spans="1:14">
      <c r="A2" s="6">
        <v>44454</v>
      </c>
      <c r="B2" s="8" t="s">
        <v>335</v>
      </c>
      <c r="C2" s="8" t="s">
        <v>336</v>
      </c>
      <c r="D2" s="8" t="s">
        <v>337</v>
      </c>
      <c r="E2" s="8" t="s">
        <v>338</v>
      </c>
      <c r="F2" s="8" t="s">
        <v>64</v>
      </c>
      <c r="G2" s="8" t="s">
        <v>339</v>
      </c>
      <c r="H2" s="8" t="s">
        <v>340</v>
      </c>
      <c r="I2" s="8"/>
      <c r="J2" s="8" t="s">
        <v>341</v>
      </c>
      <c r="K2" s="8" t="s">
        <v>342</v>
      </c>
      <c r="L2" s="8"/>
      <c r="M2" s="8" t="s">
        <v>343</v>
      </c>
      <c r="N2" s="7" t="s">
        <v>344</v>
      </c>
    </row>
    <row r="3" spans="1:14">
      <c r="A3" s="6">
        <v>44454</v>
      </c>
      <c r="B3" s="8" t="s">
        <v>335</v>
      </c>
      <c r="C3" s="8"/>
      <c r="D3" s="8" t="s">
        <v>345</v>
      </c>
      <c r="E3" s="8" t="s">
        <v>346</v>
      </c>
      <c r="F3" s="8" t="s">
        <v>347</v>
      </c>
      <c r="G3" s="8" t="s">
        <v>348</v>
      </c>
      <c r="H3" s="8" t="s">
        <v>349</v>
      </c>
      <c r="I3" s="8"/>
      <c r="J3" s="8" t="s">
        <v>350</v>
      </c>
      <c r="K3" s="8" t="s">
        <v>351</v>
      </c>
      <c r="L3" s="8"/>
      <c r="M3" s="8" t="s">
        <v>343</v>
      </c>
      <c r="N3" s="7" t="s">
        <v>344</v>
      </c>
    </row>
    <row r="4" spans="1:14">
      <c r="A4" s="6">
        <v>44454</v>
      </c>
      <c r="B4" s="8" t="s">
        <v>335</v>
      </c>
      <c r="C4" s="8"/>
      <c r="D4" s="8" t="s">
        <v>345</v>
      </c>
      <c r="E4" s="8" t="s">
        <v>338</v>
      </c>
      <c r="F4" s="8" t="s">
        <v>64</v>
      </c>
      <c r="G4" s="8" t="s">
        <v>352</v>
      </c>
      <c r="H4" s="8" t="s">
        <v>353</v>
      </c>
      <c r="I4" s="8"/>
      <c r="J4" s="8" t="s">
        <v>354</v>
      </c>
      <c r="K4" s="8" t="s">
        <v>355</v>
      </c>
      <c r="L4" s="8"/>
      <c r="M4" s="8" t="s">
        <v>343</v>
      </c>
      <c r="N4" s="7" t="s">
        <v>344</v>
      </c>
    </row>
    <row r="5" spans="1:14">
      <c r="A5" s="6">
        <v>44454</v>
      </c>
      <c r="B5" s="8" t="s">
        <v>335</v>
      </c>
      <c r="C5" s="8"/>
      <c r="D5" s="8" t="s">
        <v>345</v>
      </c>
      <c r="E5" s="8" t="s">
        <v>346</v>
      </c>
      <c r="F5" s="8" t="s">
        <v>64</v>
      </c>
      <c r="G5" s="8" t="s">
        <v>356</v>
      </c>
      <c r="H5" s="8" t="s">
        <v>357</v>
      </c>
      <c r="I5" s="8"/>
      <c r="J5" s="8" t="s">
        <v>358</v>
      </c>
      <c r="K5" s="8" t="s">
        <v>359</v>
      </c>
      <c r="L5" s="8"/>
      <c r="M5" s="8" t="s">
        <v>343</v>
      </c>
      <c r="N5" s="7" t="s">
        <v>344</v>
      </c>
    </row>
    <row r="6" spans="1:14">
      <c r="A6" s="6">
        <v>44454</v>
      </c>
      <c r="B6" s="8" t="s">
        <v>335</v>
      </c>
      <c r="C6" s="6"/>
      <c r="D6" s="8" t="s">
        <v>337</v>
      </c>
      <c r="E6" s="8" t="s">
        <v>338</v>
      </c>
      <c r="F6" s="8" t="s">
        <v>360</v>
      </c>
      <c r="G6" s="8" t="s">
        <v>361</v>
      </c>
      <c r="H6" s="8" t="s">
        <v>362</v>
      </c>
      <c r="I6" s="8"/>
      <c r="J6" s="8" t="s">
        <v>363</v>
      </c>
      <c r="K6" s="8" t="s">
        <v>364</v>
      </c>
      <c r="L6" s="8"/>
      <c r="M6" s="6" t="s">
        <v>343</v>
      </c>
      <c r="N6" s="7" t="s">
        <v>344</v>
      </c>
    </row>
    <row r="7" spans="1:14">
      <c r="A7" s="6">
        <v>44454</v>
      </c>
      <c r="B7" s="8" t="s">
        <v>335</v>
      </c>
      <c r="C7" s="8"/>
      <c r="D7" s="8" t="s">
        <v>345</v>
      </c>
      <c r="E7" s="8" t="s">
        <v>338</v>
      </c>
      <c r="F7" s="8" t="s">
        <v>21</v>
      </c>
      <c r="G7" s="8" t="s">
        <v>365</v>
      </c>
      <c r="H7" s="8" t="s">
        <v>366</v>
      </c>
      <c r="I7" s="8"/>
      <c r="J7" s="8" t="s">
        <v>367</v>
      </c>
      <c r="K7" s="8" t="s">
        <v>368</v>
      </c>
      <c r="L7" s="8"/>
      <c r="M7" s="8" t="s">
        <v>343</v>
      </c>
      <c r="N7" s="7" t="s">
        <v>344</v>
      </c>
    </row>
    <row r="8" spans="1:14">
      <c r="A8" s="6">
        <v>44454</v>
      </c>
      <c r="B8" s="8" t="s">
        <v>335</v>
      </c>
      <c r="C8" s="8"/>
      <c r="D8" s="8" t="s">
        <v>337</v>
      </c>
      <c r="E8" s="8" t="s">
        <v>338</v>
      </c>
      <c r="F8" s="8" t="s">
        <v>12</v>
      </c>
      <c r="G8" s="8" t="s">
        <v>369</v>
      </c>
      <c r="H8" s="8" t="s">
        <v>370</v>
      </c>
      <c r="I8" s="8"/>
      <c r="J8" s="8" t="s">
        <v>371</v>
      </c>
      <c r="K8" s="8" t="s">
        <v>372</v>
      </c>
      <c r="L8" s="8"/>
      <c r="M8" s="8" t="s">
        <v>343</v>
      </c>
      <c r="N8" s="7" t="s">
        <v>344</v>
      </c>
    </row>
    <row r="9" spans="1:14">
      <c r="A9" s="6">
        <v>44454</v>
      </c>
      <c r="B9" s="8" t="s">
        <v>335</v>
      </c>
      <c r="C9" s="6"/>
      <c r="D9" s="8" t="s">
        <v>337</v>
      </c>
      <c r="E9" s="8" t="s">
        <v>338</v>
      </c>
      <c r="F9" s="8" t="s">
        <v>373</v>
      </c>
      <c r="G9" s="8" t="s">
        <v>374</v>
      </c>
      <c r="H9" s="8" t="s">
        <v>375</v>
      </c>
      <c r="I9" s="8"/>
      <c r="J9" s="8" t="s">
        <v>376</v>
      </c>
      <c r="K9" s="8"/>
      <c r="L9" s="8"/>
      <c r="M9" s="6" t="s">
        <v>343</v>
      </c>
      <c r="N9" s="7" t="s">
        <v>344</v>
      </c>
    </row>
    <row r="10" spans="1:14">
      <c r="A10" s="6">
        <v>44454</v>
      </c>
      <c r="B10" s="8" t="s">
        <v>335</v>
      </c>
      <c r="C10" s="8"/>
      <c r="D10" s="8" t="s">
        <v>345</v>
      </c>
      <c r="E10" s="8" t="s">
        <v>338</v>
      </c>
      <c r="F10" s="8" t="s">
        <v>76</v>
      </c>
      <c r="G10" s="8" t="s">
        <v>377</v>
      </c>
      <c r="H10" s="8" t="s">
        <v>378</v>
      </c>
      <c r="I10" s="8"/>
      <c r="J10" s="8" t="s">
        <v>379</v>
      </c>
      <c r="K10" s="8" t="s">
        <v>380</v>
      </c>
      <c r="L10" s="8"/>
      <c r="M10" s="8" t="s">
        <v>343</v>
      </c>
      <c r="N10" s="7" t="s">
        <v>344</v>
      </c>
    </row>
    <row r="11" spans="1:14">
      <c r="A11" s="6">
        <v>44454</v>
      </c>
      <c r="B11" s="8" t="s">
        <v>335</v>
      </c>
      <c r="C11" s="6"/>
      <c r="D11" s="8" t="s">
        <v>337</v>
      </c>
      <c r="E11" s="8" t="s">
        <v>338</v>
      </c>
      <c r="F11" s="8" t="s">
        <v>76</v>
      </c>
      <c r="G11" s="8" t="s">
        <v>381</v>
      </c>
      <c r="H11" s="8" t="s">
        <v>382</v>
      </c>
      <c r="I11" s="8"/>
      <c r="J11" s="8" t="s">
        <v>383</v>
      </c>
      <c r="K11" s="8" t="s">
        <v>384</v>
      </c>
      <c r="L11" s="8"/>
      <c r="M11" s="6" t="s">
        <v>343</v>
      </c>
      <c r="N11" s="7" t="s">
        <v>344</v>
      </c>
    </row>
    <row r="12" spans="1:14">
      <c r="A12" s="6">
        <v>44454</v>
      </c>
      <c r="B12" s="8" t="s">
        <v>335</v>
      </c>
      <c r="C12" s="8" t="s">
        <v>385</v>
      </c>
      <c r="D12" s="8" t="s">
        <v>386</v>
      </c>
      <c r="E12" s="8" t="s">
        <v>338</v>
      </c>
      <c r="F12" s="8" t="s">
        <v>387</v>
      </c>
      <c r="G12" s="8" t="s">
        <v>388</v>
      </c>
      <c r="H12" s="8" t="s">
        <v>389</v>
      </c>
      <c r="I12" s="8"/>
      <c r="J12" s="8" t="s">
        <v>390</v>
      </c>
      <c r="K12" s="8" t="s">
        <v>391</v>
      </c>
      <c r="L12" s="8" t="s">
        <v>392</v>
      </c>
      <c r="M12" s="8" t="s">
        <v>343</v>
      </c>
      <c r="N12" s="7" t="s">
        <v>344</v>
      </c>
    </row>
    <row r="13" spans="1:14">
      <c r="A13" s="6">
        <v>44454</v>
      </c>
      <c r="B13" s="8" t="s">
        <v>335</v>
      </c>
      <c r="C13" s="8" t="s">
        <v>393</v>
      </c>
      <c r="D13" s="8" t="s">
        <v>337</v>
      </c>
      <c r="E13" s="8" t="s">
        <v>338</v>
      </c>
      <c r="F13" s="8" t="s">
        <v>394</v>
      </c>
      <c r="G13" s="8" t="s">
        <v>22</v>
      </c>
      <c r="H13" s="8" t="s">
        <v>395</v>
      </c>
      <c r="I13" s="8"/>
      <c r="J13" s="8" t="s">
        <v>396</v>
      </c>
      <c r="K13" s="8" t="s">
        <v>397</v>
      </c>
      <c r="L13" s="8"/>
      <c r="M13" s="8" t="s">
        <v>343</v>
      </c>
      <c r="N13" s="7" t="s">
        <v>344</v>
      </c>
    </row>
    <row r="14" spans="1:14">
      <c r="A14" s="6">
        <v>44454</v>
      </c>
      <c r="B14" s="8" t="s">
        <v>335</v>
      </c>
      <c r="C14" s="8" t="s">
        <v>398</v>
      </c>
      <c r="D14" s="8" t="s">
        <v>337</v>
      </c>
      <c r="E14" s="8" t="s">
        <v>338</v>
      </c>
      <c r="F14" s="8" t="s">
        <v>76</v>
      </c>
      <c r="G14" s="8" t="s">
        <v>29</v>
      </c>
      <c r="H14" s="8" t="s">
        <v>175</v>
      </c>
      <c r="I14" s="8"/>
      <c r="J14" s="8" t="s">
        <v>399</v>
      </c>
      <c r="K14" s="8" t="s">
        <v>400</v>
      </c>
      <c r="L14" s="8"/>
      <c r="M14" s="8" t="s">
        <v>343</v>
      </c>
      <c r="N14" s="7" t="s">
        <v>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8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Q1000"/>
  <sheetViews>
    <sheetView topLeftCell="D13" workbookViewId="0">
      <selection activeCell="J9" sqref="J5:L9"/>
    </sheetView>
  </sheetViews>
  <sheetFormatPr defaultRowHeight="15"/>
  <cols>
    <col min="1" max="1" width="13.5703125" customWidth="1"/>
    <col min="2" max="2" width="8.7109375" customWidth="1"/>
    <col min="3" max="3" width="20.28515625" customWidth="1"/>
    <col min="4" max="9" width="8.7109375" customWidth="1"/>
    <col min="10" max="10" width="92.140625" bestFit="1" customWidth="1"/>
    <col min="11" max="12" width="8.7109375" customWidth="1"/>
    <col min="13" max="13" width="9.7109375" customWidth="1"/>
    <col min="14" max="17" width="9.140625" customWidth="1"/>
    <col min="18" max="26" width="8.5703125" customWidth="1"/>
    <col min="27" max="1025" width="14.42578125" customWidth="1"/>
  </cols>
  <sheetData>
    <row r="1" spans="1:17">
      <c r="A1" s="1" t="s">
        <v>0</v>
      </c>
      <c r="B1" s="1" t="s">
        <v>1</v>
      </c>
      <c r="C1" s="1" t="s">
        <v>306</v>
      </c>
      <c r="D1" s="1" t="s">
        <v>159</v>
      </c>
      <c r="E1" s="1" t="s">
        <v>334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7</v>
      </c>
      <c r="K1" s="1" t="s">
        <v>8</v>
      </c>
      <c r="L1" s="1" t="s">
        <v>9</v>
      </c>
      <c r="M1" s="2" t="s">
        <v>305</v>
      </c>
      <c r="N1" s="5"/>
      <c r="O1" s="5"/>
      <c r="P1" s="5"/>
      <c r="Q1" s="5"/>
    </row>
    <row r="2" spans="1:17">
      <c r="A2" s="6">
        <v>44454</v>
      </c>
      <c r="B2" s="6" t="s">
        <v>343</v>
      </c>
      <c r="C2" s="8" t="s">
        <v>401</v>
      </c>
      <c r="D2" s="8" t="s">
        <v>337</v>
      </c>
      <c r="E2" s="8" t="s">
        <v>338</v>
      </c>
      <c r="F2" s="8" t="s">
        <v>12</v>
      </c>
      <c r="G2" s="8" t="s">
        <v>381</v>
      </c>
      <c r="H2" s="8" t="s">
        <v>402</v>
      </c>
      <c r="I2" s="8"/>
      <c r="J2" s="8" t="s">
        <v>403</v>
      </c>
      <c r="K2" s="8" t="s">
        <v>404</v>
      </c>
      <c r="L2" s="8"/>
      <c r="M2" s="7" t="s">
        <v>310</v>
      </c>
      <c r="N2" s="5"/>
      <c r="O2" s="5"/>
      <c r="P2" s="5"/>
      <c r="Q2" s="5"/>
    </row>
    <row r="3" spans="1:17">
      <c r="A3" s="6">
        <v>44454</v>
      </c>
      <c r="B3" s="8" t="s">
        <v>343</v>
      </c>
      <c r="C3" s="8" t="s">
        <v>405</v>
      </c>
      <c r="D3" s="8" t="s">
        <v>337</v>
      </c>
      <c r="E3" s="8" t="s">
        <v>338</v>
      </c>
      <c r="F3" s="8" t="s">
        <v>12</v>
      </c>
      <c r="G3" s="8" t="s">
        <v>361</v>
      </c>
      <c r="H3" s="8" t="s">
        <v>406</v>
      </c>
      <c r="I3" s="8"/>
      <c r="J3" s="8" t="s">
        <v>407</v>
      </c>
      <c r="K3" s="8"/>
      <c r="L3" s="8"/>
      <c r="M3" s="7" t="s">
        <v>310</v>
      </c>
      <c r="N3" s="5"/>
      <c r="O3" s="5"/>
      <c r="P3" s="5"/>
      <c r="Q3" s="5"/>
    </row>
    <row r="4" spans="1:17">
      <c r="A4" s="6">
        <v>44454</v>
      </c>
      <c r="B4" s="8" t="s">
        <v>343</v>
      </c>
      <c r="C4" s="8" t="s">
        <v>408</v>
      </c>
      <c r="D4" s="8" t="s">
        <v>337</v>
      </c>
      <c r="E4" s="8" t="s">
        <v>338</v>
      </c>
      <c r="F4" s="8" t="s">
        <v>12</v>
      </c>
      <c r="G4" s="8" t="s">
        <v>339</v>
      </c>
      <c r="H4" s="8" t="s">
        <v>409</v>
      </c>
      <c r="I4" s="8"/>
      <c r="J4" s="8" t="s">
        <v>410</v>
      </c>
      <c r="K4" s="8"/>
      <c r="L4" s="8"/>
      <c r="M4" s="7" t="s">
        <v>310</v>
      </c>
      <c r="N4" s="5"/>
      <c r="O4" s="5"/>
      <c r="P4" s="5"/>
      <c r="Q4" s="5"/>
    </row>
    <row r="5" spans="1:17">
      <c r="A5" s="6">
        <v>44454</v>
      </c>
      <c r="B5" s="8" t="s">
        <v>343</v>
      </c>
      <c r="C5" s="8" t="s">
        <v>411</v>
      </c>
      <c r="D5" s="8" t="s">
        <v>337</v>
      </c>
      <c r="E5" s="8" t="s">
        <v>338</v>
      </c>
      <c r="F5" s="8" t="s">
        <v>12</v>
      </c>
      <c r="G5" s="8" t="s">
        <v>412</v>
      </c>
      <c r="H5" s="8" t="s">
        <v>413</v>
      </c>
      <c r="I5" s="8"/>
      <c r="J5" s="8" t="s">
        <v>414</v>
      </c>
      <c r="K5" s="8"/>
      <c r="L5" s="8"/>
      <c r="M5" s="7" t="s">
        <v>310</v>
      </c>
      <c r="N5" s="5"/>
      <c r="O5" s="5"/>
      <c r="P5" s="5"/>
      <c r="Q5" s="5"/>
    </row>
    <row r="6" spans="1:17">
      <c r="A6" s="6">
        <v>44454</v>
      </c>
      <c r="B6" s="8" t="s">
        <v>415</v>
      </c>
      <c r="C6" s="8"/>
      <c r="D6" s="8" t="s">
        <v>337</v>
      </c>
      <c r="E6" s="8" t="s">
        <v>338</v>
      </c>
      <c r="F6" s="8" t="s">
        <v>12</v>
      </c>
      <c r="G6" s="8" t="s">
        <v>127</v>
      </c>
      <c r="H6" s="8" t="s">
        <v>416</v>
      </c>
      <c r="I6" s="8"/>
      <c r="J6" s="8" t="s">
        <v>417</v>
      </c>
      <c r="K6" s="8"/>
      <c r="L6" s="8"/>
      <c r="M6" s="7" t="s">
        <v>310</v>
      </c>
      <c r="N6" s="5"/>
      <c r="O6" s="5"/>
      <c r="P6" s="5"/>
      <c r="Q6" s="5"/>
    </row>
    <row r="7" spans="1:17">
      <c r="A7" s="6">
        <v>44454</v>
      </c>
      <c r="B7" s="8" t="s">
        <v>335</v>
      </c>
      <c r="C7" s="6"/>
      <c r="D7" s="8" t="s">
        <v>337</v>
      </c>
      <c r="E7" s="8" t="s">
        <v>338</v>
      </c>
      <c r="F7" s="8" t="s">
        <v>12</v>
      </c>
      <c r="G7" s="8" t="s">
        <v>381</v>
      </c>
      <c r="H7" s="8" t="s">
        <v>418</v>
      </c>
      <c r="I7" s="8"/>
      <c r="J7" s="8" t="s">
        <v>419</v>
      </c>
      <c r="K7" s="8"/>
      <c r="L7" s="8"/>
      <c r="M7" s="7" t="s">
        <v>310</v>
      </c>
      <c r="N7" s="5"/>
      <c r="O7" s="5"/>
      <c r="P7" s="5"/>
      <c r="Q7" s="5"/>
    </row>
    <row r="8" spans="1:17">
      <c r="A8" s="6">
        <v>44454</v>
      </c>
      <c r="B8" s="8" t="s">
        <v>93</v>
      </c>
      <c r="C8" s="6"/>
      <c r="D8" s="8" t="s">
        <v>337</v>
      </c>
      <c r="E8" s="8" t="s">
        <v>338</v>
      </c>
      <c r="F8" s="8" t="s">
        <v>12</v>
      </c>
      <c r="G8" s="8" t="s">
        <v>420</v>
      </c>
      <c r="H8" s="8" t="s">
        <v>421</v>
      </c>
      <c r="I8" s="8"/>
      <c r="J8" s="8" t="s">
        <v>422</v>
      </c>
      <c r="K8" s="8"/>
      <c r="L8" s="8"/>
      <c r="M8" s="7" t="s">
        <v>310</v>
      </c>
      <c r="N8" s="5"/>
      <c r="O8" s="5"/>
      <c r="P8" s="5"/>
      <c r="Q8" s="5"/>
    </row>
    <row r="9" spans="1:17">
      <c r="A9" s="6">
        <v>44454</v>
      </c>
      <c r="B9" s="8" t="s">
        <v>423</v>
      </c>
      <c r="C9" s="6"/>
      <c r="D9" s="8" t="s">
        <v>337</v>
      </c>
      <c r="E9" s="8" t="s">
        <v>338</v>
      </c>
      <c r="F9" s="8" t="s">
        <v>12</v>
      </c>
      <c r="G9" s="8" t="s">
        <v>361</v>
      </c>
      <c r="H9" s="8" t="s">
        <v>424</v>
      </c>
      <c r="I9" s="8"/>
      <c r="J9" s="8" t="s">
        <v>425</v>
      </c>
      <c r="K9" s="8"/>
      <c r="L9" s="8"/>
      <c r="M9" s="7" t="s">
        <v>310</v>
      </c>
      <c r="N9" s="5"/>
      <c r="O9" s="5"/>
      <c r="P9" s="5"/>
      <c r="Q9" s="5"/>
    </row>
    <row r="10" spans="1:17">
      <c r="A10" s="6">
        <v>44454</v>
      </c>
      <c r="B10" s="8" t="s">
        <v>415</v>
      </c>
      <c r="C10" s="6"/>
      <c r="D10" s="8" t="s">
        <v>337</v>
      </c>
      <c r="E10" s="8" t="s">
        <v>338</v>
      </c>
      <c r="F10" s="8" t="s">
        <v>12</v>
      </c>
      <c r="G10" s="8" t="s">
        <v>426</v>
      </c>
      <c r="H10" s="8" t="s">
        <v>427</v>
      </c>
      <c r="I10" s="8"/>
      <c r="J10" s="8" t="s">
        <v>428</v>
      </c>
      <c r="K10" s="8"/>
      <c r="L10" s="8"/>
      <c r="M10" s="7" t="s">
        <v>310</v>
      </c>
      <c r="N10" s="5"/>
      <c r="O10" s="5"/>
      <c r="P10" s="5"/>
      <c r="Q10" s="5"/>
    </row>
    <row r="11" spans="1:17">
      <c r="A11" s="6">
        <v>44454</v>
      </c>
      <c r="B11" s="8" t="s">
        <v>93</v>
      </c>
      <c r="C11" s="6"/>
      <c r="D11" s="8" t="s">
        <v>337</v>
      </c>
      <c r="E11" s="8" t="s">
        <v>338</v>
      </c>
      <c r="F11" s="8" t="s">
        <v>12</v>
      </c>
      <c r="G11" s="8" t="s">
        <v>429</v>
      </c>
      <c r="H11" s="8" t="s">
        <v>430</v>
      </c>
      <c r="I11" s="8"/>
      <c r="J11" s="8" t="s">
        <v>431</v>
      </c>
      <c r="K11" s="8"/>
      <c r="L11" s="8"/>
      <c r="M11" s="7" t="s">
        <v>310</v>
      </c>
      <c r="N11" s="5"/>
      <c r="O11" s="5"/>
      <c r="P11" s="5"/>
      <c r="Q11" s="5"/>
    </row>
    <row r="12" spans="1:17">
      <c r="A12" s="6">
        <v>44454</v>
      </c>
      <c r="B12" s="8" t="s">
        <v>432</v>
      </c>
      <c r="C12" s="6"/>
      <c r="D12" s="8" t="s">
        <v>337</v>
      </c>
      <c r="E12" s="8" t="s">
        <v>338</v>
      </c>
      <c r="F12" s="8" t="s">
        <v>12</v>
      </c>
      <c r="G12" s="8" t="s">
        <v>433</v>
      </c>
      <c r="H12" s="8" t="s">
        <v>434</v>
      </c>
      <c r="I12" s="8"/>
      <c r="J12" s="8" t="s">
        <v>435</v>
      </c>
      <c r="K12" s="8"/>
      <c r="L12" s="8"/>
      <c r="M12" s="7" t="s">
        <v>310</v>
      </c>
      <c r="N12" s="5"/>
      <c r="O12" s="5"/>
      <c r="P12" s="5"/>
      <c r="Q12" s="5"/>
    </row>
    <row r="13" spans="1:17">
      <c r="A13" s="6">
        <v>44454</v>
      </c>
      <c r="B13" s="8" t="s">
        <v>436</v>
      </c>
      <c r="C13" s="8"/>
      <c r="D13" s="8" t="s">
        <v>337</v>
      </c>
      <c r="E13" s="8" t="s">
        <v>346</v>
      </c>
      <c r="F13" s="8" t="s">
        <v>35</v>
      </c>
      <c r="G13" s="8" t="s">
        <v>437</v>
      </c>
      <c r="H13" s="8" t="s">
        <v>438</v>
      </c>
      <c r="I13" s="8"/>
      <c r="J13" s="8" t="s">
        <v>439</v>
      </c>
      <c r="K13" s="8"/>
      <c r="L13" s="8"/>
      <c r="M13" s="7" t="s">
        <v>310</v>
      </c>
      <c r="N13" s="5"/>
      <c r="O13" s="5"/>
      <c r="P13" s="5"/>
      <c r="Q13" s="5"/>
    </row>
    <row r="14" spans="1:17">
      <c r="A14" s="6">
        <v>44454</v>
      </c>
      <c r="B14" s="8" t="s">
        <v>436</v>
      </c>
      <c r="C14" s="6"/>
      <c r="D14" s="8" t="s">
        <v>337</v>
      </c>
      <c r="E14" s="8" t="s">
        <v>440</v>
      </c>
      <c r="F14" s="8" t="s">
        <v>373</v>
      </c>
      <c r="G14" s="8" t="s">
        <v>127</v>
      </c>
      <c r="H14" s="8" t="s">
        <v>441</v>
      </c>
      <c r="I14" s="8"/>
      <c r="J14" s="8" t="s">
        <v>442</v>
      </c>
      <c r="K14" s="8"/>
      <c r="L14" s="8"/>
      <c r="M14" s="7" t="s">
        <v>310</v>
      </c>
      <c r="N14" s="5"/>
      <c r="O14" s="5"/>
      <c r="P14" s="5"/>
      <c r="Q14" s="5"/>
    </row>
    <row r="15" spans="1:17">
      <c r="A15" s="6">
        <v>44454</v>
      </c>
      <c r="B15" s="8" t="s">
        <v>423</v>
      </c>
      <c r="C15" s="6"/>
      <c r="D15" s="8" t="s">
        <v>337</v>
      </c>
      <c r="E15" s="8" t="s">
        <v>338</v>
      </c>
      <c r="F15" s="8" t="s">
        <v>21</v>
      </c>
      <c r="G15" s="8" t="s">
        <v>369</v>
      </c>
      <c r="H15" s="8" t="s">
        <v>443</v>
      </c>
      <c r="I15" s="8"/>
      <c r="J15" s="8" t="s">
        <v>444</v>
      </c>
      <c r="K15" s="8"/>
      <c r="L15" s="8"/>
      <c r="M15" s="7" t="s">
        <v>310</v>
      </c>
      <c r="N15" s="5"/>
      <c r="O15" s="5"/>
      <c r="P15" s="5"/>
      <c r="Q15" s="5"/>
    </row>
    <row r="16" spans="1:17">
      <c r="A16" s="6">
        <v>44454</v>
      </c>
      <c r="B16" s="8" t="s">
        <v>335</v>
      </c>
      <c r="C16" s="6"/>
      <c r="D16" s="8" t="s">
        <v>337</v>
      </c>
      <c r="E16" s="8" t="s">
        <v>338</v>
      </c>
      <c r="F16" s="8" t="s">
        <v>21</v>
      </c>
      <c r="G16" s="8" t="s">
        <v>445</v>
      </c>
      <c r="H16" s="8" t="s">
        <v>446</v>
      </c>
      <c r="I16" s="8"/>
      <c r="J16" s="8" t="s">
        <v>447</v>
      </c>
      <c r="K16" s="8"/>
      <c r="L16" s="8"/>
      <c r="M16" s="7" t="s">
        <v>310</v>
      </c>
      <c r="N16" s="5"/>
      <c r="O16" s="5"/>
      <c r="P16" s="5"/>
      <c r="Q16" s="5"/>
    </row>
    <row r="17" spans="1:17">
      <c r="A17" s="6">
        <v>44454</v>
      </c>
      <c r="B17" s="8" t="s">
        <v>415</v>
      </c>
      <c r="C17" s="6"/>
      <c r="D17" s="8" t="s">
        <v>337</v>
      </c>
      <c r="E17" s="8" t="s">
        <v>338</v>
      </c>
      <c r="F17" s="8" t="s">
        <v>21</v>
      </c>
      <c r="G17" s="8" t="s">
        <v>448</v>
      </c>
      <c r="H17" s="8" t="s">
        <v>331</v>
      </c>
      <c r="I17" s="8"/>
      <c r="J17" s="8" t="s">
        <v>449</v>
      </c>
      <c r="K17" s="8"/>
      <c r="L17" s="8"/>
      <c r="M17" s="7" t="s">
        <v>310</v>
      </c>
      <c r="N17" s="5"/>
      <c r="O17" s="5"/>
      <c r="P17" s="5"/>
      <c r="Q17" s="5"/>
    </row>
    <row r="18" spans="1:17">
      <c r="A18" s="6">
        <v>44454</v>
      </c>
      <c r="B18" s="8" t="s">
        <v>335</v>
      </c>
      <c r="C18" s="6"/>
      <c r="D18" s="8" t="s">
        <v>337</v>
      </c>
      <c r="E18" s="8" t="s">
        <v>338</v>
      </c>
      <c r="F18" s="8" t="s">
        <v>373</v>
      </c>
      <c r="G18" s="8" t="s">
        <v>426</v>
      </c>
      <c r="H18" s="8" t="s">
        <v>450</v>
      </c>
      <c r="I18" s="8"/>
      <c r="J18" s="8" t="s">
        <v>451</v>
      </c>
      <c r="K18" s="8"/>
      <c r="L18" s="8"/>
      <c r="M18" s="7" t="s">
        <v>310</v>
      </c>
      <c r="N18" s="5"/>
      <c r="O18" s="5"/>
      <c r="P18" s="5"/>
      <c r="Q18" s="5"/>
    </row>
    <row r="19" spans="1:17">
      <c r="A19" s="6">
        <v>44454</v>
      </c>
      <c r="B19" s="8" t="s">
        <v>423</v>
      </c>
      <c r="C19" s="8"/>
      <c r="D19" s="8" t="s">
        <v>337</v>
      </c>
      <c r="E19" s="8" t="s">
        <v>338</v>
      </c>
      <c r="F19" s="8" t="s">
        <v>35</v>
      </c>
      <c r="G19" s="8" t="s">
        <v>127</v>
      </c>
      <c r="H19" s="8" t="s">
        <v>452</v>
      </c>
      <c r="I19" s="8"/>
      <c r="J19" s="8" t="s">
        <v>453</v>
      </c>
      <c r="K19" s="8"/>
      <c r="L19" s="8"/>
      <c r="M19" s="7" t="s">
        <v>310</v>
      </c>
      <c r="N19" s="5"/>
      <c r="O19" s="5"/>
      <c r="P19" s="5"/>
      <c r="Q19" s="5"/>
    </row>
    <row r="20" spans="1:17">
      <c r="A20" s="6">
        <v>44454</v>
      </c>
      <c r="B20" s="8" t="s">
        <v>436</v>
      </c>
      <c r="C20" s="8"/>
      <c r="D20" s="8" t="s">
        <v>337</v>
      </c>
      <c r="E20" s="8" t="s">
        <v>338</v>
      </c>
      <c r="F20" s="8" t="s">
        <v>35</v>
      </c>
      <c r="G20" s="8" t="s">
        <v>420</v>
      </c>
      <c r="H20" s="8" t="s">
        <v>454</v>
      </c>
      <c r="I20" s="8"/>
      <c r="J20" s="8" t="s">
        <v>455</v>
      </c>
      <c r="K20" s="8"/>
      <c r="L20" s="8"/>
      <c r="M20" s="7" t="s">
        <v>310</v>
      </c>
      <c r="N20" s="5"/>
      <c r="O20" s="5"/>
      <c r="P20" s="5"/>
      <c r="Q20" s="5"/>
    </row>
    <row r="21" spans="1:17" ht="15.75" customHeight="1">
      <c r="A21" s="6">
        <v>44454</v>
      </c>
      <c r="B21" s="8" t="s">
        <v>436</v>
      </c>
      <c r="C21" s="8"/>
      <c r="D21" s="8" t="s">
        <v>337</v>
      </c>
      <c r="E21" s="8" t="s">
        <v>338</v>
      </c>
      <c r="F21" s="8" t="s">
        <v>35</v>
      </c>
      <c r="G21" s="8" t="s">
        <v>456</v>
      </c>
      <c r="H21" s="8" t="s">
        <v>457</v>
      </c>
      <c r="I21" s="8"/>
      <c r="J21" s="8" t="s">
        <v>458</v>
      </c>
      <c r="K21" s="8"/>
      <c r="L21" s="8"/>
      <c r="M21" s="7" t="s">
        <v>310</v>
      </c>
      <c r="N21" s="5"/>
      <c r="O21" s="5"/>
      <c r="P21" s="5"/>
      <c r="Q21" s="5"/>
    </row>
    <row r="22" spans="1:17" ht="15.75" customHeight="1">
      <c r="A22" s="6">
        <v>44454</v>
      </c>
      <c r="B22" s="8" t="s">
        <v>436</v>
      </c>
      <c r="C22" s="8"/>
      <c r="D22" s="8" t="s">
        <v>337</v>
      </c>
      <c r="E22" s="8" t="s">
        <v>338</v>
      </c>
      <c r="F22" s="8" t="s">
        <v>35</v>
      </c>
      <c r="G22" s="8" t="s">
        <v>459</v>
      </c>
      <c r="H22" s="8" t="s">
        <v>99</v>
      </c>
      <c r="I22" s="8"/>
      <c r="J22" s="8" t="s">
        <v>460</v>
      </c>
      <c r="K22" s="8"/>
      <c r="L22" s="8"/>
      <c r="M22" s="7" t="s">
        <v>310</v>
      </c>
      <c r="N22" s="5"/>
      <c r="O22" s="5"/>
      <c r="P22" s="5"/>
      <c r="Q22" s="5"/>
    </row>
    <row r="23" spans="1:17" ht="15.75" customHeight="1">
      <c r="A23" s="6">
        <v>44454</v>
      </c>
      <c r="B23" s="8" t="s">
        <v>436</v>
      </c>
      <c r="C23" s="8"/>
      <c r="D23" s="8" t="s">
        <v>337</v>
      </c>
      <c r="E23" s="8" t="s">
        <v>338</v>
      </c>
      <c r="F23" s="8" t="s">
        <v>35</v>
      </c>
      <c r="G23" s="8" t="s">
        <v>429</v>
      </c>
      <c r="H23" s="8" t="s">
        <v>461</v>
      </c>
      <c r="I23" s="8"/>
      <c r="J23" s="8" t="s">
        <v>462</v>
      </c>
      <c r="K23" s="8"/>
      <c r="L23" s="8"/>
      <c r="M23" s="7" t="s">
        <v>310</v>
      </c>
      <c r="N23" s="5"/>
      <c r="O23" s="5"/>
      <c r="P23" s="5"/>
      <c r="Q23" s="5"/>
    </row>
    <row r="24" spans="1:17" ht="15.75" customHeight="1">
      <c r="A24" s="6">
        <v>44454</v>
      </c>
      <c r="B24" s="8" t="s">
        <v>436</v>
      </c>
      <c r="C24" s="8"/>
      <c r="D24" s="8" t="s">
        <v>337</v>
      </c>
      <c r="E24" s="8" t="s">
        <v>338</v>
      </c>
      <c r="F24" s="8" t="s">
        <v>35</v>
      </c>
      <c r="G24" s="8" t="s">
        <v>429</v>
      </c>
      <c r="H24" s="8" t="s">
        <v>463</v>
      </c>
      <c r="I24" s="8"/>
      <c r="J24" s="8" t="s">
        <v>464</v>
      </c>
      <c r="K24" s="8"/>
      <c r="L24" s="8"/>
      <c r="M24" s="7" t="s">
        <v>310</v>
      </c>
      <c r="N24" s="5"/>
      <c r="O24" s="5"/>
      <c r="P24" s="5"/>
      <c r="Q24" s="5"/>
    </row>
    <row r="25" spans="1:17" ht="15.75" customHeight="1">
      <c r="A25" s="6">
        <v>44454</v>
      </c>
      <c r="B25" s="8" t="s">
        <v>436</v>
      </c>
      <c r="C25" s="8"/>
      <c r="D25" s="8" t="s">
        <v>337</v>
      </c>
      <c r="E25" s="8" t="s">
        <v>338</v>
      </c>
      <c r="F25" s="8" t="s">
        <v>35</v>
      </c>
      <c r="G25" s="8" t="s">
        <v>339</v>
      </c>
      <c r="H25" s="8" t="s">
        <v>465</v>
      </c>
      <c r="I25" s="8"/>
      <c r="J25" s="8" t="s">
        <v>466</v>
      </c>
      <c r="K25" s="8"/>
      <c r="L25" s="8"/>
      <c r="M25" s="7" t="s">
        <v>310</v>
      </c>
      <c r="N25" s="5"/>
      <c r="O25" s="5"/>
      <c r="P25" s="5"/>
      <c r="Q25" s="5"/>
    </row>
    <row r="26" spans="1:17" ht="15.75" customHeight="1">
      <c r="A26" s="6">
        <v>44454</v>
      </c>
      <c r="B26" s="8" t="s">
        <v>436</v>
      </c>
      <c r="C26" s="8"/>
      <c r="D26" s="8" t="s">
        <v>337</v>
      </c>
      <c r="E26" s="8" t="s">
        <v>338</v>
      </c>
      <c r="F26" s="8" t="s">
        <v>35</v>
      </c>
      <c r="G26" s="8" t="s">
        <v>467</v>
      </c>
      <c r="H26" s="8" t="s">
        <v>468</v>
      </c>
      <c r="I26" s="8"/>
      <c r="J26" s="8" t="s">
        <v>469</v>
      </c>
      <c r="K26" s="8"/>
      <c r="L26" s="8"/>
      <c r="M26" s="7" t="s">
        <v>310</v>
      </c>
      <c r="N26" s="5"/>
      <c r="O26" s="5"/>
      <c r="P26" s="5"/>
      <c r="Q26" s="5"/>
    </row>
    <row r="27" spans="1:17" ht="15.75" customHeight="1">
      <c r="A27" s="6">
        <v>44454</v>
      </c>
      <c r="B27" s="8" t="s">
        <v>436</v>
      </c>
      <c r="C27" s="8"/>
      <c r="D27" s="8" t="s">
        <v>337</v>
      </c>
      <c r="E27" s="8" t="s">
        <v>338</v>
      </c>
      <c r="F27" s="8" t="s">
        <v>35</v>
      </c>
      <c r="G27" s="8" t="s">
        <v>470</v>
      </c>
      <c r="H27" s="8" t="s">
        <v>471</v>
      </c>
      <c r="I27" s="8"/>
      <c r="J27" s="8" t="s">
        <v>472</v>
      </c>
      <c r="K27" s="8"/>
      <c r="L27" s="8"/>
      <c r="M27" s="7" t="s">
        <v>310</v>
      </c>
      <c r="N27" s="5"/>
      <c r="O27" s="5"/>
      <c r="P27" s="5"/>
      <c r="Q27" s="5"/>
    </row>
    <row r="28" spans="1:17" ht="15.75" customHeight="1">
      <c r="A28" s="6">
        <v>44454</v>
      </c>
      <c r="B28" s="8" t="s">
        <v>436</v>
      </c>
      <c r="C28" s="8"/>
      <c r="D28" s="8" t="s">
        <v>337</v>
      </c>
      <c r="E28" s="8" t="s">
        <v>338</v>
      </c>
      <c r="F28" s="8" t="s">
        <v>35</v>
      </c>
      <c r="G28" s="8" t="s">
        <v>473</v>
      </c>
      <c r="H28" s="8" t="s">
        <v>474</v>
      </c>
      <c r="I28" s="8"/>
      <c r="J28" s="8" t="s">
        <v>475</v>
      </c>
      <c r="K28" s="8"/>
      <c r="L28" s="8"/>
      <c r="M28" s="7" t="s">
        <v>310</v>
      </c>
      <c r="N28" s="5"/>
      <c r="O28" s="5"/>
      <c r="P28" s="5"/>
      <c r="Q28" s="5"/>
    </row>
    <row r="29" spans="1:17" ht="15.75" customHeight="1">
      <c r="A29" s="6">
        <v>44454</v>
      </c>
      <c r="B29" s="8" t="s">
        <v>436</v>
      </c>
      <c r="C29" s="8"/>
      <c r="D29" s="8" t="s">
        <v>337</v>
      </c>
      <c r="E29" s="8" t="s">
        <v>338</v>
      </c>
      <c r="F29" s="8" t="s">
        <v>35</v>
      </c>
      <c r="G29" s="8" t="s">
        <v>473</v>
      </c>
      <c r="H29" s="8" t="s">
        <v>476</v>
      </c>
      <c r="I29" s="8"/>
      <c r="J29" s="8" t="s">
        <v>477</v>
      </c>
      <c r="K29" s="8"/>
      <c r="L29" s="8"/>
      <c r="M29" s="7" t="s">
        <v>310</v>
      </c>
      <c r="N29" s="5"/>
      <c r="O29" s="5"/>
      <c r="P29" s="5"/>
      <c r="Q29" s="5"/>
    </row>
    <row r="30" spans="1:17" ht="15.75" customHeight="1">
      <c r="A30" s="6">
        <v>44454</v>
      </c>
      <c r="B30" s="8" t="s">
        <v>436</v>
      </c>
      <c r="C30" s="8"/>
      <c r="D30" s="8" t="s">
        <v>337</v>
      </c>
      <c r="E30" s="8" t="s">
        <v>338</v>
      </c>
      <c r="F30" s="8" t="s">
        <v>35</v>
      </c>
      <c r="G30" s="8" t="s">
        <v>478</v>
      </c>
      <c r="H30" s="8" t="s">
        <v>479</v>
      </c>
      <c r="I30" s="8"/>
      <c r="J30" s="8" t="s">
        <v>480</v>
      </c>
      <c r="K30" s="8"/>
      <c r="L30" s="8"/>
      <c r="M30" s="7" t="s">
        <v>310</v>
      </c>
      <c r="N30" s="5"/>
      <c r="O30" s="5"/>
      <c r="P30" s="5"/>
      <c r="Q30" s="5"/>
    </row>
    <row r="31" spans="1:17" ht="15.75" customHeight="1">
      <c r="A31" s="6">
        <v>44454</v>
      </c>
      <c r="B31" s="8" t="s">
        <v>481</v>
      </c>
      <c r="C31" s="8" t="s">
        <v>482</v>
      </c>
      <c r="D31" s="8" t="s">
        <v>337</v>
      </c>
      <c r="E31" s="8" t="s">
        <v>338</v>
      </c>
      <c r="F31" s="8" t="s">
        <v>35</v>
      </c>
      <c r="G31" s="8" t="s">
        <v>483</v>
      </c>
      <c r="H31" s="8" t="s">
        <v>484</v>
      </c>
      <c r="I31" s="8"/>
      <c r="J31" s="8" t="s">
        <v>485</v>
      </c>
      <c r="K31" s="8" t="s">
        <v>486</v>
      </c>
      <c r="L31" s="8"/>
      <c r="M31" s="7" t="s">
        <v>310</v>
      </c>
      <c r="N31" s="5"/>
      <c r="O31" s="5"/>
      <c r="P31" s="5"/>
      <c r="Q31" s="5"/>
    </row>
    <row r="32" spans="1:17" ht="15.75" customHeight="1">
      <c r="A32" s="6">
        <v>44454</v>
      </c>
      <c r="B32" s="6" t="s">
        <v>481</v>
      </c>
      <c r="C32" s="8" t="s">
        <v>487</v>
      </c>
      <c r="D32" s="8" t="s">
        <v>337</v>
      </c>
      <c r="E32" s="8" t="s">
        <v>338</v>
      </c>
      <c r="F32" s="8" t="s">
        <v>52</v>
      </c>
      <c r="G32" s="8" t="s">
        <v>473</v>
      </c>
      <c r="H32" s="8" t="s">
        <v>488</v>
      </c>
      <c r="I32" s="8"/>
      <c r="J32" s="8" t="s">
        <v>489</v>
      </c>
      <c r="K32" s="8"/>
      <c r="L32" s="8"/>
      <c r="M32" s="7" t="s">
        <v>310</v>
      </c>
      <c r="N32" s="5"/>
      <c r="O32" s="5"/>
      <c r="P32" s="5"/>
      <c r="Q32" s="5"/>
    </row>
    <row r="33" spans="1:17" ht="15.75" customHeight="1">
      <c r="A33" s="6">
        <v>44454</v>
      </c>
      <c r="B33" s="6" t="s">
        <v>481</v>
      </c>
      <c r="C33" s="8"/>
      <c r="D33" s="8" t="s">
        <v>337</v>
      </c>
      <c r="E33" s="8" t="s">
        <v>338</v>
      </c>
      <c r="F33" s="8" t="s">
        <v>52</v>
      </c>
      <c r="G33" s="8" t="s">
        <v>490</v>
      </c>
      <c r="H33" s="8" t="s">
        <v>491</v>
      </c>
      <c r="I33" s="8"/>
      <c r="J33" s="8" t="s">
        <v>492</v>
      </c>
      <c r="K33" s="8"/>
      <c r="L33" s="8"/>
      <c r="M33" s="7" t="s">
        <v>310</v>
      </c>
      <c r="N33" s="5"/>
      <c r="O33" s="5"/>
      <c r="P33" s="5"/>
      <c r="Q33" s="5"/>
    </row>
    <row r="34" spans="1:17" ht="15.75" customHeight="1">
      <c r="A34" s="6">
        <v>44454</v>
      </c>
      <c r="B34" s="8" t="s">
        <v>343</v>
      </c>
      <c r="C34" s="8" t="s">
        <v>415</v>
      </c>
      <c r="D34" s="8" t="s">
        <v>337</v>
      </c>
      <c r="E34" s="8" t="s">
        <v>338</v>
      </c>
      <c r="F34" s="8" t="s">
        <v>76</v>
      </c>
      <c r="G34" s="8" t="s">
        <v>127</v>
      </c>
      <c r="H34" s="8" t="s">
        <v>493</v>
      </c>
      <c r="I34" s="8"/>
      <c r="J34" s="8" t="s">
        <v>494</v>
      </c>
      <c r="K34" s="8"/>
      <c r="L34" s="8"/>
      <c r="M34" s="7" t="s">
        <v>310</v>
      </c>
      <c r="N34" s="5"/>
      <c r="O34" s="5"/>
      <c r="P34" s="5"/>
      <c r="Q34" s="5"/>
    </row>
    <row r="35" spans="1:17" ht="15.75" customHeight="1">
      <c r="A35" s="6">
        <v>44454</v>
      </c>
      <c r="B35" s="8" t="s">
        <v>423</v>
      </c>
      <c r="C35" s="6"/>
      <c r="D35" s="8" t="s">
        <v>337</v>
      </c>
      <c r="E35" s="8" t="s">
        <v>338</v>
      </c>
      <c r="F35" s="8" t="s">
        <v>64</v>
      </c>
      <c r="G35" s="8" t="s">
        <v>420</v>
      </c>
      <c r="H35" s="8" t="s">
        <v>495</v>
      </c>
      <c r="I35" s="8"/>
      <c r="J35" s="8" t="s">
        <v>496</v>
      </c>
      <c r="K35" s="8"/>
      <c r="L35" s="8"/>
      <c r="M35" s="7" t="s">
        <v>310</v>
      </c>
      <c r="N35" s="5"/>
      <c r="O35" s="5"/>
      <c r="P35" s="5"/>
      <c r="Q35" s="5"/>
    </row>
    <row r="36" spans="1:17" ht="15.75" customHeight="1">
      <c r="A36" s="6">
        <v>44454</v>
      </c>
      <c r="B36" s="8" t="s">
        <v>497</v>
      </c>
      <c r="C36" s="6"/>
      <c r="D36" s="8" t="s">
        <v>337</v>
      </c>
      <c r="E36" s="8" t="s">
        <v>338</v>
      </c>
      <c r="F36" s="8" t="s">
        <v>64</v>
      </c>
      <c r="G36" s="8" t="s">
        <v>369</v>
      </c>
      <c r="H36" s="8" t="s">
        <v>498</v>
      </c>
      <c r="I36" s="8"/>
      <c r="J36" s="8" t="s">
        <v>499</v>
      </c>
      <c r="K36" s="8"/>
      <c r="L36" s="8"/>
      <c r="M36" s="7" t="s">
        <v>310</v>
      </c>
      <c r="N36" s="5"/>
      <c r="O36" s="5"/>
      <c r="P36" s="5"/>
      <c r="Q36" s="5"/>
    </row>
    <row r="37" spans="1:17" ht="15.75" customHeight="1">
      <c r="A37" s="6">
        <v>44454</v>
      </c>
      <c r="B37" s="8" t="s">
        <v>500</v>
      </c>
      <c r="C37" s="6"/>
      <c r="D37" s="8" t="s">
        <v>337</v>
      </c>
      <c r="E37" s="8" t="s">
        <v>338</v>
      </c>
      <c r="F37" s="8" t="s">
        <v>64</v>
      </c>
      <c r="G37" s="8" t="s">
        <v>501</v>
      </c>
      <c r="H37" s="8" t="s">
        <v>502</v>
      </c>
      <c r="I37" s="8"/>
      <c r="J37" s="8" t="s">
        <v>503</v>
      </c>
      <c r="K37" s="8"/>
      <c r="L37" s="8"/>
      <c r="M37" s="7" t="s">
        <v>310</v>
      </c>
      <c r="N37" s="5"/>
      <c r="O37" s="5"/>
      <c r="P37" s="5"/>
      <c r="Q37" s="5"/>
    </row>
    <row r="38" spans="1:17" ht="15.75" customHeight="1">
      <c r="A38" s="6">
        <v>44454</v>
      </c>
      <c r="B38" s="8" t="s">
        <v>500</v>
      </c>
      <c r="C38" s="6"/>
      <c r="D38" s="8" t="s">
        <v>337</v>
      </c>
      <c r="E38" s="8" t="s">
        <v>338</v>
      </c>
      <c r="F38" s="8" t="s">
        <v>64</v>
      </c>
      <c r="G38" s="8" t="s">
        <v>504</v>
      </c>
      <c r="H38" s="8" t="s">
        <v>505</v>
      </c>
      <c r="I38" s="8"/>
      <c r="J38" s="8" t="s">
        <v>506</v>
      </c>
      <c r="K38" s="8"/>
      <c r="L38" s="8"/>
      <c r="M38" s="7" t="s">
        <v>310</v>
      </c>
      <c r="N38" s="5"/>
      <c r="O38" s="5"/>
      <c r="P38" s="5"/>
      <c r="Q38" s="5"/>
    </row>
    <row r="39" spans="1:17" ht="15.75" customHeight="1">
      <c r="A39" s="6">
        <v>44454</v>
      </c>
      <c r="B39" s="8" t="s">
        <v>335</v>
      </c>
      <c r="C39" s="6"/>
      <c r="D39" s="8" t="s">
        <v>337</v>
      </c>
      <c r="E39" s="8" t="s">
        <v>338</v>
      </c>
      <c r="F39" s="8" t="s">
        <v>52</v>
      </c>
      <c r="G39" s="8" t="s">
        <v>365</v>
      </c>
      <c r="H39" s="8" t="s">
        <v>507</v>
      </c>
      <c r="I39" s="8"/>
      <c r="J39" s="8" t="s">
        <v>508</v>
      </c>
      <c r="K39" s="8"/>
      <c r="L39" s="8"/>
      <c r="M39" s="7" t="s">
        <v>310</v>
      </c>
      <c r="N39" s="5"/>
      <c r="O39" s="5"/>
      <c r="P39" s="5"/>
      <c r="Q39" s="5"/>
    </row>
    <row r="40" spans="1:17" ht="15.75" customHeight="1">
      <c r="A40" s="6">
        <v>44454</v>
      </c>
      <c r="B40" s="6" t="s">
        <v>335</v>
      </c>
      <c r="C40" s="6"/>
      <c r="D40" s="8" t="s">
        <v>337</v>
      </c>
      <c r="E40" s="8" t="s">
        <v>338</v>
      </c>
      <c r="F40" s="8" t="s">
        <v>52</v>
      </c>
      <c r="G40" s="8" t="s">
        <v>433</v>
      </c>
      <c r="H40" s="8" t="s">
        <v>509</v>
      </c>
      <c r="I40" s="8"/>
      <c r="J40" s="8" t="s">
        <v>510</v>
      </c>
      <c r="K40" s="8"/>
      <c r="L40" s="8"/>
      <c r="M40" s="7" t="s">
        <v>310</v>
      </c>
      <c r="N40" s="5"/>
      <c r="O40" s="5"/>
      <c r="P40" s="5"/>
      <c r="Q40" s="5"/>
    </row>
    <row r="41" spans="1:17" ht="15.75" customHeight="1">
      <c r="A41" s="6">
        <v>44454</v>
      </c>
      <c r="B41" s="8" t="s">
        <v>335</v>
      </c>
      <c r="C41" s="6"/>
      <c r="D41" s="8" t="s">
        <v>337</v>
      </c>
      <c r="E41" s="8" t="s">
        <v>338</v>
      </c>
      <c r="F41" s="8" t="s">
        <v>21</v>
      </c>
      <c r="G41" s="8" t="s">
        <v>381</v>
      </c>
      <c r="H41" s="8" t="s">
        <v>511</v>
      </c>
      <c r="I41" s="8"/>
      <c r="J41" s="8" t="s">
        <v>512</v>
      </c>
      <c r="K41" s="8"/>
      <c r="L41" s="8"/>
      <c r="M41" s="7" t="s">
        <v>310</v>
      </c>
      <c r="N41" s="5"/>
      <c r="O41" s="5"/>
      <c r="P41" s="5"/>
      <c r="Q41" s="5"/>
    </row>
    <row r="42" spans="1:17" ht="15.75" customHeight="1">
      <c r="A42" s="6">
        <v>44454</v>
      </c>
      <c r="B42" s="8" t="s">
        <v>513</v>
      </c>
      <c r="C42" s="6"/>
      <c r="D42" s="8" t="s">
        <v>337</v>
      </c>
      <c r="E42" s="8" t="s">
        <v>338</v>
      </c>
      <c r="F42" s="8" t="s">
        <v>21</v>
      </c>
      <c r="G42" s="8" t="s">
        <v>369</v>
      </c>
      <c r="H42" s="8" t="s">
        <v>30</v>
      </c>
      <c r="I42" s="8"/>
      <c r="J42" s="8" t="s">
        <v>514</v>
      </c>
      <c r="K42" s="8" t="s">
        <v>515</v>
      </c>
      <c r="L42" s="8"/>
      <c r="M42" s="7" t="s">
        <v>310</v>
      </c>
      <c r="N42" s="5"/>
      <c r="O42" s="5"/>
      <c r="P42" s="5"/>
      <c r="Q42" s="5"/>
    </row>
    <row r="43" spans="1:17" ht="15.75" customHeight="1">
      <c r="A43" s="6">
        <v>44454</v>
      </c>
      <c r="B43" s="6" t="s">
        <v>335</v>
      </c>
      <c r="C43" s="6"/>
      <c r="D43" s="8" t="s">
        <v>337</v>
      </c>
      <c r="E43" s="8" t="s">
        <v>338</v>
      </c>
      <c r="F43" s="8" t="s">
        <v>21</v>
      </c>
      <c r="G43" s="8" t="s">
        <v>369</v>
      </c>
      <c r="H43" s="8" t="s">
        <v>516</v>
      </c>
      <c r="I43" s="8"/>
      <c r="J43" s="8" t="s">
        <v>517</v>
      </c>
      <c r="K43" s="8"/>
      <c r="L43" s="8"/>
      <c r="M43" s="7" t="s">
        <v>310</v>
      </c>
      <c r="N43" s="5"/>
      <c r="O43" s="5"/>
      <c r="P43" s="5"/>
      <c r="Q43" s="5"/>
    </row>
    <row r="44" spans="1:17" ht="15.75" customHeight="1">
      <c r="A44" s="6">
        <v>44454</v>
      </c>
      <c r="B44" s="6" t="s">
        <v>481</v>
      </c>
      <c r="C44" s="8" t="s">
        <v>518</v>
      </c>
      <c r="D44" s="8" t="s">
        <v>337</v>
      </c>
      <c r="E44" s="8" t="s">
        <v>338</v>
      </c>
      <c r="F44" s="8" t="s">
        <v>64</v>
      </c>
      <c r="G44" s="8" t="s">
        <v>519</v>
      </c>
      <c r="H44" s="8" t="s">
        <v>520</v>
      </c>
      <c r="I44" s="8"/>
      <c r="J44" s="8" t="s">
        <v>521</v>
      </c>
      <c r="K44" s="8"/>
      <c r="L44" s="8"/>
      <c r="M44" s="7" t="s">
        <v>310</v>
      </c>
      <c r="N44" s="5"/>
      <c r="O44" s="5"/>
      <c r="P44" s="5"/>
      <c r="Q44" s="5"/>
    </row>
    <row r="45" spans="1:17" ht="15.75" customHeight="1">
      <c r="A45" s="6">
        <v>44454</v>
      </c>
      <c r="B45" s="8" t="s">
        <v>343</v>
      </c>
      <c r="C45" s="8" t="s">
        <v>522</v>
      </c>
      <c r="D45" s="8" t="s">
        <v>337</v>
      </c>
      <c r="E45" s="8" t="s">
        <v>338</v>
      </c>
      <c r="F45" s="8" t="s">
        <v>21</v>
      </c>
      <c r="G45" s="8" t="s">
        <v>22</v>
      </c>
      <c r="H45" s="8" t="s">
        <v>523</v>
      </c>
      <c r="I45" s="8"/>
      <c r="J45" s="8" t="s">
        <v>524</v>
      </c>
      <c r="K45" s="8" t="s">
        <v>525</v>
      </c>
      <c r="L45" s="8"/>
      <c r="M45" s="7" t="s">
        <v>310</v>
      </c>
      <c r="N45" s="5"/>
      <c r="O45" s="5"/>
      <c r="P45" s="5"/>
      <c r="Q45" s="5"/>
    </row>
    <row r="46" spans="1:17" ht="15.75" customHeight="1">
      <c r="A46" s="6">
        <v>44462</v>
      </c>
      <c r="B46" s="7" t="s">
        <v>343</v>
      </c>
      <c r="C46" s="8" t="s">
        <v>526</v>
      </c>
      <c r="D46" s="8" t="s">
        <v>386</v>
      </c>
      <c r="E46" s="8" t="s">
        <v>338</v>
      </c>
      <c r="F46" s="8" t="s">
        <v>64</v>
      </c>
      <c r="G46" s="8" t="s">
        <v>132</v>
      </c>
      <c r="H46" s="8" t="s">
        <v>457</v>
      </c>
      <c r="I46" s="8"/>
      <c r="J46" s="8" t="s">
        <v>527</v>
      </c>
      <c r="K46" s="8" t="s">
        <v>528</v>
      </c>
      <c r="L46" s="8"/>
      <c r="M46" s="7" t="s">
        <v>310</v>
      </c>
      <c r="N46" s="5"/>
      <c r="O46" s="5"/>
      <c r="P46" s="5"/>
      <c r="Q46" s="5"/>
    </row>
    <row r="47" spans="1:17" ht="15.75" customHeight="1">
      <c r="A47" s="6">
        <v>44462</v>
      </c>
      <c r="B47" s="7" t="s">
        <v>343</v>
      </c>
      <c r="C47" s="8" t="s">
        <v>529</v>
      </c>
      <c r="D47" s="8" t="s">
        <v>530</v>
      </c>
      <c r="E47" s="8" t="s">
        <v>338</v>
      </c>
      <c r="F47" s="8" t="s">
        <v>64</v>
      </c>
      <c r="G47" s="8" t="s">
        <v>531</v>
      </c>
      <c r="H47" s="8" t="s">
        <v>532</v>
      </c>
      <c r="I47" s="8"/>
      <c r="J47" s="8" t="s">
        <v>533</v>
      </c>
      <c r="K47" s="8" t="s">
        <v>534</v>
      </c>
      <c r="L47" s="8"/>
      <c r="M47" s="7" t="s">
        <v>310</v>
      </c>
      <c r="N47" s="5"/>
      <c r="O47" s="5"/>
      <c r="P47" s="5"/>
      <c r="Q47" s="5"/>
    </row>
    <row r="48" spans="1:17" ht="15.75" customHeight="1">
      <c r="A48" s="6">
        <v>44462</v>
      </c>
      <c r="B48" s="7" t="s">
        <v>343</v>
      </c>
      <c r="C48" s="8" t="s">
        <v>535</v>
      </c>
      <c r="D48" s="8" t="s">
        <v>345</v>
      </c>
      <c r="E48" s="8" t="s">
        <v>338</v>
      </c>
      <c r="F48" s="8" t="s">
        <v>394</v>
      </c>
      <c r="G48" s="8" t="s">
        <v>536</v>
      </c>
      <c r="H48" s="8" t="s">
        <v>537</v>
      </c>
      <c r="I48" s="8"/>
      <c r="J48" s="8" t="s">
        <v>538</v>
      </c>
      <c r="K48" s="8" t="s">
        <v>539</v>
      </c>
      <c r="L48" s="8"/>
      <c r="M48" s="7" t="s">
        <v>310</v>
      </c>
      <c r="N48" s="5"/>
      <c r="O48" s="5"/>
      <c r="P48" s="5"/>
      <c r="Q48" s="5"/>
    </row>
    <row r="49" spans="1:17" ht="15.75" customHeight="1">
      <c r="A49" s="6">
        <v>44462</v>
      </c>
      <c r="B49" s="7" t="s">
        <v>343</v>
      </c>
      <c r="C49" s="8" t="s">
        <v>540</v>
      </c>
      <c r="D49" s="8" t="s">
        <v>386</v>
      </c>
      <c r="E49" s="8" t="s">
        <v>346</v>
      </c>
      <c r="F49" s="8" t="s">
        <v>394</v>
      </c>
      <c r="G49" s="8" t="s">
        <v>541</v>
      </c>
      <c r="H49" s="8" t="s">
        <v>542</v>
      </c>
      <c r="I49" s="8"/>
      <c r="J49" s="8" t="s">
        <v>543</v>
      </c>
      <c r="K49" s="8" t="s">
        <v>544</v>
      </c>
      <c r="L49" s="8"/>
      <c r="M49" s="7" t="s">
        <v>310</v>
      </c>
      <c r="N49" s="5"/>
      <c r="O49" s="5"/>
      <c r="P49" s="5"/>
      <c r="Q49" s="5"/>
    </row>
    <row r="50" spans="1:17" ht="15.75" customHeight="1">
      <c r="A50" s="6">
        <v>44462</v>
      </c>
      <c r="B50" s="7" t="s">
        <v>343</v>
      </c>
      <c r="C50" s="8" t="s">
        <v>545</v>
      </c>
      <c r="D50" s="8" t="s">
        <v>345</v>
      </c>
      <c r="E50" s="8" t="s">
        <v>346</v>
      </c>
      <c r="F50" s="8" t="s">
        <v>76</v>
      </c>
      <c r="G50" s="8" t="s">
        <v>546</v>
      </c>
      <c r="H50" s="8" t="s">
        <v>547</v>
      </c>
      <c r="I50" s="8"/>
      <c r="J50" s="8" t="s">
        <v>548</v>
      </c>
      <c r="K50" s="8" t="s">
        <v>549</v>
      </c>
      <c r="L50" s="8"/>
      <c r="M50" s="7" t="s">
        <v>310</v>
      </c>
      <c r="N50" s="5"/>
      <c r="O50" s="5"/>
      <c r="P50" s="5"/>
      <c r="Q50" s="5"/>
    </row>
    <row r="51" spans="1:17" ht="15.75" customHeight="1">
      <c r="A51" s="6">
        <v>44462</v>
      </c>
      <c r="B51" s="7" t="s">
        <v>343</v>
      </c>
      <c r="C51" s="6" t="s">
        <v>550</v>
      </c>
      <c r="D51" s="8" t="s">
        <v>337</v>
      </c>
      <c r="E51" s="8" t="s">
        <v>338</v>
      </c>
      <c r="F51" s="8" t="s">
        <v>12</v>
      </c>
      <c r="G51" s="8" t="s">
        <v>374</v>
      </c>
      <c r="H51" s="8" t="s">
        <v>375</v>
      </c>
      <c r="I51" s="8"/>
      <c r="J51" s="8" t="s">
        <v>551</v>
      </c>
      <c r="K51" s="8" t="s">
        <v>552</v>
      </c>
      <c r="L51" s="8"/>
      <c r="M51" s="7" t="s">
        <v>310</v>
      </c>
      <c r="N51" s="5"/>
      <c r="O51" s="5"/>
      <c r="P51" s="5"/>
      <c r="Q51" s="5"/>
    </row>
    <row r="52" spans="1:17" ht="15.75" customHeight="1">
      <c r="A52" s="6">
        <v>44477</v>
      </c>
      <c r="B52" s="7" t="s">
        <v>343</v>
      </c>
      <c r="C52" s="8" t="s">
        <v>553</v>
      </c>
      <c r="D52" s="8" t="s">
        <v>386</v>
      </c>
      <c r="E52" s="8" t="s">
        <v>338</v>
      </c>
      <c r="F52" s="8" t="s">
        <v>64</v>
      </c>
      <c r="G52" s="8" t="s">
        <v>554</v>
      </c>
      <c r="H52" s="8" t="s">
        <v>366</v>
      </c>
      <c r="I52" s="8"/>
      <c r="J52" s="8" t="s">
        <v>555</v>
      </c>
      <c r="K52" s="8" t="s">
        <v>556</v>
      </c>
      <c r="L52" s="8"/>
      <c r="M52" s="7" t="s">
        <v>310</v>
      </c>
      <c r="N52" s="5"/>
      <c r="O52" s="5"/>
      <c r="P52" s="5"/>
      <c r="Q52" s="5"/>
    </row>
    <row r="53" spans="1:17" ht="15.75" customHeight="1">
      <c r="A53" s="6">
        <v>44476</v>
      </c>
      <c r="B53" s="17" t="s">
        <v>343</v>
      </c>
      <c r="C53" s="8" t="s">
        <v>557</v>
      </c>
      <c r="D53" s="8" t="s">
        <v>345</v>
      </c>
      <c r="E53" s="8" t="s">
        <v>338</v>
      </c>
      <c r="F53" s="8" t="s">
        <v>64</v>
      </c>
      <c r="G53" s="8" t="s">
        <v>558</v>
      </c>
      <c r="H53" s="8" t="s">
        <v>559</v>
      </c>
      <c r="I53" s="8"/>
      <c r="J53" s="8" t="s">
        <v>560</v>
      </c>
      <c r="K53" s="8" t="s">
        <v>561</v>
      </c>
      <c r="L53" s="8"/>
      <c r="M53" s="7" t="s">
        <v>310</v>
      </c>
      <c r="N53" s="5"/>
      <c r="O53" s="5"/>
      <c r="P53" s="5"/>
      <c r="Q53" s="5"/>
    </row>
    <row r="54" spans="1:17" ht="15.75" customHeight="1">
      <c r="A54" s="6">
        <v>44476</v>
      </c>
      <c r="B54" s="17" t="s">
        <v>343</v>
      </c>
      <c r="C54" s="8" t="s">
        <v>562</v>
      </c>
      <c r="D54" s="8" t="s">
        <v>345</v>
      </c>
      <c r="E54" s="8" t="s">
        <v>338</v>
      </c>
      <c r="F54" s="8" t="s">
        <v>21</v>
      </c>
      <c r="G54" s="8" t="s">
        <v>365</v>
      </c>
      <c r="H54" s="8" t="s">
        <v>563</v>
      </c>
      <c r="I54" s="8"/>
      <c r="J54" s="8" t="s">
        <v>564</v>
      </c>
      <c r="K54" s="8" t="s">
        <v>565</v>
      </c>
      <c r="L54" s="8"/>
      <c r="M54" s="7" t="s">
        <v>310</v>
      </c>
      <c r="N54" s="5"/>
      <c r="O54" s="5"/>
      <c r="P54" s="5"/>
      <c r="Q54" s="5"/>
    </row>
    <row r="55" spans="1:17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7"/>
      <c r="N55" s="5"/>
      <c r="O55" s="5"/>
      <c r="P55" s="5"/>
      <c r="Q55" s="5"/>
    </row>
    <row r="56" spans="1:17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7"/>
      <c r="N56" s="5"/>
      <c r="O56" s="5"/>
      <c r="P56" s="5"/>
      <c r="Q56" s="5"/>
    </row>
    <row r="57" spans="1:17" ht="15.75" customHeight="1">
      <c r="A57" s="6">
        <v>44476</v>
      </c>
      <c r="B57" s="7" t="s">
        <v>343</v>
      </c>
      <c r="C57" s="8" t="s">
        <v>566</v>
      </c>
      <c r="D57" s="8" t="s">
        <v>386</v>
      </c>
      <c r="E57" s="8" t="s">
        <v>338</v>
      </c>
      <c r="F57" s="8" t="s">
        <v>567</v>
      </c>
      <c r="G57" s="8" t="s">
        <v>82</v>
      </c>
      <c r="H57" s="8" t="s">
        <v>568</v>
      </c>
      <c r="I57" s="8"/>
      <c r="J57" s="8" t="s">
        <v>569</v>
      </c>
      <c r="K57" s="8" t="s">
        <v>570</v>
      </c>
      <c r="L57" s="8"/>
      <c r="M57" s="7" t="s">
        <v>310</v>
      </c>
      <c r="N57" s="5"/>
      <c r="O57" s="5"/>
      <c r="P57" s="5"/>
      <c r="Q57" s="5"/>
    </row>
    <row r="58" spans="1:17" ht="15.75" customHeight="1">
      <c r="A58" s="6">
        <v>44454</v>
      </c>
      <c r="B58" s="7" t="s">
        <v>343</v>
      </c>
      <c r="C58" s="8" t="s">
        <v>571</v>
      </c>
      <c r="D58" s="8" t="s">
        <v>386</v>
      </c>
      <c r="E58" s="8" t="s">
        <v>338</v>
      </c>
      <c r="F58" s="8" t="s">
        <v>21</v>
      </c>
      <c r="G58" s="8" t="s">
        <v>36</v>
      </c>
      <c r="H58" s="8" t="s">
        <v>572</v>
      </c>
      <c r="I58" s="8" t="s">
        <v>573</v>
      </c>
      <c r="J58" s="8" t="s">
        <v>574</v>
      </c>
      <c r="K58" s="8" t="s">
        <v>575</v>
      </c>
      <c r="L58" s="8"/>
      <c r="M58" s="12" t="s">
        <v>576</v>
      </c>
      <c r="N58" s="10"/>
      <c r="O58" s="10"/>
      <c r="P58" s="10"/>
      <c r="Q58" s="10"/>
    </row>
    <row r="59" spans="1:17" ht="15.75" customHeight="1">
      <c r="A59" s="6">
        <v>44454</v>
      </c>
      <c r="B59" s="7" t="s">
        <v>343</v>
      </c>
      <c r="C59" s="8" t="s">
        <v>571</v>
      </c>
      <c r="D59" s="8" t="s">
        <v>386</v>
      </c>
      <c r="E59" s="8" t="s">
        <v>338</v>
      </c>
      <c r="F59" s="8" t="s">
        <v>21</v>
      </c>
      <c r="G59" s="8" t="s">
        <v>36</v>
      </c>
      <c r="H59" s="8" t="s">
        <v>572</v>
      </c>
      <c r="I59" s="8" t="s">
        <v>577</v>
      </c>
      <c r="J59" s="8" t="s">
        <v>574</v>
      </c>
      <c r="K59" s="8" t="s">
        <v>575</v>
      </c>
      <c r="L59" s="8"/>
      <c r="M59" s="18">
        <v>44464</v>
      </c>
      <c r="N59" s="10"/>
      <c r="O59" s="10"/>
      <c r="P59" s="10"/>
      <c r="Q59" s="10"/>
    </row>
    <row r="60" spans="1:17" ht="15.75" customHeight="1"/>
    <row r="61" spans="1:17" ht="15.75" customHeight="1"/>
    <row r="62" spans="1:17" ht="15.75" customHeight="1"/>
    <row r="63" spans="1:17" ht="15.75" customHeight="1"/>
    <row r="64" spans="1:1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M1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SIM</vt:lpstr>
      <vt:lpstr>INATIVOS</vt:lpstr>
      <vt:lpstr>ATIVOS</vt:lpstr>
      <vt:lpstr>acertaram</vt:lpstr>
      <vt:lpstr>caderneta</vt:lpstr>
      <vt:lpstr>PRESENÇA</vt:lpstr>
      <vt:lpstr>NA SEMANA</vt:lpstr>
      <vt:lpstr>NÃO RESPONDEU</vt:lpstr>
      <vt:lpstr>NÃO</vt:lpstr>
      <vt:lpstr>APAGADOS</vt:lpstr>
      <vt:lpstr>uniformes</vt:lpstr>
      <vt:lpstr>CONTATEI</vt:lpstr>
      <vt:lpstr>campeonato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paiva</dc:creator>
  <dc:description/>
  <cp:lastModifiedBy>Daniel Antunes Paiva</cp:lastModifiedBy>
  <cp:revision>1</cp:revision>
  <dcterms:created xsi:type="dcterms:W3CDTF">2021-02-17T17:39:21Z</dcterms:created>
  <dcterms:modified xsi:type="dcterms:W3CDTF">2022-08-24T04:09:30Z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