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tre\Documents\bootcamp\RUT-VIRT-DATA-PT-02-2023-U-LOLC\Instructions\"/>
    </mc:Choice>
  </mc:AlternateContent>
  <xr:revisionPtr revIDLastSave="0" documentId="13_ncr:1_{5EB563B6-89AB-47C4-986D-4740BD568EDE}" xr6:coauthVersionLast="47" xr6:coauthVersionMax="47" xr10:uidLastSave="{00000000-0000-0000-0000-000000000000}"/>
  <bookViews>
    <workbookView xWindow="9090" yWindow="1440" windowWidth="19710" windowHeight="14040" firstSheet="1" activeTab="3" xr2:uid="{00000000-000D-0000-FFFF-FFFF00000000}"/>
  </bookViews>
  <sheets>
    <sheet name="Category_Pivot" sheetId="3" r:id="rId1"/>
    <sheet name="Sub-Category_Pivot" sheetId="4" r:id="rId2"/>
    <sheet name="Campaign_Summary" sheetId="5" r:id="rId3"/>
    <sheet name="Sheet1" sheetId="9" r:id="rId4"/>
    <sheet name="Crowdfunding (2)" sheetId="2" r:id="rId5"/>
    <sheet name="buckets" sheetId="6" r:id="rId6"/>
    <sheet name="backers_stats" sheetId="7" r:id="rId7"/>
    <sheet name="Sheet2" sheetId="8" r:id="rId8"/>
    <sheet name="Crowdfunding" sheetId="1" r:id="rId9"/>
  </sheets>
  <definedNames>
    <definedName name="_xlnm._FilterDatabase" localSheetId="4" hidden="1">'Crowdfunding (2)'!$A$1:$T$1001</definedName>
  </definedNames>
  <calcPr calcId="191029"/>
  <pivotCaches>
    <pivotCache cacheId="0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4" i="9"/>
  <c r="E3" i="8"/>
  <c r="E4" i="8"/>
  <c r="E5" i="8"/>
  <c r="E6" i="8"/>
  <c r="E7" i="8"/>
  <c r="E8" i="8"/>
  <c r="E9" i="8"/>
  <c r="E10" i="8"/>
  <c r="E11" i="8"/>
  <c r="E2" i="8"/>
  <c r="D11" i="8"/>
  <c r="D10" i="8"/>
  <c r="D9" i="8"/>
  <c r="D8" i="8"/>
  <c r="D7" i="8"/>
  <c r="D6" i="8"/>
  <c r="D5" i="8"/>
  <c r="D4" i="8"/>
  <c r="D3" i="8"/>
  <c r="D2" i="8"/>
  <c r="M12" i="3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B13" i="6"/>
  <c r="B12" i="6"/>
  <c r="B11" i="6"/>
  <c r="B10" i="6"/>
  <c r="B9" i="6"/>
  <c r="B8" i="6"/>
  <c r="B7" i="6"/>
  <c r="B6" i="6"/>
  <c r="B5" i="6"/>
  <c r="B4" i="6"/>
  <c r="D3" i="6"/>
  <c r="C3" i="6"/>
  <c r="B3" i="6"/>
  <c r="D2" i="6"/>
  <c r="C2" i="6"/>
  <c r="B2" i="6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G12" i="6" l="1"/>
  <c r="H3" i="6"/>
  <c r="F7" i="6"/>
  <c r="E2" i="6"/>
  <c r="F2" i="6" s="1"/>
  <c r="E10" i="6"/>
  <c r="H10" i="6" s="1"/>
  <c r="E6" i="6"/>
  <c r="G6" i="6" s="1"/>
  <c r="E13" i="6"/>
  <c r="F13" i="6" s="1"/>
  <c r="E9" i="6"/>
  <c r="F9" i="6" s="1"/>
  <c r="E5" i="6"/>
  <c r="F5" i="6" s="1"/>
  <c r="E12" i="6"/>
  <c r="H12" i="6" s="1"/>
  <c r="E8" i="6"/>
  <c r="F8" i="6" s="1"/>
  <c r="E4" i="6"/>
  <c r="H4" i="6" s="1"/>
  <c r="E11" i="6"/>
  <c r="F11" i="6" s="1"/>
  <c r="E7" i="6"/>
  <c r="H7" i="6" s="1"/>
  <c r="E3" i="6"/>
  <c r="G3" i="6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G10" i="6" l="1"/>
  <c r="F4" i="6"/>
  <c r="H9" i="6"/>
  <c r="H2" i="6"/>
  <c r="G7" i="6"/>
  <c r="G9" i="6"/>
  <c r="G4" i="6"/>
  <c r="H5" i="6"/>
  <c r="G8" i="6"/>
  <c r="H8" i="6"/>
  <c r="F12" i="6"/>
  <c r="H11" i="6"/>
  <c r="G5" i="6"/>
  <c r="G2" i="6"/>
  <c r="F6" i="6"/>
  <c r="H13" i="6"/>
  <c r="F3" i="6"/>
  <c r="G13" i="6"/>
  <c r="H6" i="6"/>
  <c r="G11" i="6"/>
  <c r="F10" i="6"/>
</calcChain>
</file>

<file path=xl/sharedStrings.xml><?xml version="1.0" encoding="utf-8"?>
<sst xmlns="http://schemas.openxmlformats.org/spreadsheetml/2006/main" count="15126" uniqueCount="2130">
  <si>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</si>
  <si>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</si>
  <si>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</si>
  <si>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</si>
  <si>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</si>
  <si>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</si>
  <si>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</si>
  <si>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</si>
  <si>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</si>
  <si>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</si>
  <si>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</si>
  <si>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</si>
  <si>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</si>
  <si>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</si>
  <si>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</si>
  <si>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</si>
  <si>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</si>
  <si>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</si>
  <si>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</si>
  <si>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</si>
  <si>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</si>
  <si>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</si>
  <si>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</si>
  <si>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</si>
  <si>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</si>
  <si>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</si>
  <si>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</si>
  <si>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</si>
  <si>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</si>
  <si>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</si>
  <si>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</si>
  <si>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</si>
  <si>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</si>
  <si>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</si>
  <si>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</si>
  <si>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</si>
  <si>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</si>
  <si>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</si>
  <si>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</si>
  <si>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</si>
  <si>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</si>
  <si>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</si>
  <si>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</si>
  <si>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</si>
  <si>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</si>
  <si>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</si>
  <si>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</si>
  <si>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</si>
  <si>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</si>
  <si>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</si>
  <si>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</si>
  <si>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</si>
  <si>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</si>
  <si>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</si>
  <si>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</si>
  <si>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</si>
  <si>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</si>
  <si>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</si>
  <si>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</si>
  <si>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</si>
  <si>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</si>
  <si>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</si>
  <si>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</si>
  <si>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</si>
  <si>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</si>
  <si>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</si>
  <si>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</si>
  <si>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</si>
  <si>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</si>
  <si>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</si>
  <si>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</si>
  <si>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</si>
  <si>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</si>
  <si>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</si>
  <si>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</si>
  <si>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</si>
  <si>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</si>
  <si>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</si>
  <si>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</si>
  <si>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</si>
  <si>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</si>
  <si>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</si>
  <si>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</si>
  <si>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</si>
  <si>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</si>
  <si>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</si>
  <si>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</si>
  <si>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</si>
  <si>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</si>
  <si>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</si>
  <si>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</si>
  <si>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</si>
  <si>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</si>
  <si>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</si>
  <si>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</si>
  <si>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</si>
  <si>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</si>
  <si>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</si>
  <si>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</si>
  <si>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</si>
  <si>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</si>
  <si>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</si>
  <si>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</si>
  <si>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</si>
  <si>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</si>
  <si>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</si>
  <si>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</si>
  <si>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</si>
  <si>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</si>
  <si>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</si>
  <si>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</si>
  <si>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</si>
  <si>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</si>
  <si>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</si>
  <si>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</si>
  <si>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</si>
  <si>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</si>
  <si>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</si>
  <si>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</si>
  <si>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</si>
  <si>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</si>
  <si>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</si>
  <si>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</si>
  <si>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</si>
  <si>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</si>
  <si>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</si>
  <si>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</si>
  <si>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</si>
  <si>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</si>
  <si>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</si>
  <si>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</si>
  <si>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</si>
  <si>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</si>
  <si>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</si>
  <si>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</si>
  <si>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</si>
  <si>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</si>
  <si>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</si>
  <si>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</si>
  <si>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</si>
  <si>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</si>
  <si>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</si>
  <si>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</si>
  <si>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</si>
  <si>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</si>
  <si>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</si>
  <si>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</si>
  <si>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</si>
  <si>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</si>
  <si>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</si>
  <si>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</si>
  <si>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</si>
  <si>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</si>
  <si>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</si>
  <si>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</si>
  <si>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</si>
  <si>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</si>
  <si>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</si>
  <si>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</si>
  <si>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</si>
  <si>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</si>
  <si>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</si>
  <si>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</si>
  <si>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</si>
  <si>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</si>
  <si>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</si>
  <si>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</si>
  <si>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</si>
  <si>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</si>
  <si>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</si>
  <si>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</si>
  <si>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</si>
  <si>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</si>
  <si>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</si>
  <si>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</si>
  <si>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</si>
  <si>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</si>
  <si>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</si>
  <si>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</si>
  <si>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</si>
  <si>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</si>
  <si>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</si>
  <si>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</si>
  <si>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</si>
  <si>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</si>
  <si>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</si>
  <si>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</si>
  <si>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</si>
  <si>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</si>
  <si>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</si>
  <si>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</si>
  <si>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</si>
  <si>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</si>
  <si>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</si>
  <si>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</si>
  <si>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</si>
  <si>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</si>
  <si>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</si>
  <si>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</si>
  <si>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</si>
  <si>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</si>
  <si>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</si>
  <si>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</si>
  <si>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</si>
  <si>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</si>
  <si>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</si>
  <si>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</si>
  <si>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</si>
  <si>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</si>
  <si>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</si>
  <si>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</si>
  <si>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</si>
  <si>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</si>
  <si>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</si>
  <si>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</si>
  <si>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</si>
  <si>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</si>
  <si>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</si>
  <si>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</si>
  <si>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</si>
  <si>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</si>
  <si>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</si>
  <si>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</si>
  <si>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</si>
  <si>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</si>
  <si>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</si>
  <si>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</si>
  <si>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</si>
  <si>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</si>
  <si>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</si>
  <si>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</si>
  <si>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</si>
  <si>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</si>
  <si>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</si>
  <si>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</si>
  <si>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</si>
  <si>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</si>
  <si>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</si>
  <si>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</si>
  <si>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</si>
  <si>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</si>
  <si>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</si>
  <si>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</si>
  <si>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</si>
  <si>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</si>
  <si>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</si>
  <si>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</si>
  <si>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</si>
  <si>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</si>
  <si>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</si>
  <si>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</si>
  <si>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</si>
  <si>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</si>
  <si>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</si>
  <si>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</si>
  <si>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</si>
  <si>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</si>
  <si>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</si>
  <si>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</si>
  <si>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</si>
  <si>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</si>
  <si>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</si>
  <si>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</si>
  <si>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</si>
  <si>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</si>
  <si>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</si>
  <si>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</si>
  <si>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</si>
  <si>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</si>
  <si>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</si>
  <si>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</si>
  <si>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</si>
  <si>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</si>
  <si>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</si>
  <si>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</si>
  <si>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</si>
  <si>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</si>
  <si>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</si>
  <si>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</si>
  <si>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</si>
  <si>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</si>
  <si>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</si>
  <si>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</si>
  <si>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</si>
  <si>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</si>
  <si>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</si>
  <si>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</si>
  <si>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</si>
  <si>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</si>
  <si>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</si>
  <si>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</si>
  <si>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</si>
  <si>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</si>
  <si>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</si>
  <si>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</si>
  <si>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</si>
  <si>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</si>
  <si>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</si>
  <si>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</si>
  <si>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</si>
  <si>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</si>
  <si>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</si>
  <si>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</si>
  <si>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</si>
  <si>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</si>
  <si>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</si>
  <si>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</si>
  <si>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</si>
  <si>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</si>
  <si>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</si>
  <si>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</si>
  <si>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</si>
  <si>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</si>
  <si>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</si>
  <si>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</si>
  <si>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</si>
  <si>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</si>
  <si>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</si>
  <si>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</si>
  <si>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</si>
  <si>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</si>
  <si>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</si>
  <si>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</si>
  <si>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</si>
  <si>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</si>
  <si>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</si>
  <si>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</si>
  <si>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</si>
  <si>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</si>
  <si>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</si>
  <si>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</si>
  <si>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</si>
  <si>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</si>
  <si>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</si>
  <si>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</si>
  <si>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</si>
  <si>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</si>
  <si>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</si>
  <si>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</si>
  <si>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</si>
  <si>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</si>
  <si>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</si>
  <si>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</si>
  <si>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</si>
  <si>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</si>
  <si>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</si>
  <si>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</si>
  <si>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</si>
  <si>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</si>
  <si>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</si>
  <si>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</si>
  <si>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</si>
  <si>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</si>
  <si>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</si>
  <si>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</si>
  <si>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</si>
  <si>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</si>
  <si>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</si>
  <si>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</si>
  <si>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</si>
  <si>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</si>
  <si>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</si>
  <si>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</si>
  <si>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</si>
  <si>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</si>
  <si>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</si>
  <si>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</si>
  <si>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</si>
  <si>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</si>
  <si>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</si>
  <si>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</si>
  <si>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</si>
  <si>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</si>
  <si>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</si>
  <si>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</si>
  <si>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</si>
  <si>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</si>
  <si>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</si>
  <si>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</si>
  <si>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</si>
  <si>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</si>
  <si>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</si>
  <si>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</si>
  <si>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</si>
  <si>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</si>
  <si>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</si>
  <si>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</si>
  <si>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</si>
  <si>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</si>
  <si>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</si>
  <si>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</si>
  <si>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</si>
  <si>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</si>
  <si>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</si>
  <si>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</si>
  <si>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</si>
  <si>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</si>
  <si>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</si>
  <si>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</si>
  <si>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</si>
  <si>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</si>
  <si>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</si>
  <si>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</si>
  <si>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</si>
  <si>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</si>
  <si>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</si>
  <si>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</si>
  <si>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</si>
  <si>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</si>
  <si>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</si>
  <si>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</si>
  <si>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</si>
  <si>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</si>
  <si>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</si>
  <si>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</si>
  <si>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</si>
  <si>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</si>
  <si>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</si>
  <si>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</si>
  <si>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</si>
  <si>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</si>
  <si>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</si>
  <si>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</si>
  <si>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</si>
  <si>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</si>
  <si>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</si>
  <si>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</si>
  <si>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</si>
  <si>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</si>
  <si>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</si>
  <si>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</si>
  <si>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</si>
  <si>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</si>
  <si>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</si>
  <si>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</si>
  <si>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</si>
  <si>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</si>
  <si>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</si>
  <si>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</si>
  <si>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</si>
  <si>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</si>
  <si>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</si>
  <si>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</si>
  <si>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</si>
  <si>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</si>
  <si>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</si>
  <si>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</si>
  <si>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</si>
  <si>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</si>
  <si>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</si>
  <si>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</si>
  <si>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</si>
  <si>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</si>
  <si>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</si>
  <si>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</si>
  <si>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</si>
  <si>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</si>
  <si>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</si>
  <si>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</si>
  <si>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</si>
  <si>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</si>
  <si>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</si>
  <si>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</si>
  <si>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</si>
  <si>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</si>
  <si>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</si>
  <si>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</si>
  <si>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</si>
  <si>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</si>
  <si>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</si>
  <si>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</si>
  <si>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</si>
  <si>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</si>
  <si>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</si>
  <si>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</si>
  <si>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</si>
  <si>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</si>
  <si>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</si>
  <si>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</si>
  <si>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</si>
  <si>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</si>
  <si>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</si>
  <si>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</si>
  <si>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</si>
  <si>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</si>
  <si>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</si>
  <si>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</si>
  <si>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</si>
  <si>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</si>
  <si>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</si>
  <si>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</si>
  <si>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</si>
  <si>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</si>
  <si>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</si>
  <si>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</si>
  <si>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</si>
  <si>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</si>
  <si>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</si>
  <si>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</si>
  <si>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</si>
  <si>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</si>
  <si>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</si>
  <si>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</si>
  <si>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</si>
  <si>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</si>
  <si>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</si>
  <si>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</si>
  <si>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</si>
  <si>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</si>
  <si>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</si>
  <si>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</si>
  <si>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</si>
  <si>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</si>
  <si>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</si>
  <si>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</si>
  <si>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</si>
  <si>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</si>
  <si>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</si>
  <si>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</si>
  <si>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</si>
  <si>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</si>
  <si>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</si>
  <si>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</si>
  <si>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</si>
  <si>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</si>
  <si>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</si>
  <si>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</si>
  <si>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</si>
  <si>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</si>
  <si>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</si>
  <si>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</si>
  <si>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</si>
  <si>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</si>
  <si>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</si>
  <si>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</si>
  <si>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</si>
  <si>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</si>
  <si>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</si>
  <si>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</si>
  <si>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</si>
  <si>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</si>
  <si>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</si>
  <si>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</si>
  <si>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</si>
  <si>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</si>
  <si>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</si>
  <si>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</si>
  <si>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</si>
  <si>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</si>
  <si>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</si>
  <si>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</si>
  <si>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</si>
  <si>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</si>
  <si>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</si>
  <si>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</si>
  <si>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</si>
  <si>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</si>
  <si>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</si>
  <si>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</si>
  <si>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</si>
  <si>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</si>
  <si>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</si>
  <si>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</si>
  <si>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</si>
  <si>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</si>
  <si>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</si>
  <si>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</si>
  <si>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</si>
  <si>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</si>
  <si>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</si>
  <si>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</si>
  <si>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</si>
  <si>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</si>
  <si>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</si>
  <si>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</si>
  <si>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</si>
  <si>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</si>
  <si>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</si>
  <si>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</si>
  <si>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</si>
  <si>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</si>
  <si>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</si>
  <si>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</si>
  <si>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</si>
  <si>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</si>
  <si>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</si>
  <si>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</si>
  <si>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</si>
  <si>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</si>
  <si>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</si>
  <si>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</si>
  <si>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</si>
  <si>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</si>
  <si>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</si>
  <si>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</si>
  <si>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</si>
  <si>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</si>
  <si>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</si>
  <si>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</si>
  <si>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</si>
  <si>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</si>
  <si>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</si>
  <si>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</si>
  <si>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</si>
  <si>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</si>
  <si>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</si>
  <si>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</si>
  <si>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</si>
  <si>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</si>
  <si>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</si>
  <si>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</si>
  <si>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</si>
  <si>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</si>
  <si>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</si>
  <si>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</si>
  <si>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</si>
  <si>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</si>
  <si>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</si>
  <si>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</si>
  <si>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</si>
  <si>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</si>
  <si>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</si>
  <si>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</si>
  <si>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</si>
  <si>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</si>
  <si>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</si>
  <si>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</si>
  <si>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</si>
  <si>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</si>
  <si>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</si>
  <si>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</si>
  <si>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</si>
  <si>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</si>
  <si>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</si>
  <si>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</si>
  <si>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</si>
  <si>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</si>
  <si>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</si>
  <si>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</si>
  <si>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</si>
  <si>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</si>
  <si>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</si>
  <si>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</si>
  <si>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</si>
  <si>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</si>
  <si>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</si>
  <si>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</si>
  <si>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</si>
  <si>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</si>
  <si>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</si>
  <si>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</si>
  <si>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</si>
  <si>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</si>
  <si>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</si>
  <si>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</si>
  <si>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</si>
  <si>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</si>
  <si>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</si>
  <si>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</si>
  <si>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</si>
  <si>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</si>
  <si>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</si>
  <si>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</si>
  <si>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</si>
  <si>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</si>
  <si>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</si>
  <si>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</si>
  <si>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</si>
  <si>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</si>
  <si>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</si>
  <si>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</si>
  <si>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</si>
  <si>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</si>
  <si>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</si>
  <si>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</si>
  <si>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</si>
  <si>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</si>
  <si>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</si>
  <si>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</si>
  <si>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</si>
  <si>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</si>
  <si>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</si>
  <si>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</si>
  <si>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</si>
  <si>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</si>
  <si>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</si>
  <si>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</si>
  <si>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</si>
  <si>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</si>
  <si>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</si>
  <si>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</si>
  <si>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</si>
  <si>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</si>
  <si>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</si>
  <si>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</si>
  <si>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</si>
  <si>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</si>
  <si>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</si>
  <si>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</si>
  <si>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</si>
  <si>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</si>
  <si>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</si>
  <si>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</si>
  <si>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</si>
  <si>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</si>
  <si>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</si>
  <si>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</si>
  <si>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</si>
  <si>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</si>
  <si>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</si>
  <si>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</si>
  <si>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</si>
  <si>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</si>
  <si>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</si>
  <si>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</si>
  <si>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</si>
  <si>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</si>
  <si>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</si>
  <si>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</si>
  <si>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</si>
  <si>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</si>
  <si>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</si>
  <si>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</si>
  <si>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</si>
  <si>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</si>
  <si>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</si>
  <si>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</si>
  <si>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</si>
  <si>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</si>
  <si>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</si>
  <si>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</si>
  <si>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</si>
  <si>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</si>
  <si>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</si>
  <si>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</si>
  <si>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</si>
  <si>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</si>
  <si>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</si>
  <si>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</si>
  <si>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</si>
  <si>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</si>
  <si>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</si>
  <si>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</si>
  <si>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</si>
  <si>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</si>
  <si>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</si>
  <si>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</si>
  <si>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</si>
  <si>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</si>
  <si>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</si>
  <si>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</si>
  <si>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</si>
  <si>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</si>
  <si>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</si>
  <si>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</si>
  <si>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</si>
  <si>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</si>
  <si>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</si>
  <si>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</si>
  <si>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</si>
  <si>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</si>
  <si>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</si>
  <si>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</si>
  <si>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</si>
  <si>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</si>
  <si>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</si>
  <si>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</si>
  <si>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</si>
  <si>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</si>
  <si>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</si>
  <si>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</si>
  <si>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</si>
  <si>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</si>
  <si>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</si>
  <si>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</si>
  <si>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</si>
  <si>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</si>
  <si>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</si>
  <si>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</si>
  <si>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</si>
  <si>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</si>
  <si>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</si>
  <si>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</si>
  <si>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</si>
  <si>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</si>
  <si>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</si>
  <si>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</si>
  <si>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</si>
  <si>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</si>
  <si>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</si>
  <si>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</si>
  <si>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</si>
  <si>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</si>
  <si>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</si>
  <si>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</si>
  <si>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</si>
  <si>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</si>
  <si>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</si>
  <si>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</si>
  <si>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</si>
  <si>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</si>
  <si>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</si>
  <si>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</si>
  <si>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</si>
  <si>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</si>
  <si>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</si>
  <si>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</si>
  <si>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</si>
  <si>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</si>
  <si>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</si>
  <si>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</si>
  <si>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</si>
  <si>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</si>
  <si>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</si>
  <si>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</si>
  <si>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</si>
  <si>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</si>
  <si>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</si>
  <si>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</si>
  <si>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</si>
  <si>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</si>
  <si>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</si>
  <si>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</si>
  <si>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</si>
  <si>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</si>
  <si>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</si>
  <si>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</si>
  <si>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</si>
  <si>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</si>
  <si>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</si>
  <si>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</si>
  <si>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</si>
  <si>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</si>
  <si>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</si>
  <si>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</si>
  <si>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</si>
  <si>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</si>
  <si>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</si>
  <si>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</si>
  <si>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</si>
  <si>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</si>
  <si>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</si>
  <si>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</si>
  <si>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</si>
  <si>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</si>
  <si>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</si>
  <si>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</si>
  <si>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</si>
  <si>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</si>
  <si>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</si>
  <si>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</si>
  <si>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</si>
  <si>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</si>
  <si>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</si>
  <si>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</si>
  <si>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</si>
  <si>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</si>
  <si>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</si>
  <si>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</si>
  <si>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</si>
  <si>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</si>
  <si>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</si>
  <si>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</si>
  <si>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</si>
  <si>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</si>
  <si>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</si>
  <si>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</si>
  <si>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</si>
  <si>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</si>
  <si>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</si>
  <si>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</si>
  <si>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</si>
  <si>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</si>
  <si>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</si>
  <si>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</si>
  <si>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</si>
  <si>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</si>
  <si>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</si>
  <si>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</si>
  <si>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</si>
  <si>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</si>
  <si>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</si>
  <si>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</si>
  <si>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</si>
  <si>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</si>
  <si>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</si>
  <si>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</si>
  <si>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</si>
  <si>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</si>
  <si>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</si>
  <si>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</si>
  <si>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</si>
  <si>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</si>
  <si>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</si>
  <si>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</si>
  <si>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</si>
  <si>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</si>
  <si>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</si>
  <si>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</si>
  <si>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</si>
  <si>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</si>
  <si>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</si>
  <si>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</si>
  <si>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</si>
  <si>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</si>
  <si>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</si>
  <si>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</si>
  <si>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</si>
  <si>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</si>
  <si>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</si>
  <si>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</si>
  <si>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</si>
  <si>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</si>
  <si>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</si>
  <si>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</si>
  <si>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</si>
  <si>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</si>
  <si>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</si>
  <si>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</si>
  <si>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</si>
  <si>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</si>
  <si>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</si>
  <si>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</si>
  <si>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</si>
  <si>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</si>
  <si>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</si>
  <si>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</si>
  <si>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</si>
  <si>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</si>
  <si>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</si>
  <si>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</si>
  <si>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</si>
  <si>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</si>
  <si>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</si>
  <si>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</si>
  <si>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</si>
  <si>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</si>
  <si>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</si>
  <si>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</si>
  <si>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</si>
  <si>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</si>
  <si>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</si>
  <si>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</si>
  <si>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</si>
  <si>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</si>
  <si>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</si>
  <si>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</si>
  <si>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</si>
  <si>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</si>
  <si>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</si>
  <si>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</si>
  <si>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</si>
  <si>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</si>
  <si>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</si>
  <si>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</si>
  <si>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</si>
  <si>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</si>
  <si>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</si>
  <si>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</si>
  <si>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</si>
  <si>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</si>
  <si>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</si>
  <si>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</si>
  <si>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</si>
  <si>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</si>
  <si>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</si>
  <si>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</si>
  <si>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</si>
  <si>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</si>
  <si>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</si>
  <si>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</si>
  <si>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</si>
  <si>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</si>
  <si>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</si>
  <si>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</si>
  <si>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</si>
  <si>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</si>
  <si>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</si>
  <si>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</si>
  <si>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</si>
  <si>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</si>
  <si>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</si>
  <si>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</si>
  <si>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</si>
  <si>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</si>
  <si>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</si>
  <si>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</si>
  <si>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</si>
  <si>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</si>
  <si>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</si>
  <si>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</si>
  <si>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</si>
  <si>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</si>
  <si>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</si>
  <si>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</si>
  <si>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</si>
  <si>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</si>
  <si>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</si>
  <si>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</si>
  <si>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</si>
  <si>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</si>
  <si>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</si>
  <si>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</si>
  <si>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</si>
  <si>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</si>
  <si>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</si>
  <si>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</si>
  <si>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</si>
  <si>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</si>
  <si>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</si>
  <si>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</si>
  <si>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</si>
  <si>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</si>
  <si>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</si>
  <si>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</si>
  <si>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</si>
  <si>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</si>
  <si>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</si>
  <si>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</si>
  <si>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</si>
  <si>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</si>
  <si>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</si>
  <si>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</si>
  <si>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</si>
  <si>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</si>
  <si>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</si>
  <si>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</si>
  <si>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</si>
  <si>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</si>
  <si>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</si>
  <si>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</si>
  <si>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</si>
  <si>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</si>
  <si>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</si>
  <si>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</si>
  <si>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</si>
  <si>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</si>
  <si>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</si>
  <si>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</si>
  <si>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</si>
  <si>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</si>
  <si>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</si>
  <si>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</si>
  <si>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</si>
  <si>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</si>
  <si>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</si>
  <si>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</si>
  <si>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</si>
  <si>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</si>
  <si>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</si>
  <si>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</si>
  <si>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</si>
  <si>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</si>
  <si>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</si>
  <si>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</si>
  <si>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</si>
  <si>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</si>
  <si>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</si>
  <si>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</si>
  <si>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</si>
  <si>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</si>
  <si>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</si>
  <si>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</si>
  <si>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</si>
  <si>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</si>
  <si>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</si>
  <si>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</si>
  <si>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</si>
  <si>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</si>
  <si>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</si>
  <si>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</si>
  <si>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</si>
  <si>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</si>
  <si>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</si>
  <si>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</si>
  <si>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</si>
  <si>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</si>
  <si>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</si>
  <si>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</si>
  <si>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</si>
  <si>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</si>
  <si>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</si>
  <si>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</si>
  <si>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</si>
  <si>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</si>
  <si>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</si>
  <si>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</si>
  <si>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</si>
  <si>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</si>
  <si>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</si>
  <si>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</si>
  <si>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</si>
  <si>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</si>
  <si>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</si>
  <si>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</si>
  <si>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</si>
  <si>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</si>
  <si>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</si>
  <si>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</si>
  <si>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</si>
  <si>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</si>
  <si>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</si>
  <si>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</si>
  <si>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</si>
  <si>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</si>
  <si>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</si>
  <si>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</si>
  <si>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</si>
  <si>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</si>
  <si>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</si>
  <si>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</si>
  <si>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</si>
  <si>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</si>
  <si>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</si>
  <si>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</si>
  <si>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</si>
  <si>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</si>
  <si>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</si>
  <si>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</si>
  <si>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</si>
  <si>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</si>
  <si>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</si>
  <si>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</si>
  <si>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</si>
  <si>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</si>
  <si>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</si>
  <si>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</si>
  <si>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</si>
  <si>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</si>
  <si>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</si>
  <si>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</si>
  <si>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</si>
  <si>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</si>
  <si>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</si>
  <si>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</si>
  <si>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</si>
  <si>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</si>
  <si>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</si>
  <si>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</si>
  <si>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</si>
  <si>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</si>
  <si>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</si>
  <si>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</si>
  <si>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</si>
  <si>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</si>
  <si>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</si>
  <si>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</si>
  <si>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</si>
  <si>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</si>
  <si>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</si>
  <si>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</si>
  <si>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</si>
  <si>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</si>
  <si>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</si>
  <si>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</si>
  <si>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</si>
  <si>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</si>
  <si>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</si>
  <si>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</si>
  <si>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</si>
  <si>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</si>
  <si>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</si>
  <si>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</si>
  <si>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</si>
  <si>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</si>
  <si>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</si>
  <si>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</si>
  <si>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</si>
  <si>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</si>
  <si>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</si>
  <si>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</si>
  <si>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</si>
  <si>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</si>
  <si>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</si>
  <si>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</si>
  <si>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</si>
  <si>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</si>
  <si>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</si>
  <si>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</si>
  <si>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</si>
  <si>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</si>
  <si>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</si>
  <si>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</si>
  <si>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</si>
  <si>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</si>
  <si>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</si>
  <si>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</si>
  <si>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</si>
  <si>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</si>
  <si>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</si>
  <si>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</si>
  <si>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</si>
  <si>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</si>
  <si>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</si>
  <si>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</si>
  <si>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</si>
  <si>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</si>
  <si>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</si>
  <si>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</si>
  <si>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</si>
  <si>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</si>
  <si>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</si>
  <si>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</si>
  <si>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</si>
  <si>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</si>
  <si>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</si>
  <si>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</si>
  <si>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</si>
  <si>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</si>
  <si>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</si>
  <si>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</si>
  <si>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</si>
  <si>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</si>
  <si>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</si>
  <si>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</si>
  <si>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</si>
  <si>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</si>
  <si>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</si>
  <si>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</si>
  <si>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</si>
  <si>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</si>
  <si>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</si>
  <si>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</si>
  <si>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</si>
  <si>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</si>
  <si>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</si>
  <si>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</si>
  <si>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</si>
  <si>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</si>
  <si>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</si>
  <si>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</si>
  <si>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</si>
  <si>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</si>
  <si>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</si>
  <si>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</si>
  <si>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</si>
  <si>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</si>
  <si>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</si>
  <si>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</si>
  <si>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</si>
  <si>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</si>
  <si>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</si>
  <si>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</si>
  <si>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</si>
  <si>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</si>
  <si>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</si>
  <si>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</si>
  <si>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</si>
  <si>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</si>
  <si>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</si>
  <si>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</si>
  <si>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</si>
  <si>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</si>
  <si>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</si>
  <si>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</si>
  <si>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</si>
  <si>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</si>
  <si>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</si>
  <si>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</si>
  <si>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</si>
  <si>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</si>
  <si>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</si>
  <si>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</si>
  <si>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</si>
  <si>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</si>
  <si>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</si>
  <si>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</si>
  <si>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</si>
  <si>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</si>
  <si>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</si>
  <si>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</si>
  <si>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</si>
  <si>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</si>
  <si>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</si>
  <si>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</si>
  <si>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</si>
  <si>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</si>
  <si>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</si>
  <si>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</si>
  <si>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</si>
  <si>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</si>
  <si>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</si>
  <si>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</si>
  <si>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</si>
  <si>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</si>
  <si>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</si>
  <si>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</si>
  <si>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</si>
  <si>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</si>
  <si>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</si>
  <si>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</si>
  <si>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</si>
  <si>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</si>
  <si>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</si>
  <si>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</si>
  <si>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</si>
  <si>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</si>
  <si>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</si>
  <si>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</si>
  <si>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</si>
  <si>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</si>
  <si>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</si>
  <si>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</si>
  <si>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</si>
  <si>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</si>
  <si>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</si>
  <si>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</si>
  <si>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</si>
  <si>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</si>
  <si>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</si>
  <si>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</si>
  <si>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</si>
  <si>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</si>
  <si>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</si>
  <si>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</si>
  <si>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</si>
  <si>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</si>
  <si>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</si>
  <si>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</si>
  <si>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</si>
  <si>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</si>
  <si>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</si>
  <si>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</si>
  <si>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</si>
  <si>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</si>
  <si>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</si>
  <si>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</si>
  <si>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</si>
  <si>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</si>
  <si>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</si>
  <si>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</si>
  <si>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</si>
  <si>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</si>
  <si>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</si>
  <si>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</si>
  <si>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</si>
  <si>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</si>
  <si>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</si>
  <si>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</si>
  <si>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</si>
  <si>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</si>
  <si>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</si>
  <si>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</si>
  <si>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</si>
  <si>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</si>
  <si>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</si>
  <si>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</si>
  <si>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</si>
  <si>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</si>
  <si>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</si>
  <si>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</si>
  <si>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</si>
  <si>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</si>
  <si>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</si>
  <si>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</si>
  <si>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</si>
  <si>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</si>
  <si>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</si>
  <si>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</si>
  <si>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</si>
  <si>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</si>
  <si>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</si>
  <si>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</si>
  <si>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</si>
  <si>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</si>
  <si>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</si>
  <si>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</si>
  <si>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</si>
  <si>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</si>
  <si>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</si>
  <si>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</si>
  <si>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</si>
  <si>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</si>
  <si>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</si>
  <si>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</si>
  <si>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</si>
  <si>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</si>
  <si>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</si>
  <si>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</si>
  <si>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</si>
  <si>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</si>
  <si>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</si>
  <si>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</si>
  <si>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</si>
  <si>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</si>
  <si>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</si>
  <si>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</si>
  <si>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</si>
  <si>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</si>
  <si>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</si>
  <si>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</si>
  <si>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</si>
  <si>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</si>
  <si>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</si>
  <si>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</si>
  <si>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</si>
  <si>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</si>
  <si>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</si>
  <si>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</si>
  <si>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</si>
  <si>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</si>
  <si>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</si>
  <si>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</si>
  <si>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</si>
  <si>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</si>
  <si>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</si>
  <si>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</si>
  <si>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</si>
  <si>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</si>
  <si>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</si>
  <si>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</si>
  <si>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</si>
  <si>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</si>
  <si>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</si>
  <si>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</si>
  <si>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</si>
  <si>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</si>
  <si>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</si>
  <si>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</si>
  <si>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</si>
  <si>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</si>
  <si>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</si>
  <si>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</si>
  <si>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</si>
  <si>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</si>
  <si>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</si>
  <si>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</si>
  <si>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</si>
  <si>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</si>
  <si>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</si>
  <si>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</si>
  <si>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</si>
  <si>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</si>
  <si>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</si>
  <si>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</si>
  <si>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</si>
  <si>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</si>
  <si>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</si>
  <si>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</si>
  <si>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</si>
  <si>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</si>
  <si>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</si>
  <si>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</si>
  <si>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</si>
  <si>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</si>
  <si>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</si>
  <si>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</si>
  <si>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</si>
  <si>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</si>
  <si>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</si>
  <si>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</si>
  <si>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</si>
  <si>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</si>
  <si>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</si>
  <si>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</si>
  <si>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</si>
  <si>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</si>
  <si>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</si>
  <si>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</si>
  <si>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</si>
  <si>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</si>
  <si>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</si>
  <si>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</si>
  <si>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</si>
  <si>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</si>
  <si>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</si>
  <si>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</si>
  <si>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</si>
  <si>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</si>
  <si>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</si>
  <si>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</si>
  <si>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</si>
  <si>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</si>
  <si>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</si>
  <si>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</si>
  <si>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</si>
  <si>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</si>
  <si>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</si>
  <si>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</si>
  <si>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</si>
  <si>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</si>
  <si>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</si>
  <si>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</si>
  <si>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</si>
  <si>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</si>
  <si>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</si>
  <si>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</si>
  <si>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</si>
  <si>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</si>
  <si>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</si>
  <si>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</si>
  <si>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</si>
  <si>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</si>
  <si>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</si>
  <si>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</si>
  <si>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</si>
  <si>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</si>
  <si>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</si>
  <si>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</si>
  <si>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</si>
  <si>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</si>
  <si>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</si>
  <si>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</si>
  <si>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</si>
  <si>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</si>
  <si>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</si>
  <si>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</si>
  <si>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</si>
  <si>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</si>
  <si>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</si>
  <si>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</si>
  <si>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</si>
  <si>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</si>
  <si>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</si>
  <si>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</si>
  <si>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</si>
  <si>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</si>
  <si>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</si>
  <si>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</si>
  <si>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</si>
  <si>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</si>
  <si>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</si>
  <si>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</si>
  <si>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</si>
  <si>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</si>
  <si>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</si>
  <si>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</si>
  <si>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</si>
  <si>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</si>
  <si>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</si>
  <si>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</si>
  <si>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</si>
  <si>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</si>
  <si>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</si>
  <si>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</si>
  <si>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</si>
  <si>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</si>
  <si>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</si>
  <si>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</si>
  <si>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</si>
  <si>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</si>
  <si>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</si>
  <si>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</si>
  <si>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</si>
  <si>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</si>
  <si>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</si>
  <si>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</si>
  <si>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</si>
  <si>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</si>
  <si>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</si>
  <si>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</si>
  <si>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</si>
  <si>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</si>
  <si>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</si>
  <si>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</si>
  <si>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</si>
  <si>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</si>
  <si>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</si>
  <si>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</si>
  <si>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</si>
  <si>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</si>
  <si>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</si>
  <si>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</si>
  <si>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</si>
  <si>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</si>
  <si>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</si>
  <si>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</si>
  <si>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</si>
  <si>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</si>
  <si>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</si>
  <si>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</si>
  <si>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</si>
  <si>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</si>
  <si>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</si>
  <si>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</si>
  <si>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</si>
  <si>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</si>
  <si>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</si>
  <si>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</si>
  <si>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</si>
  <si>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</si>
  <si>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</si>
  <si>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</si>
  <si>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</si>
  <si>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</si>
  <si>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</si>
  <si>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</si>
  <si>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</si>
  <si>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</si>
  <si>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</si>
  <si>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</si>
  <si>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</si>
  <si>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</si>
  <si>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</si>
  <si>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</si>
  <si>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</si>
  <si>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</si>
  <si>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</si>
  <si>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</si>
  <si>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</si>
  <si>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</si>
  <si>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</si>
  <si>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</si>
  <si>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</si>
  <si>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</si>
  <si>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</si>
  <si>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</si>
  <si>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</si>
  <si>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</si>
  <si>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</si>
  <si>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</si>
  <si>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</si>
  <si>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</si>
  <si>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</si>
  <si>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</si>
  <si>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</si>
  <si>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</si>
  <si>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</si>
  <si>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</si>
  <si>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</si>
  <si>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</si>
  <si>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</si>
  <si>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</si>
  <si>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</si>
  <si>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</si>
  <si>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</si>
  <si>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</si>
  <si>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</si>
  <si>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</si>
  <si>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</si>
  <si>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</si>
  <si>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</si>
  <si>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</si>
  <si>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</si>
  <si>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</si>
  <si>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</si>
  <si>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</si>
  <si>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</si>
  <si>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</si>
  <si>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</si>
  <si>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</si>
  <si>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</si>
  <si>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</si>
  <si>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</si>
  <si>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</si>
  <si>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</si>
  <si>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</si>
  <si>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</si>
  <si>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</si>
  <si>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</si>
  <si>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</si>
  <si>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</si>
  <si>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</si>
  <si>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</si>
  <si>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</si>
  <si>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</si>
  <si>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</si>
  <si>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</si>
  <si>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</si>
  <si>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</si>
  <si>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</si>
  <si>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</si>
  <si>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</si>
  <si>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</si>
  <si>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</si>
  <si>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</si>
  <si>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</si>
  <si>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</si>
  <si>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</si>
  <si>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</si>
  <si>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</si>
  <si>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</si>
  <si>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</si>
  <si>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</si>
  <si>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</si>
  <si>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</si>
  <si>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</si>
  <si>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</si>
  <si>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</si>
  <si>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</si>
  <si>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</si>
  <si>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</si>
  <si>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</si>
  <si>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</si>
  <si>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</si>
  <si>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</si>
  <si>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</si>
  <si>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</si>
  <si>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</si>
  <si>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</si>
  <si>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</si>
  <si>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</si>
  <si>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</si>
  <si>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</si>
  <si>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</si>
  <si>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</si>
  <si>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</si>
  <si>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</si>
  <si>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</si>
  <si>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</si>
  <si>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</si>
  <si>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</si>
  <si>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</si>
  <si>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</si>
  <si>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</si>
  <si>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</si>
  <si>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</si>
  <si>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</si>
  <si>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</si>
  <si>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</si>
  <si>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</si>
  <si>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</si>
  <si>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</si>
  <si>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</si>
  <si>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</si>
  <si>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</si>
  <si>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</si>
  <si>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</si>
  <si>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</si>
  <si>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</si>
  <si>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</si>
  <si>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</si>
  <si>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</si>
  <si>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</si>
  <si>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</si>
  <si>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</si>
  <si>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</si>
  <si>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</si>
  <si>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</si>
  <si>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</si>
  <si>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</si>
  <si>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</si>
  <si>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</si>
  <si>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</si>
  <si>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</si>
  <si>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</si>
  <si>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</si>
  <si>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</si>
  <si>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</si>
  <si>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</si>
  <si>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</si>
  <si>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</si>
  <si>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</si>
  <si>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</si>
  <si>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</si>
  <si>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</si>
  <si>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</si>
  <si>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</si>
  <si>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</si>
  <si>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</si>
  <si>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</si>
  <si>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</si>
  <si>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</si>
  <si>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</si>
  <si>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</si>
  <si>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</si>
  <si>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</si>
  <si>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</si>
  <si>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</si>
  <si>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</si>
  <si>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</si>
  <si>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</si>
  <si>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</si>
  <si>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</si>
  <si>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</si>
  <si>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</si>
  <si>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</si>
  <si>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</si>
  <si>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</si>
  <si>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</si>
  <si>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</si>
  <si>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</si>
  <si>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</si>
  <si>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</si>
  <si>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</si>
  <si>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</si>
  <si>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</si>
  <si>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</si>
  <si>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</si>
  <si>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</si>
  <si>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</si>
  <si>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</si>
  <si>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</si>
  <si>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</si>
  <si>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</si>
  <si>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</si>
  <si>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</si>
  <si>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</si>
  <si>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</si>
  <si>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</si>
  <si>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</si>
  <si>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</si>
  <si>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</si>
  <si>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</si>
  <si>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</si>
  <si>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</si>
  <si>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</si>
  <si>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</si>
  <si>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</si>
  <si>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</si>
  <si>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</si>
  <si>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</si>
  <si>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</si>
  <si>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</si>
  <si>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</si>
  <si>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</si>
  <si>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</si>
  <si>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</si>
  <si>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</si>
  <si>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</si>
  <si>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</si>
  <si>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</si>
  <si>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</si>
  <si>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</si>
  <si>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</si>
  <si>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</si>
  <si>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</si>
  <si>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</si>
  <si>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</si>
  <si>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</si>
  <si>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</si>
  <si>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</si>
  <si>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</si>
  <si>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</si>
  <si>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</si>
  <si>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</si>
  <si>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</si>
  <si>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</si>
  <si>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</si>
  <si>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</si>
  <si>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</si>
  <si>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</si>
  <si>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</si>
  <si>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</si>
  <si>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</si>
  <si>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</si>
  <si>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</si>
  <si>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</si>
  <si>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</si>
  <si>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</si>
  <si>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</si>
  <si>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</si>
  <si>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</si>
  <si>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</si>
  <si>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</si>
  <si>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</si>
  <si>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</si>
  <si>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</si>
  <si>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</si>
  <si>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</si>
  <si>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</si>
  <si>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</si>
  <si>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</si>
  <si>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</si>
  <si>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</si>
  <si>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</si>
  <si>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</si>
  <si>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</si>
  <si>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</si>
  <si>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</si>
  <si>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</si>
  <si>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</si>
  <si>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</si>
  <si>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</si>
  <si>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</si>
  <si>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</si>
  <si>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</si>
  <si>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</si>
  <si>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</si>
  <si>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</si>
  <si>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</si>
  <si>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</si>
  <si>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</si>
  <si>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</si>
  <si>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</si>
  <si>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</si>
  <si>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</si>
  <si>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</si>
  <si>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</si>
  <si>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</si>
  <si>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</si>
  <si>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</si>
  <si>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</si>
  <si>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</si>
  <si>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</si>
  <si>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</si>
  <si>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</si>
  <si>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</si>
  <si>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</si>
  <si>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</si>
  <si>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</si>
  <si>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</si>
  <si>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</si>
  <si>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</si>
  <si>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</si>
  <si>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</si>
  <si>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</si>
  <si>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</si>
  <si>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</si>
  <si>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</si>
  <si>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</si>
  <si>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</si>
  <si>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</si>
  <si>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</si>
  <si>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</si>
  <si>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</si>
  <si>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</si>
  <si>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</si>
  <si>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</si>
  <si>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</si>
  <si>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</si>
  <si>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</si>
  <si>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</si>
  <si>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</si>
  <si>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</si>
  <si>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</si>
  <si>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</si>
  <si>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</si>
  <si>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</si>
  <si>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</si>
  <si>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</si>
  <si>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</si>
  <si>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</si>
  <si>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</si>
  <si>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</si>
  <si>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</si>
  <si>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</si>
  <si>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</si>
  <si>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</si>
  <si>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</si>
  <si>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</si>
  <si>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</si>
  <si>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</si>
  <si>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</si>
  <si>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</si>
  <si>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</si>
  <si>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</si>
  <si>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</si>
  <si>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</si>
  <si>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</si>
  <si>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</si>
  <si>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</si>
  <si>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</si>
  <si>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</si>
  <si>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</si>
  <si>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</si>
  <si>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</si>
  <si>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</si>
  <si>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</si>
  <si>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</si>
  <si>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</si>
  <si>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</si>
  <si>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</si>
  <si>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</si>
  <si>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</si>
  <si>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</si>
  <si>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</si>
  <si>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</si>
  <si>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</si>
  <si>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</si>
  <si>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</si>
  <si>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</si>
  <si>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</si>
  <si>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</si>
  <si>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</si>
  <si>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</si>
  <si>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</si>
  <si>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</si>
  <si>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</si>
  <si>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</si>
  <si>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</si>
  <si>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</si>
  <si>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</si>
  <si>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</si>
  <si>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</si>
  <si>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</si>
  <si>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</si>
  <si>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</si>
  <si>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</si>
  <si>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</si>
  <si>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</si>
  <si>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</si>
  <si>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</si>
  <si>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</si>
  <si>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</si>
  <si>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</si>
  <si>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</si>
  <si>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</si>
  <si>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</si>
  <si>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</si>
  <si>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</si>
  <si>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</si>
  <si>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</si>
  <si>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</si>
  <si>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</si>
  <si>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</si>
  <si>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</si>
  <si>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</si>
  <si>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</si>
  <si>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</si>
  <si>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</si>
  <si>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</si>
  <si>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</si>
  <si>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</si>
  <si>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</si>
  <si>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</si>
  <si>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</si>
  <si>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</si>
  <si>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</si>
  <si>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</si>
  <si>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</si>
  <si>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</si>
  <si>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</si>
  <si>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</si>
  <si>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</si>
  <si>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</si>
  <si>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</si>
  <si>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</si>
  <si>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</si>
  <si>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</si>
  <si>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</si>
  <si>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</si>
  <si>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</si>
  <si>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</si>
  <si>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</si>
  <si>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</si>
  <si>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</si>
  <si>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</si>
  <si>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</si>
  <si>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</si>
  <si>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</si>
  <si>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</si>
  <si>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</si>
  <si>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</si>
  <si>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</si>
  <si>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</si>
  <si>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</si>
  <si>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</si>
  <si>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</si>
  <si>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</si>
  <si>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</si>
  <si>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</si>
  <si>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</si>
  <si>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</si>
  <si>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</si>
  <si>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</si>
  <si>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</si>
  <si>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</si>
  <si>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</si>
  <si>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</si>
  <si>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</si>
  <si>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</si>
  <si>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</si>
  <si>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</si>
  <si>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</si>
  <si>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</si>
  <si>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</si>
  <si>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</si>
  <si>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</si>
  <si>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</si>
  <si>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</si>
  <si>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</si>
  <si>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</si>
  <si>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</si>
  <si>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</si>
  <si>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</si>
  <si>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</si>
  <si>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</si>
  <si>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</si>
  <si>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</si>
  <si>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</si>
  <si>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</si>
  <si>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</si>
  <si>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</si>
  <si>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</si>
  <si>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</si>
  <si>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</si>
  <si>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</si>
  <si>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</si>
  <si>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</si>
  <si>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</si>
  <si>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</si>
  <si>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</si>
  <si>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</si>
  <si>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</si>
  <si>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</si>
  <si>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</si>
  <si>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</si>
  <si>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</si>
  <si>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</si>
  <si>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</si>
  <si>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</si>
  <si>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</si>
  <si>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</si>
  <si>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</si>
  <si>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</si>
  <si>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</si>
  <si>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</si>
  <si>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</si>
  <si>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</si>
  <si>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</si>
  <si>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</si>
  <si>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</si>
  <si>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</si>
  <si>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</si>
  <si>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</si>
  <si>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backers</t>
  </si>
  <si>
    <t>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</si>
  <si>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</si>
  <si>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</si>
  <si>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</si>
  <si>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</si>
  <si>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</si>
  <si>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</si>
  <si>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</si>
  <si>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</si>
  <si>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</si>
  <si>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</si>
  <si>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</si>
  <si>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</si>
  <si>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Confidence Level(95.0%)</t>
  </si>
  <si>
    <t>Succeful Campaigns backers</t>
  </si>
  <si>
    <t>Unsuccessful Campaign backers</t>
  </si>
  <si>
    <t>Successful campaigns had a higher number of backers than unsuccessful campaigns, both are skewed right and hence the median would be a better measure of centrality. Successful campaigns are more varied than unsuccessful ones though again the inter-quartile range would be a better measure os spread comapired to the standard deviation becuase of the skewness of the distribution.</t>
  </si>
  <si>
    <t>Successful</t>
  </si>
  <si>
    <t>Total</t>
  </si>
  <si>
    <t>percent successful.</t>
  </si>
  <si>
    <t>Category</t>
  </si>
  <si>
    <t>percent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</si>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</sst>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0" fontId="0" fillId="0" borderId="10" xfId="0" applyBorder="1"/>
    <xf numFmtId="0" fontId="19" fillId="0" borderId="11" xfId="0" applyFont="1" applyBorder="1" applyAlignment="1">
      <alignment horizontal="centerContinuous"/>
    </xf>
    <xf numFmtId="2" fontId="0" fillId="0" borderId="10" xfId="0" applyNumberFormat="1" applyBorder="1"/>
    <xf numFmtId="165" fontId="0" fillId="0" borderId="0" xfId="0" applyNumberFormat="1"/>
    <xf numFmtId="165" fontId="0" fillId="0" borderId="10" xfId="0" applyNumberFormat="1" applyBorder="1"/>
    <xf numFmtId="0" fontId="20" fillId="0" borderId="0" xfId="0" applyFont="1" applyAlignment="1">
      <alignment horizontal="center" vertical="center" wrapText="1"/>
    </xf>
    <xf numFmtId="0" fontId="16" fillId="33" borderId="12" xfId="0" applyFont="1" applyFill="1" applyBorder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B-4290-8806-77AE4F8DCCB8}"/>
            </c:ext>
          </c:extLst>
        </c:ser>
        <c:ser>
          <c:idx val="1"/>
          <c:order val="1"/>
          <c:tx>
            <c:strRef>
              <c:f>Category_Pivot!$C$3:$C$4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B-4290-8806-77AE4F8DCCB8}"/>
            </c:ext>
          </c:extLst>
        </c:ser>
        <c:ser>
          <c:idx val="2"/>
          <c:order val="2"/>
          <c:tx>
            <c:strRef>
              <c:f>Category_Pivot!$D$3:$D$4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B-4290-8806-77AE4F8DCCB8}"/>
            </c:ext>
          </c:extLst>
        </c:ser>
        <c:ser>
          <c:idx val="3"/>
          <c:order val="3"/>
          <c:tx>
            <c:strRef>
              <c:f>Category_Pivot!$E$3:$E$4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D-4AE1-9F0C-79996B70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132584"/>
        <c:axId val="623132256"/>
      </c:barChart>
      <c:catAx>
        <c:axId val="6231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2256"/>
        <c:crosses val="autoZero"/>
        <c:auto val="1"/>
        <c:lblAlgn val="ctr"/>
        <c:lblOffset val="100"/>
        <c:noMultiLvlLbl val="0"/>
      </c:catAx>
      <c:valAx>
        <c:axId val="6231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'Sub-Category_Pivot'!$A$5:$A$29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53-981B-DF97F00C55A8}"/>
            </c:ext>
          </c:extLst>
        </c:ser>
        <c:ser>
          <c:idx val="1"/>
          <c:order val="1"/>
          <c:tx>
            <c:strRef>
              <c:f>'Sub-Category_Pivot'!$C$3:$C$4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'Sub-Category_Pivot'!$A$5:$A$29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7-4153-981B-DF97F00C55A8}"/>
            </c:ext>
          </c:extLst>
        </c:ser>
        <c:ser>
          <c:idx val="2"/>
          <c:order val="2"/>
          <c:tx>
            <c:strRef>
              <c:f>'Sub-Category_Pivot'!$D$3:$D$4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'Sub-Category_Pivot'!$A$5:$A$29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7-4153-981B-DF97F00C55A8}"/>
            </c:ext>
          </c:extLst>
        </c:ser>
        <c:ser>
          <c:idx val="3"/>
          <c:order val="3"/>
          <c:tx>
            <c:strRef>
              <c:f>'Sub-Category_Pivot'!$E$3:$E$4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'Sub-Category_Pivot'!$A$5:$A$29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97-4153-981B-DF97F00C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127664"/>
        <c:axId val="623125696"/>
      </c:barChart>
      <c:catAx>
        <c:axId val="6231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5696"/>
        <c:crosses val="autoZero"/>
        <c:auto val="1"/>
        <c:lblAlgn val="ctr"/>
        <c:lblOffset val="100"/>
        <c:noMultiLvlLbl val="0"/>
      </c:catAx>
      <c:valAx>
        <c:axId val="623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[CrowdfundingBook.xlsx]Campaign_Summary!PivotTable3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Startup</a:t>
            </a:r>
            <a:r>
              <a:rPr lang="en-US" baseline="0"/>
              <a:t> Funding campaign</a:t>
            </a:r>
            <a:endParaRPr lang="en-US"/>
          </a:p>
        </c:rich>
      </c:tx>
      <c:layout>
        <c:manualLayout>
          <c:xMode val="edge"/>
          <c:yMode val="edge"/>
          <c:x val="0.40225600060861966"/>
          <c:y val="7.321126279333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Campaign_Summary!$B$4:$B$5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Campaign_Summary!$A$6:$A$18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Campaign_Summary!$B$6:$B$18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C1C-A3B7-6449075B9145}"/>
            </c:ext>
          </c:extLst>
        </c:ser>
        <c:ser>
          <c:idx val="1"/>
          <c:order val="1"/>
          <c:tx>
            <c:strRef>
              <c:f>Campaign_Summary!$C$4:$C$5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Campaign_Summary!$A$6:$A$18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Campaign_Summary!$C$6:$C$18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E-4778-877D-A5CCBB28B903}"/>
            </c:ext>
          </c:extLst>
        </c:ser>
        <c:ser>
          <c:idx val="2"/>
          <c:order val="2"/>
          <c:tx>
            <c:strRef>
              <c:f>Campaign_Summary!$D$4:$D$5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Campaign_Summary!$A$6:$A$18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Campaign_Summary!$D$6:$D$18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E-4778-877D-A5CCBB28B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30616"/>
        <c:axId val="623121432"/>
      </c:lineChart>
      <c:catAx>
        <c:axId val="62313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21432"/>
        <c:crosses val="autoZero"/>
        <c:auto val="1"/>
        <c:lblAlgn val="ctr"/>
        <c:lblOffset val="100"/>
        <c:noMultiLvlLbl val="0"/>
      </c:catAx>
      <c:valAx>
        <c:axId val="6231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</a:t>
                </a:r>
                <a:r>
                  <a:rPr lang="en-US"/>
                  <a:t>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buckets!$F$1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buckets!$A$2:$A$13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buckets!$F$2:$F$13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8-46FD-A974-35C4ABCC3106}"/>
            </c:ext>
          </c:extLst>
        </c:ser>
        <c:ser>
          <c:idx val="1"/>
          <c:order val="1"/>
          <c:tx>
            <c:strRef>
              <c:f>buckets!$G$1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buckets!$A$2:$A$13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buckets!$G$2:$G$13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8-46FD-A974-35C4ABCC3106}"/>
            </c:ext>
          </c:extLst>
        </c:ser>
        <c:ser>
          <c:idx val="2"/>
          <c:order val="2"/>
          <c:tx>
            <c:strRef>
              <c:f>buckets!$H$1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buckets!$A$2:$A$13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buckets!$H$2:$H$13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8-46FD-A974-35C4ABCC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36744"/>
        <c:axId val="714533136"/>
      </c:lineChart>
      <c:catAx>
        <c:axId val="71453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33136"/>
        <c:crosses val="autoZero"/>
        <c:auto val="1"/>
        <c:lblAlgn val="ctr"/>
        <c:lblOffset val="100"/>
        <c:noMultiLvlLbl val="0"/>
      </c:catAx>
      <c:valAx>
        <c:axId val="7145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3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13</xdr:row>
      <xdr:rowOff>190499</xdr:rowOff>
    </xdr:from>
    <xdr:to>
      <xdr:col>11</xdr:col>
      <xdr:colOff>371475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45AAE-5B9F-BED4-924F-BFC03ABDA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133351</xdr:rowOff>
    </xdr:from>
    <xdr:to>
      <xdr:col>15</xdr:col>
      <xdr:colOff>409574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22E61-FE7C-EB9E-D208-DB01D1F0E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66674</xdr:rowOff>
    </xdr:from>
    <xdr:to>
      <xdr:col>15</xdr:col>
      <xdr:colOff>66675</xdr:colOff>
      <xdr:row>20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019ED-BE53-E3EA-57CE-3A35DACC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14</xdr:row>
      <xdr:rowOff>171448</xdr:rowOff>
    </xdr:from>
    <xdr:to>
      <xdr:col>7</xdr:col>
      <xdr:colOff>1190625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DAF90-7092-FF54-D496-0D14975E6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 Ajee" refreshedDate="44975.649792824071" createdVersion="8" refreshedVersion="8" minRefreshableVersion="3" recordCount="1000" xr:uid="{5F6E84A4-7A73-4A39-976D-239751DFC4B6}">
  <cacheSource type="worksheet">
    <worksheetSource ref="A1:R1001" sheet="Crowdfunding (2)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MixedTypes="1" containsNumber="1" minValue="1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 Ajee" refreshedDate="44975.666709722223" createdVersion="8" refreshedVersion="8" minRefreshableVersion="3" recordCount="1000" xr:uid="{D5246366-6EC2-4E4C-9144-AA23C007E2CE}">
  <cacheSource type="worksheet">
    <worksheetSource ref="A1:T1001" sheet="Crowdfunding (2)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Average Donation" numFmtId="0">
      <sharedItems containsMixedTypes="1" containsNumber="1" minValue="1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e v="#DIV/0!"/>
    <n v="0"/>
    <x v="0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x v="1"/>
    <x v="1"/>
    <n v="92.151898734177209"/>
    <n v="1040"/>
    <x v="1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x v="2"/>
    <x v="2"/>
    <n v="100.01614035087719"/>
    <n v="131.4787822878229"/>
    <x v="1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x v="1"/>
    <x v="1"/>
    <n v="103.20833333333333"/>
    <n v="58.976190476190467"/>
    <x v="0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x v="3"/>
    <x v="3"/>
    <n v="99.339622641509436"/>
    <n v="69.276315789473685"/>
    <x v="0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x v="3"/>
    <x v="3"/>
    <n v="75.833333333333329"/>
    <n v="173.61842105263159"/>
    <x v="1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x v="4"/>
    <x v="4"/>
    <n v="60.555555555555557"/>
    <n v="20.961538461538463"/>
    <x v="0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x v="3"/>
    <x v="3"/>
    <n v="64.93832599118943"/>
    <n v="327.57777777777778"/>
    <x v="1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x v="3"/>
    <x v="3"/>
    <n v="30.997175141242938"/>
    <n v="19.932788374205266"/>
    <x v="2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x v="1"/>
    <x v="5"/>
    <n v="72.909090909090907"/>
    <n v="51.741935483870968"/>
    <x v="0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x v="4"/>
    <x v="6"/>
    <n v="62.9"/>
    <n v="266.11538461538464"/>
    <x v="1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x v="3"/>
    <x v="3"/>
    <n v="112.22222222222223"/>
    <n v="48.095238095238095"/>
    <x v="0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x v="4"/>
    <x v="6"/>
    <n v="102.34545454545454"/>
    <n v="89.349206349206341"/>
    <x v="0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x v="1"/>
    <x v="7"/>
    <n v="105.05102040816327"/>
    <n v="245.11904761904765"/>
    <x v="1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x v="1"/>
    <x v="7"/>
    <n v="94.144999999999996"/>
    <n v="66.769503546099301"/>
    <x v="0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x v="2"/>
    <x v="8"/>
    <n v="84.986725663716811"/>
    <n v="47.307881773399011"/>
    <x v="0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x v="5"/>
    <x v="9"/>
    <n v="110.41"/>
    <n v="649.47058823529414"/>
    <x v="1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x v="4"/>
    <x v="10"/>
    <n v="107.96236989591674"/>
    <n v="159.39125295508273"/>
    <x v="1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x v="3"/>
    <x v="3"/>
    <n v="45.103703703703701"/>
    <n v="66.912087912087912"/>
    <x v="3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x v="3"/>
    <x v="3"/>
    <n v="45.001483679525222"/>
    <n v="48.529600000000002"/>
    <x v="0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x v="4"/>
    <x v="6"/>
    <n v="105.97134670487107"/>
    <n v="112.24279210925646"/>
    <x v="1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x v="3"/>
    <x v="3"/>
    <n v="69.055555555555557"/>
    <n v="40.992553191489364"/>
    <x v="0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x v="3"/>
    <x v="3"/>
    <n v="85.044943820224717"/>
    <n v="128.07106598984771"/>
    <x v="1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x v="4"/>
    <x v="4"/>
    <n v="105.22535211267606"/>
    <n v="332.04444444444448"/>
    <x v="1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x v="2"/>
    <x v="8"/>
    <n v="39.003741114852225"/>
    <n v="112.83225108225108"/>
    <x v="1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x v="6"/>
    <x v="11"/>
    <n v="73.030674846625772"/>
    <n v="216.43636363636364"/>
    <x v="1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x v="3"/>
    <x v="3"/>
    <n v="35.009459459459457"/>
    <n v="48.199069767441863"/>
    <x v="3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x v="1"/>
    <x v="1"/>
    <n v="106.6"/>
    <n v="79.95"/>
    <x v="0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x v="3"/>
    <x v="3"/>
    <n v="61.997747747747745"/>
    <n v="105.22553516819573"/>
    <x v="1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x v="4"/>
    <x v="12"/>
    <n v="94.000622665006233"/>
    <n v="328.89978213507629"/>
    <x v="1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x v="4"/>
    <x v="10"/>
    <n v="112.05426356589147"/>
    <n v="160.61111111111111"/>
    <x v="1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x v="6"/>
    <x v="11"/>
    <n v="48.008849557522126"/>
    <n v="310"/>
    <x v="1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x v="4"/>
    <x v="4"/>
    <n v="38.004334633723452"/>
    <n v="86.807920792079202"/>
    <x v="0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x v="3"/>
    <x v="3"/>
    <n v="35.000184535892231"/>
    <n v="377.82071713147411"/>
    <x v="1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x v="4"/>
    <x v="4"/>
    <n v="85"/>
    <n v="150.80645161290323"/>
    <x v="1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x v="4"/>
    <x v="6"/>
    <n v="95.993893129770996"/>
    <n v="150.30119521912351"/>
    <x v="1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x v="3"/>
    <x v="3"/>
    <n v="68.8125"/>
    <n v="157.28571428571431"/>
    <x v="1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x v="5"/>
    <x v="13"/>
    <n v="105.97196261682242"/>
    <n v="139.98765432098764"/>
    <x v="1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x v="7"/>
    <x v="14"/>
    <n v="75.261194029850742"/>
    <n v="325.32258064516128"/>
    <x v="1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x v="3"/>
    <x v="3"/>
    <n v="57.125"/>
    <n v="50.777777777777779"/>
    <x v="0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x v="2"/>
    <x v="8"/>
    <n v="75.141414141414145"/>
    <n v="169.06818181818181"/>
    <x v="1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x v="1"/>
    <x v="1"/>
    <n v="107.42342342342343"/>
    <n v="212.92857142857144"/>
    <x v="1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x v="0"/>
    <x v="0"/>
    <n v="35.995495495495497"/>
    <n v="443.94444444444446"/>
    <x v="1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x v="5"/>
    <x v="15"/>
    <n v="26.998873148744366"/>
    <n v="185.9390243902439"/>
    <x v="1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x v="5"/>
    <x v="13"/>
    <n v="107.56122448979592"/>
    <n v="658.8125"/>
    <x v="1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x v="3"/>
    <x v="3"/>
    <n v="94.375"/>
    <n v="47.684210526315788"/>
    <x v="0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x v="1"/>
    <x v="1"/>
    <n v="46.163043478260867"/>
    <n v="114.78378378378378"/>
    <x v="1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x v="3"/>
    <x v="3"/>
    <n v="47.845637583892618"/>
    <n v="475.26666666666665"/>
    <x v="1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x v="3"/>
    <x v="3"/>
    <n v="53.007815713698065"/>
    <n v="386.97297297297297"/>
    <x v="1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x v="1"/>
    <x v="1"/>
    <n v="45.059405940594061"/>
    <n v="189.625"/>
    <x v="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x v="1"/>
    <x v="16"/>
    <n v="2"/>
    <n v="2"/>
    <x v="0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x v="2"/>
    <x v="8"/>
    <n v="99.006816632583508"/>
    <n v="91.867805186590772"/>
    <x v="0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x v="3"/>
    <x v="3"/>
    <n v="32.786666666666669"/>
    <n v="34.152777777777779"/>
    <x v="0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x v="4"/>
    <x v="6"/>
    <n v="59.119617224880386"/>
    <n v="140.40909090909091"/>
    <x v="1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x v="2"/>
    <x v="8"/>
    <n v="44.93333333333333"/>
    <n v="89.86666666666666"/>
    <x v="0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x v="1"/>
    <x v="17"/>
    <n v="89.664122137404576"/>
    <n v="177.96969696969697"/>
    <x v="1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x v="2"/>
    <x v="8"/>
    <n v="70.079268292682926"/>
    <n v="143.66249999999999"/>
    <x v="1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x v="6"/>
    <x v="11"/>
    <n v="31.059701492537314"/>
    <n v="215.27586206896552"/>
    <x v="1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x v="3"/>
    <x v="3"/>
    <n v="29.061611374407583"/>
    <n v="227.11111111111114"/>
    <x v="1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x v="3"/>
    <x v="3"/>
    <n v="30.0859375"/>
    <n v="275.07142857142861"/>
    <x v="1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x v="3"/>
    <x v="3"/>
    <n v="84.998125000000002"/>
    <n v="144.37048832271762"/>
    <x v="1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x v="3"/>
    <x v="3"/>
    <n v="82.001775410563695"/>
    <n v="92.74598393574297"/>
    <x v="0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x v="2"/>
    <x v="2"/>
    <n v="58.040160642570278"/>
    <n v="722.6"/>
    <x v="1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x v="3"/>
    <x v="3"/>
    <n v="111.4"/>
    <n v="11.851063829787234"/>
    <x v="0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x v="2"/>
    <x v="2"/>
    <n v="71.94736842105263"/>
    <n v="97.642857142857139"/>
    <x v="0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x v="3"/>
    <x v="3"/>
    <n v="61.038135593220339"/>
    <n v="236.14754098360655"/>
    <x v="1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x v="3"/>
    <x v="3"/>
    <n v="108.91666666666667"/>
    <n v="45.068965517241381"/>
    <x v="0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x v="2"/>
    <x v="8"/>
    <n v="29.001722017220171"/>
    <n v="162.38567493112947"/>
    <x v="1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x v="3"/>
    <x v="3"/>
    <n v="58.975609756097562"/>
    <n v="254.52631578947367"/>
    <x v="1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x v="3"/>
    <x v="3"/>
    <n v="111.82352941176471"/>
    <n v="24.063291139240505"/>
    <x v="3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x v="3"/>
    <x v="3"/>
    <n v="63.995555555555555"/>
    <n v="123.74140625000001"/>
    <x v="1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x v="3"/>
    <x v="3"/>
    <n v="85.315789473684205"/>
    <n v="108.06666666666666"/>
    <x v="1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x v="4"/>
    <x v="10"/>
    <n v="74.481481481481481"/>
    <n v="670.33333333333326"/>
    <x v="1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x v="1"/>
    <x v="17"/>
    <n v="105.14772727272727"/>
    <n v="660.92857142857144"/>
    <x v="1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x v="1"/>
    <x v="16"/>
    <n v="56.188235294117646"/>
    <n v="122.46153846153847"/>
    <x v="1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x v="7"/>
    <x v="14"/>
    <n v="85.917647058823533"/>
    <n v="150.57731958762886"/>
    <x v="1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x v="3"/>
    <x v="3"/>
    <n v="57.00296912114014"/>
    <n v="78.106590724165997"/>
    <x v="0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x v="4"/>
    <x v="10"/>
    <n v="79.642857142857139"/>
    <n v="46.94736842105263"/>
    <x v="0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x v="5"/>
    <x v="18"/>
    <n v="41.018181818181816"/>
    <n v="300.8"/>
    <x v="1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x v="3"/>
    <x v="3"/>
    <n v="48.004773269689736"/>
    <n v="69.598615916955026"/>
    <x v="0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x v="6"/>
    <x v="11"/>
    <n v="55.212598425196852"/>
    <n v="637.4545454545455"/>
    <x v="1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x v="1"/>
    <x v="1"/>
    <n v="92.109489051094897"/>
    <n v="225.33928571428569"/>
    <x v="1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x v="6"/>
    <x v="11"/>
    <n v="83.183333333333337"/>
    <n v="1497.3000000000002"/>
    <x v="1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x v="1"/>
    <x v="5"/>
    <n v="39.996000000000002"/>
    <n v="37.590225563909776"/>
    <x v="0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x v="2"/>
    <x v="8"/>
    <n v="111.1336898395722"/>
    <n v="132.36942675159236"/>
    <x v="1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x v="1"/>
    <x v="7"/>
    <n v="90.563380281690144"/>
    <n v="131.22448979591837"/>
    <x v="1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x v="3"/>
    <x v="3"/>
    <n v="61.108374384236456"/>
    <n v="167.63513513513513"/>
    <x v="1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x v="1"/>
    <x v="1"/>
    <n v="83.022941970310384"/>
    <n v="61.984886649874063"/>
    <x v="0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x v="5"/>
    <x v="18"/>
    <n v="110.76106194690266"/>
    <n v="260.75"/>
    <x v="1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x v="3"/>
    <x v="3"/>
    <n v="89.458333333333329"/>
    <n v="252.58823529411765"/>
    <x v="1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x v="3"/>
    <x v="3"/>
    <n v="57.849056603773583"/>
    <n v="78.615384615384613"/>
    <x v="0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x v="5"/>
    <x v="18"/>
    <n v="109.99705449189985"/>
    <n v="48.404406999351913"/>
    <x v="0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x v="6"/>
    <x v="11"/>
    <n v="103.96586345381526"/>
    <n v="258.875"/>
    <x v="1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x v="3"/>
    <x v="3"/>
    <n v="107.99508196721311"/>
    <n v="60.548713235294116"/>
    <x v="3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x v="2"/>
    <x v="2"/>
    <n v="48.927777777777777"/>
    <n v="303.68965517241378"/>
    <x v="1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x v="4"/>
    <x v="4"/>
    <n v="37.666666666666664"/>
    <n v="112.99999999999999"/>
    <x v="1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x v="3"/>
    <x v="3"/>
    <n v="64.999141999141997"/>
    <n v="217.37876614060258"/>
    <x v="1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x v="0"/>
    <x v="0"/>
    <n v="106.61061946902655"/>
    <n v="926.69230769230762"/>
    <x v="1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x v="6"/>
    <x v="11"/>
    <n v="27.009016393442622"/>
    <n v="33.692229038854805"/>
    <x v="0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x v="3"/>
    <x v="3"/>
    <n v="91.16463414634147"/>
    <n v="196.7236842105263"/>
    <x v="1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x v="3"/>
    <x v="3"/>
    <n v="1"/>
    <n v="1"/>
    <x v="0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x v="1"/>
    <x v="5"/>
    <n v="56.054878048780488"/>
    <n v="1021.4444444444445"/>
    <x v="1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x v="2"/>
    <x v="8"/>
    <n v="31.017857142857142"/>
    <n v="281.67567567567568"/>
    <x v="1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x v="1"/>
    <x v="5"/>
    <n v="66.513513513513516"/>
    <n v="24.610000000000003"/>
    <x v="0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x v="1"/>
    <x v="7"/>
    <n v="89.005216484089729"/>
    <n v="143.14010067114094"/>
    <x v="1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x v="2"/>
    <x v="2"/>
    <n v="103.46315789473684"/>
    <n v="144.54411764705884"/>
    <x v="1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x v="3"/>
    <x v="3"/>
    <n v="95.278911564625844"/>
    <n v="359.12820512820514"/>
    <x v="1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x v="3"/>
    <x v="3"/>
    <n v="75.895348837209298"/>
    <n v="186.48571428571427"/>
    <x v="1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x v="4"/>
    <x v="4"/>
    <n v="107.57831325301204"/>
    <n v="595.26666666666665"/>
    <x v="1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x v="4"/>
    <x v="19"/>
    <n v="51.31666666666667"/>
    <n v="59.21153846153846"/>
    <x v="0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x v="0"/>
    <x v="0"/>
    <n v="71.983108108108112"/>
    <n v="14.962780898876405"/>
    <x v="0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x v="5"/>
    <x v="15"/>
    <n v="108.95414201183432"/>
    <n v="119.95602605863192"/>
    <x v="1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x v="2"/>
    <x v="2"/>
    <n v="35"/>
    <n v="268.82978723404256"/>
    <x v="1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x v="0"/>
    <x v="0"/>
    <n v="94.938931297709928"/>
    <n v="376.87878787878788"/>
    <x v="1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x v="2"/>
    <x v="8"/>
    <n v="109.65079365079364"/>
    <n v="727.15789473684208"/>
    <x v="1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x v="5"/>
    <x v="13"/>
    <n v="44.001815980629537"/>
    <n v="87.211757648470297"/>
    <x v="0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x v="3"/>
    <x v="3"/>
    <n v="86.794520547945211"/>
    <n v="88"/>
    <x v="0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x v="4"/>
    <x v="19"/>
    <n v="30.992727272727272"/>
    <n v="173.9387755102041"/>
    <x v="1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x v="7"/>
    <x v="14"/>
    <n v="94.791044776119406"/>
    <n v="117.61111111111111"/>
    <x v="1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x v="4"/>
    <x v="4"/>
    <n v="69.79220779220779"/>
    <n v="214.96"/>
    <x v="1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x v="6"/>
    <x v="20"/>
    <n v="63.003367003367003"/>
    <n v="149.49667110519306"/>
    <x v="1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x v="6"/>
    <x v="11"/>
    <n v="110.0343300110742"/>
    <n v="219.33995584988963"/>
    <x v="1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x v="5"/>
    <x v="13"/>
    <n v="25.997933274284026"/>
    <n v="64.367690058479525"/>
    <x v="0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x v="3"/>
    <x v="3"/>
    <n v="49.987915407854985"/>
    <n v="18.622397298818232"/>
    <x v="0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x v="7"/>
    <x v="14"/>
    <n v="101.72340425531915"/>
    <n v="367.76923076923077"/>
    <x v="1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x v="3"/>
    <x v="3"/>
    <n v="47.083333333333336"/>
    <n v="159.90566037735849"/>
    <x v="1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x v="3"/>
    <x v="3"/>
    <n v="89.944444444444443"/>
    <n v="38.633185349611544"/>
    <x v="0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x v="3"/>
    <x v="3"/>
    <n v="78.96875"/>
    <n v="51.42151162790698"/>
    <x v="0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x v="1"/>
    <x v="1"/>
    <n v="80.067669172932327"/>
    <n v="60.334277620396605"/>
    <x v="3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x v="0"/>
    <x v="0"/>
    <n v="86.472727272727269"/>
    <n v="3.202693602693603"/>
    <x v="3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x v="4"/>
    <x v="6"/>
    <n v="28.001876172607879"/>
    <n v="155.46875"/>
    <x v="1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x v="2"/>
    <x v="2"/>
    <n v="67.996725337699544"/>
    <n v="100.85974499089254"/>
    <x v="1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x v="3"/>
    <x v="3"/>
    <n v="43.078651685393261"/>
    <n v="116.18181818181819"/>
    <x v="1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x v="1"/>
    <x v="21"/>
    <n v="87.95597484276729"/>
    <n v="310.77777777777777"/>
    <x v="1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x v="4"/>
    <x v="4"/>
    <n v="94.987234042553197"/>
    <n v="89.73668341708543"/>
    <x v="0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x v="3"/>
    <x v="3"/>
    <n v="46.905982905982903"/>
    <n v="71.27272727272728"/>
    <x v="0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x v="4"/>
    <x v="6"/>
    <n v="46.913793103448278"/>
    <n v="3.2862318840579712"/>
    <x v="3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x v="5"/>
    <x v="9"/>
    <n v="94.24"/>
    <n v="261.77777777777777"/>
    <x v="1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x v="6"/>
    <x v="20"/>
    <n v="80.139130434782615"/>
    <n v="96"/>
    <x v="0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x v="2"/>
    <x v="8"/>
    <n v="59.036809815950917"/>
    <n v="20.896851248642779"/>
    <x v="0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x v="4"/>
    <x v="4"/>
    <n v="65.989247311827953"/>
    <n v="223.16363636363636"/>
    <x v="1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x v="2"/>
    <x v="2"/>
    <n v="60.992530345471522"/>
    <n v="101.59097978227061"/>
    <x v="1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x v="2"/>
    <x v="2"/>
    <n v="98.307692307692307"/>
    <n v="230.03999999999996"/>
    <x v="1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x v="1"/>
    <x v="7"/>
    <n v="104.6"/>
    <n v="135.59259259259261"/>
    <x v="1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x v="3"/>
    <x v="3"/>
    <n v="86.066666666666663"/>
    <n v="129.1"/>
    <x v="1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x v="2"/>
    <x v="8"/>
    <n v="76.989583333333329"/>
    <n v="236.512"/>
    <x v="1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x v="3"/>
    <x v="3"/>
    <n v="29.764705882352942"/>
    <n v="17.25"/>
    <x v="3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x v="3"/>
    <x v="3"/>
    <n v="46.91959798994975"/>
    <n v="112.49397590361446"/>
    <x v="1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x v="2"/>
    <x v="8"/>
    <n v="105.18691588785046"/>
    <n v="121.02150537634408"/>
    <x v="1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x v="1"/>
    <x v="7"/>
    <n v="69.907692307692301"/>
    <n v="219.87096774193549"/>
    <x v="1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x v="1"/>
    <x v="1"/>
    <n v="1"/>
    <n v="1"/>
    <x v="0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x v="1"/>
    <x v="5"/>
    <n v="60.011588275391958"/>
    <n v="64.166909620991248"/>
    <x v="0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x v="1"/>
    <x v="7"/>
    <n v="52.006220379146917"/>
    <n v="423.06746987951806"/>
    <x v="1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x v="3"/>
    <x v="3"/>
    <n v="31.000176025347649"/>
    <n v="92.984160506863773"/>
    <x v="0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x v="1"/>
    <x v="7"/>
    <n v="95.042492917847028"/>
    <n v="58.756567425569173"/>
    <x v="0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x v="3"/>
    <x v="3"/>
    <n v="75.968174204355108"/>
    <n v="65.022222222222226"/>
    <x v="0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x v="1"/>
    <x v="1"/>
    <n v="71.013192612137203"/>
    <n v="73.939560439560438"/>
    <x v="3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x v="7"/>
    <x v="14"/>
    <n v="73.733333333333334"/>
    <n v="52.666666666666664"/>
    <x v="0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x v="1"/>
    <x v="1"/>
    <n v="113.17073170731707"/>
    <n v="220.95238095238096"/>
    <x v="1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x v="3"/>
    <x v="3"/>
    <n v="105.00933552992861"/>
    <n v="100.01150627615063"/>
    <x v="1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x v="2"/>
    <x v="8"/>
    <n v="79.176829268292678"/>
    <n v="162.3125"/>
    <x v="1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x v="2"/>
    <x v="2"/>
    <n v="57.333333333333336"/>
    <n v="78.181818181818187"/>
    <x v="0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x v="1"/>
    <x v="1"/>
    <n v="58.178343949044589"/>
    <n v="149.73770491803279"/>
    <x v="1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x v="7"/>
    <x v="14"/>
    <n v="36.032520325203251"/>
    <n v="253.25714285714284"/>
    <x v="1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x v="3"/>
    <x v="3"/>
    <n v="107.99068767908309"/>
    <n v="100.16943521594683"/>
    <x v="1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x v="2"/>
    <x v="2"/>
    <n v="44.005985634477256"/>
    <n v="121.99004424778761"/>
    <x v="1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x v="7"/>
    <x v="14"/>
    <n v="55.077868852459019"/>
    <n v="137.13265306122449"/>
    <x v="1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x v="3"/>
    <x v="3"/>
    <n v="74"/>
    <n v="415.53846153846149"/>
    <x v="1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x v="1"/>
    <x v="7"/>
    <n v="41.996858638743454"/>
    <n v="31.30913348946136"/>
    <x v="0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x v="4"/>
    <x v="12"/>
    <n v="77.988161010260455"/>
    <n v="424.08154506437768"/>
    <x v="1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x v="1"/>
    <x v="7"/>
    <n v="82.507462686567166"/>
    <n v="2.93886230728336"/>
    <x v="0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x v="5"/>
    <x v="18"/>
    <n v="104.2"/>
    <n v="10.63265306122449"/>
    <x v="0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x v="4"/>
    <x v="4"/>
    <n v="25.5"/>
    <n v="82.875"/>
    <x v="0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x v="3"/>
    <x v="3"/>
    <n v="100.98334401024984"/>
    <n v="163.01447776628748"/>
    <x v="1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x v="2"/>
    <x v="8"/>
    <n v="111.83333333333333"/>
    <n v="894.66666666666674"/>
    <x v="1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x v="3"/>
    <x v="3"/>
    <n v="41.999115044247787"/>
    <n v="26.191501103752756"/>
    <x v="0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x v="3"/>
    <x v="3"/>
    <n v="110.05115089514067"/>
    <n v="74.834782608695647"/>
    <x v="0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x v="3"/>
    <x v="3"/>
    <n v="58.997079225994888"/>
    <n v="416.47680412371136"/>
    <x v="1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x v="0"/>
    <x v="0"/>
    <n v="32.985714285714288"/>
    <n v="96.208333333333329"/>
    <x v="0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x v="3"/>
    <x v="3"/>
    <n v="45.005654509471306"/>
    <n v="357.71910112359546"/>
    <x v="1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x v="2"/>
    <x v="8"/>
    <n v="81.98196487897485"/>
    <n v="308.45714285714286"/>
    <x v="1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x v="2"/>
    <x v="2"/>
    <n v="39.080882352941174"/>
    <n v="61.802325581395344"/>
    <x v="0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x v="3"/>
    <x v="3"/>
    <n v="58.996383363471971"/>
    <n v="722.32472324723244"/>
    <x v="1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x v="1"/>
    <x v="1"/>
    <n v="40.988372093023258"/>
    <n v="69.117647058823522"/>
    <x v="0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x v="3"/>
    <x v="3"/>
    <n v="31.029411764705884"/>
    <n v="293.05555555555554"/>
    <x v="1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x v="4"/>
    <x v="19"/>
    <n v="37.789473684210527"/>
    <n v="71.8"/>
    <x v="0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x v="3"/>
    <x v="3"/>
    <n v="32.006772009029348"/>
    <n v="31.934684684684683"/>
    <x v="0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x v="4"/>
    <x v="12"/>
    <n v="95.966712898751737"/>
    <n v="229.87375415282392"/>
    <x v="1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x v="3"/>
    <x v="3"/>
    <n v="75"/>
    <n v="32.012195121951223"/>
    <x v="0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x v="3"/>
    <x v="3"/>
    <n v="102.0498866213152"/>
    <n v="23.525352848928385"/>
    <x v="3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x v="3"/>
    <x v="3"/>
    <n v="105.75"/>
    <n v="68.594594594594597"/>
    <x v="0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x v="3"/>
    <x v="3"/>
    <n v="37.069767441860463"/>
    <n v="37.952380952380956"/>
    <x v="0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x v="1"/>
    <x v="1"/>
    <n v="35.049382716049379"/>
    <n v="19.992957746478872"/>
    <x v="0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x v="1"/>
    <x v="7"/>
    <n v="46.338461538461537"/>
    <n v="45.636363636363633"/>
    <x v="0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x v="1"/>
    <x v="16"/>
    <n v="69.174603174603178"/>
    <n v="122.7605633802817"/>
    <x v="1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x v="1"/>
    <x v="5"/>
    <n v="109.07824427480917"/>
    <n v="361.75316455696202"/>
    <x v="1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x v="2"/>
    <x v="8"/>
    <n v="51.78"/>
    <n v="63.146341463414636"/>
    <x v="0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x v="4"/>
    <x v="6"/>
    <n v="82.010055304172951"/>
    <n v="298.20475319926874"/>
    <x v="1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x v="1"/>
    <x v="5"/>
    <n v="35.958333333333336"/>
    <n v="9.5585443037974684"/>
    <x v="0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x v="1"/>
    <x v="1"/>
    <n v="74.461538461538467"/>
    <n v="53.777777777777779"/>
    <x v="0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x v="3"/>
    <x v="3"/>
    <n v="2"/>
    <n v="2"/>
    <x v="0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x v="2"/>
    <x v="2"/>
    <n v="91.114649681528661"/>
    <n v="681.19047619047615"/>
    <x v="1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x v="0"/>
    <x v="0"/>
    <n v="79.792682926829272"/>
    <n v="78.831325301204828"/>
    <x v="3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x v="3"/>
    <x v="3"/>
    <n v="42.999777678968428"/>
    <n v="134.40792216817235"/>
    <x v="1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x v="1"/>
    <x v="17"/>
    <n v="63.225000000000001"/>
    <n v="3.3719999999999999"/>
    <x v="0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x v="3"/>
    <x v="3"/>
    <n v="70.174999999999997"/>
    <n v="431.84615384615387"/>
    <x v="1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x v="5"/>
    <x v="13"/>
    <n v="61.333333333333336"/>
    <n v="38.844444444444441"/>
    <x v="3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x v="1"/>
    <x v="1"/>
    <n v="99"/>
    <n v="425.7"/>
    <x v="1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x v="4"/>
    <x v="4"/>
    <n v="96.984900146127615"/>
    <n v="101.12239715591672"/>
    <x v="1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x v="4"/>
    <x v="4"/>
    <n v="51.004950495049506"/>
    <n v="21.188688946015425"/>
    <x v="2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x v="4"/>
    <x v="22"/>
    <n v="28.044247787610619"/>
    <n v="67.425531914893625"/>
    <x v="0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x v="3"/>
    <x v="3"/>
    <n v="60.984615384615381"/>
    <n v="94.923371647509583"/>
    <x v="0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x v="3"/>
    <x v="3"/>
    <n v="73.214285714285708"/>
    <n v="151.85185185185185"/>
    <x v="1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x v="1"/>
    <x v="7"/>
    <n v="39.997435299603637"/>
    <n v="195.16382252559728"/>
    <x v="1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x v="1"/>
    <x v="1"/>
    <n v="86.812121212121212"/>
    <n v="1023.1428571428571"/>
    <x v="1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x v="3"/>
    <x v="3"/>
    <n v="42.125874125874127"/>
    <n v="3.841836734693878"/>
    <x v="0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x v="3"/>
    <x v="3"/>
    <n v="103.97851239669421"/>
    <n v="155.07066557107643"/>
    <x v="1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x v="4"/>
    <x v="22"/>
    <n v="62.003211991434689"/>
    <n v="44.753477588871718"/>
    <x v="0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x v="4"/>
    <x v="12"/>
    <n v="31.005037783375315"/>
    <n v="215.94736842105263"/>
    <x v="1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x v="4"/>
    <x v="10"/>
    <n v="89.991552956465242"/>
    <n v="332.12709832134288"/>
    <x v="1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x v="3"/>
    <x v="3"/>
    <n v="39.235294117647058"/>
    <n v="8.4430379746835449"/>
    <x v="0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x v="0"/>
    <x v="0"/>
    <n v="54.993116108306566"/>
    <n v="98.625514403292186"/>
    <x v="0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x v="7"/>
    <x v="14"/>
    <n v="47.992753623188406"/>
    <n v="137.97916666666669"/>
    <x v="1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x v="3"/>
    <x v="3"/>
    <n v="87.966702470461868"/>
    <n v="93.81099656357388"/>
    <x v="0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x v="4"/>
    <x v="22"/>
    <n v="51.999165275459099"/>
    <n v="403.63930885529157"/>
    <x v="1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x v="1"/>
    <x v="1"/>
    <n v="29.999659863945578"/>
    <n v="260.1740412979351"/>
    <x v="1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x v="7"/>
    <x v="14"/>
    <n v="98.205357142857139"/>
    <n v="366.63333333333333"/>
    <x v="1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x v="6"/>
    <x v="20"/>
    <n v="108.96182396606575"/>
    <n v="168.72085385878489"/>
    <x v="1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x v="4"/>
    <x v="10"/>
    <n v="66.998379254457049"/>
    <n v="119.90717911530093"/>
    <x v="1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x v="6"/>
    <x v="20"/>
    <n v="64.99333594668758"/>
    <n v="193.68925233644859"/>
    <x v="1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x v="6"/>
    <x v="11"/>
    <n v="99.841584158415841"/>
    <n v="420.16666666666669"/>
    <x v="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x v="3"/>
    <x v="3"/>
    <n v="82.432835820895519"/>
    <n v="76.708333333333329"/>
    <x v="3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x v="3"/>
    <x v="3"/>
    <n v="63.293478260869563"/>
    <n v="171.26470588235293"/>
    <x v="1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x v="4"/>
    <x v="10"/>
    <n v="96.774193548387103"/>
    <n v="157.89473684210526"/>
    <x v="1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x v="6"/>
    <x v="11"/>
    <n v="54.906040268456373"/>
    <n v="109.08"/>
    <x v="1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x v="4"/>
    <x v="10"/>
    <n v="39.010869565217391"/>
    <n v="41.732558139534881"/>
    <x v="0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x v="1"/>
    <x v="1"/>
    <n v="75.84210526315789"/>
    <n v="10.944303797468354"/>
    <x v="0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x v="4"/>
    <x v="10"/>
    <n v="45.051671732522799"/>
    <n v="159.3763440860215"/>
    <x v="1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x v="3"/>
    <x v="3"/>
    <n v="104.51546391752578"/>
    <n v="422.41666666666669"/>
    <x v="1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x v="2"/>
    <x v="8"/>
    <n v="76.268292682926827"/>
    <n v="97.71875"/>
    <x v="0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x v="3"/>
    <x v="3"/>
    <n v="69.015695067264573"/>
    <n v="418.78911564625849"/>
    <x v="1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x v="5"/>
    <x v="9"/>
    <n v="101.97684085510689"/>
    <n v="101.91632047477745"/>
    <x v="1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x v="1"/>
    <x v="1"/>
    <n v="42.915999999999997"/>
    <n v="127.72619047619047"/>
    <x v="1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x v="3"/>
    <x v="3"/>
    <n v="43.025210084033617"/>
    <n v="445.21739130434781"/>
    <x v="1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x v="3"/>
    <x v="3"/>
    <n v="75.245283018867923"/>
    <n v="569.71428571428578"/>
    <x v="1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x v="3"/>
    <x v="3"/>
    <n v="69.023364485981304"/>
    <n v="509.34482758620686"/>
    <x v="1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x v="2"/>
    <x v="2"/>
    <n v="65.986486486486484"/>
    <n v="325.5333333333333"/>
    <x v="1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x v="5"/>
    <x v="13"/>
    <n v="98.013800424628457"/>
    <n v="932.61616161616166"/>
    <x v="1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x v="6"/>
    <x v="20"/>
    <n v="60.105504587155963"/>
    <n v="211.33870967741933"/>
    <x v="1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x v="5"/>
    <x v="18"/>
    <n v="26.000773395204948"/>
    <n v="273.32520325203251"/>
    <x v="1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x v="1"/>
    <x v="1"/>
    <n v="3"/>
    <n v="3"/>
    <x v="0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x v="3"/>
    <x v="3"/>
    <n v="38.019801980198018"/>
    <n v="54.084507042253513"/>
    <x v="0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x v="3"/>
    <x v="3"/>
    <n v="106.15254237288136"/>
    <n v="626.29999999999995"/>
    <x v="1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x v="4"/>
    <x v="6"/>
    <n v="81.019475655430711"/>
    <n v="89.021399176954731"/>
    <x v="0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x v="5"/>
    <x v="9"/>
    <n v="96.647727272727266"/>
    <n v="184.89130434782609"/>
    <x v="1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x v="1"/>
    <x v="1"/>
    <n v="57.003535651149086"/>
    <n v="120.16770186335404"/>
    <x v="1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x v="1"/>
    <x v="1"/>
    <n v="63.93333333333333"/>
    <n v="23.390243902439025"/>
    <x v="0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x v="3"/>
    <x v="3"/>
    <n v="90.456521739130437"/>
    <n v="146"/>
    <x v="1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x v="3"/>
    <x v="3"/>
    <n v="72.172043010752688"/>
    <n v="268.48"/>
    <x v="1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x v="7"/>
    <x v="14"/>
    <n v="77.934782608695656"/>
    <n v="597.5"/>
    <x v="1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x v="1"/>
    <x v="1"/>
    <n v="38.065134099616856"/>
    <n v="157.69841269841268"/>
    <x v="1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x v="1"/>
    <x v="1"/>
    <n v="57.936123348017624"/>
    <n v="31.201660735468568"/>
    <x v="0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x v="1"/>
    <x v="7"/>
    <n v="49.794392523364486"/>
    <n v="313.41176470588238"/>
    <x v="1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x v="7"/>
    <x v="14"/>
    <n v="54.050251256281406"/>
    <n v="370.89655172413791"/>
    <x v="1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x v="3"/>
    <x v="3"/>
    <n v="30.002721335268504"/>
    <n v="362.66447368421052"/>
    <x v="1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x v="3"/>
    <x v="3"/>
    <n v="70.127906976744185"/>
    <n v="123.08163265306122"/>
    <x v="1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x v="1"/>
    <x v="17"/>
    <n v="26.996228786926462"/>
    <n v="76.766756032171585"/>
    <x v="0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x v="3"/>
    <x v="3"/>
    <n v="51.990606936416185"/>
    <n v="233.62012987012989"/>
    <x v="1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x v="4"/>
    <x v="4"/>
    <n v="56.416666666666664"/>
    <n v="180.53333333333333"/>
    <x v="1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x v="4"/>
    <x v="19"/>
    <n v="101.63218390804597"/>
    <n v="252.62857142857143"/>
    <x v="1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x v="6"/>
    <x v="11"/>
    <n v="25.005291005291006"/>
    <n v="27.176538240368025"/>
    <x v="3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x v="7"/>
    <x v="14"/>
    <n v="32.016393442622949"/>
    <n v="1.2706571242680547"/>
    <x v="2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x v="3"/>
    <x v="3"/>
    <n v="82.021647307286173"/>
    <n v="304.0097847358121"/>
    <x v="1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x v="3"/>
    <x v="3"/>
    <n v="37.957446808510639"/>
    <n v="137.23076923076923"/>
    <x v="1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x v="3"/>
    <x v="3"/>
    <n v="51.533333333333331"/>
    <n v="32.208333333333336"/>
    <x v="0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x v="5"/>
    <x v="18"/>
    <n v="81.198275862068968"/>
    <n v="241.51282051282053"/>
    <x v="1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x v="6"/>
    <x v="11"/>
    <n v="40.030075187969928"/>
    <n v="96.8"/>
    <x v="0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x v="3"/>
    <x v="3"/>
    <n v="89.939759036144579"/>
    <n v="1066.4285714285716"/>
    <x v="1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x v="2"/>
    <x v="2"/>
    <n v="96.692307692307693"/>
    <n v="325.88888888888891"/>
    <x v="1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x v="3"/>
    <x v="3"/>
    <n v="25.010989010989011"/>
    <n v="170.70000000000002"/>
    <x v="1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x v="4"/>
    <x v="10"/>
    <n v="36.987277353689571"/>
    <n v="581.44000000000005"/>
    <x v="1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x v="3"/>
    <x v="3"/>
    <n v="73.012609117361791"/>
    <n v="91.520972644376897"/>
    <x v="0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x v="4"/>
    <x v="19"/>
    <n v="68.240601503759393"/>
    <n v="108.04761904761904"/>
    <x v="1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x v="1"/>
    <x v="1"/>
    <n v="52.310344827586206"/>
    <n v="18.728395061728396"/>
    <x v="0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x v="2"/>
    <x v="2"/>
    <n v="61.765151515151516"/>
    <n v="83.193877551020407"/>
    <x v="0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x v="3"/>
    <x v="3"/>
    <n v="25.027559055118111"/>
    <n v="706.33333333333337"/>
    <x v="1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x v="3"/>
    <x v="3"/>
    <n v="106.28804347826087"/>
    <n v="17.446030330062445"/>
    <x v="3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x v="1"/>
    <x v="5"/>
    <n v="75.07386363636364"/>
    <n v="209.73015873015873"/>
    <x v="1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x v="1"/>
    <x v="16"/>
    <n v="39.970802919708028"/>
    <n v="97.785714285714292"/>
    <x v="0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x v="3"/>
    <x v="3"/>
    <n v="39.982195845697326"/>
    <n v="1684.25"/>
    <x v="1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x v="4"/>
    <x v="4"/>
    <n v="101.01541850220265"/>
    <n v="54.402135231316727"/>
    <x v="0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x v="2"/>
    <x v="2"/>
    <n v="76.813084112149539"/>
    <n v="456.61111111111109"/>
    <x v="1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x v="0"/>
    <x v="0"/>
    <n v="71.7"/>
    <n v="9.8219178082191778"/>
    <x v="0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x v="3"/>
    <x v="3"/>
    <n v="33.28125"/>
    <n v="16.384615384615383"/>
    <x v="3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x v="3"/>
    <x v="3"/>
    <n v="43.923497267759565"/>
    <n v="1339.6666666666667"/>
    <x v="1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x v="3"/>
    <x v="3"/>
    <n v="36.004712041884815"/>
    <n v="35.650077760497666"/>
    <x v="0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x v="3"/>
    <x v="3"/>
    <n v="88.21052631578948"/>
    <n v="54.950819672131146"/>
    <x v="0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x v="3"/>
    <x v="3"/>
    <n v="65.240384615384613"/>
    <n v="94.236111111111114"/>
    <x v="0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x v="1"/>
    <x v="1"/>
    <n v="69.958333333333329"/>
    <n v="143.91428571428571"/>
    <x v="1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x v="0"/>
    <x v="0"/>
    <n v="39.877551020408163"/>
    <n v="51.421052631578945"/>
    <x v="0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x v="5"/>
    <x v="9"/>
    <n v="5"/>
    <n v="5"/>
    <x v="0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x v="4"/>
    <x v="4"/>
    <n v="41.023728813559323"/>
    <n v="1344.6666666666667"/>
    <x v="1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x v="3"/>
    <x v="3"/>
    <n v="98.914285714285711"/>
    <n v="31.844940867279899"/>
    <x v="0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x v="1"/>
    <x v="7"/>
    <n v="87.78125"/>
    <n v="82.617647058823536"/>
    <x v="0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x v="4"/>
    <x v="4"/>
    <n v="80.767605633802816"/>
    <n v="546.14285714285722"/>
    <x v="1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x v="3"/>
    <x v="3"/>
    <n v="94.28235294117647"/>
    <n v="286.21428571428572"/>
    <x v="1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x v="3"/>
    <x v="3"/>
    <n v="73.428571428571431"/>
    <n v="7.9076923076923071"/>
    <x v="0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x v="5"/>
    <x v="13"/>
    <n v="65.968133535660087"/>
    <n v="132.13677811550153"/>
    <x v="1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x v="3"/>
    <x v="3"/>
    <n v="109.04109589041096"/>
    <n v="74.077834179357026"/>
    <x v="0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x v="1"/>
    <x v="7"/>
    <n v="41.16"/>
    <n v="75.292682926829272"/>
    <x v="3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x v="6"/>
    <x v="11"/>
    <n v="99.125"/>
    <n v="20.333333333333332"/>
    <x v="0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x v="3"/>
    <x v="3"/>
    <n v="105.88429752066116"/>
    <n v="203.36507936507937"/>
    <x v="1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x v="3"/>
    <x v="3"/>
    <n v="48.996525921966864"/>
    <n v="310.2284263959391"/>
    <x v="1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x v="1"/>
    <x v="1"/>
    <n v="39"/>
    <n v="395.31818181818181"/>
    <x v="1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x v="4"/>
    <x v="4"/>
    <n v="31.022556390977442"/>
    <n v="294.71428571428572"/>
    <x v="1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x v="3"/>
    <x v="3"/>
    <n v="103.87096774193549"/>
    <n v="33.89473684210526"/>
    <x v="0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x v="0"/>
    <x v="0"/>
    <n v="59.268518518518519"/>
    <n v="66.677083333333329"/>
    <x v="0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x v="3"/>
    <x v="3"/>
    <n v="42.3"/>
    <n v="19.227272727272727"/>
    <x v="0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x v="1"/>
    <x v="1"/>
    <n v="53.117647058823529"/>
    <n v="15.842105263157894"/>
    <x v="0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x v="2"/>
    <x v="2"/>
    <n v="50.796875"/>
    <n v="38.702380952380956"/>
    <x v="3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x v="5"/>
    <x v="13"/>
    <n v="101.15"/>
    <n v="9.5876777251184837"/>
    <x v="0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x v="4"/>
    <x v="12"/>
    <n v="65.000810372771468"/>
    <n v="94.144366197183089"/>
    <x v="0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x v="3"/>
    <x v="3"/>
    <n v="37.998645510835914"/>
    <n v="166.56234096692114"/>
    <x v="1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x v="4"/>
    <x v="4"/>
    <n v="82.615384615384613"/>
    <n v="24.134831460674157"/>
    <x v="0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x v="3"/>
    <x v="3"/>
    <n v="37.941368078175898"/>
    <n v="164.05633802816902"/>
    <x v="1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x v="3"/>
    <x v="3"/>
    <n v="80.780821917808225"/>
    <n v="90.723076923076931"/>
    <x v="0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x v="4"/>
    <x v="10"/>
    <n v="25.984375"/>
    <n v="46.194444444444443"/>
    <x v="0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x v="3"/>
    <x v="3"/>
    <n v="30.363636363636363"/>
    <n v="38.53846153846154"/>
    <x v="0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x v="1"/>
    <x v="1"/>
    <n v="54.004916018025398"/>
    <n v="133.56231003039514"/>
    <x v="1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x v="6"/>
    <x v="11"/>
    <n v="101.78672985781991"/>
    <n v="22.896588486140725"/>
    <x v="2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x v="4"/>
    <x v="4"/>
    <n v="45.003610108303249"/>
    <n v="184.95548961424333"/>
    <x v="1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x v="0"/>
    <x v="0"/>
    <n v="77.068421052631578"/>
    <n v="443.72727272727275"/>
    <x v="1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x v="2"/>
    <x v="8"/>
    <n v="88.076595744680844"/>
    <n v="199.9806763285024"/>
    <x v="1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x v="3"/>
    <x v="3"/>
    <n v="47.035573122529641"/>
    <n v="123.95833333333333"/>
    <x v="1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x v="1"/>
    <x v="1"/>
    <n v="110.99550763701707"/>
    <n v="186.61329305135951"/>
    <x v="1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x v="1"/>
    <x v="1"/>
    <n v="87.003066141042481"/>
    <n v="114.28538550057536"/>
    <x v="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x v="1"/>
    <x v="1"/>
    <n v="63.994402985074629"/>
    <n v="97.032531824611041"/>
    <x v="0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x v="3"/>
    <x v="3"/>
    <n v="105.9945205479452"/>
    <n v="122.81904761904762"/>
    <x v="1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x v="3"/>
    <x v="3"/>
    <n v="73.989349112426041"/>
    <n v="179.14326647564468"/>
    <x v="1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x v="3"/>
    <x v="3"/>
    <n v="84.02004626060139"/>
    <n v="79.951577402787962"/>
    <x v="3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x v="7"/>
    <x v="14"/>
    <n v="88.966921119592882"/>
    <n v="94.242587601078171"/>
    <x v="0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x v="1"/>
    <x v="7"/>
    <n v="76.990453460620529"/>
    <n v="84.669291338582681"/>
    <x v="0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x v="3"/>
    <x v="3"/>
    <n v="97.146341463414629"/>
    <n v="66.521920668058456"/>
    <x v="0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x v="3"/>
    <x v="3"/>
    <n v="33.013605442176868"/>
    <n v="53.922222222222224"/>
    <x v="0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x v="6"/>
    <x v="11"/>
    <n v="99.950602409638549"/>
    <n v="41.983299595141702"/>
    <x v="0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x v="4"/>
    <x v="6"/>
    <n v="69.966767371601208"/>
    <n v="14.69479695431472"/>
    <x v="0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x v="1"/>
    <x v="7"/>
    <n v="110.32"/>
    <n v="34.475000000000001"/>
    <x v="0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x v="2"/>
    <x v="2"/>
    <n v="66.005235602094245"/>
    <n v="1400.7777777777778"/>
    <x v="1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x v="0"/>
    <x v="0"/>
    <n v="41.005742176284812"/>
    <n v="71.770351758793964"/>
    <x v="0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x v="3"/>
    <x v="3"/>
    <n v="103.96316359696641"/>
    <n v="53.074115044247783"/>
    <x v="0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x v="1"/>
    <x v="17"/>
    <n v="5"/>
    <n v="5"/>
    <x v="0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x v="1"/>
    <x v="1"/>
    <n v="47.009935419771487"/>
    <n v="127.70715249662618"/>
    <x v="1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x v="3"/>
    <x v="3"/>
    <n v="29.606060606060606"/>
    <n v="34.892857142857139"/>
    <x v="0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x v="3"/>
    <x v="3"/>
    <n v="81.010569583088667"/>
    <n v="410.59821428571428"/>
    <x v="1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x v="4"/>
    <x v="4"/>
    <n v="94.35"/>
    <n v="123.73770491803278"/>
    <x v="1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x v="2"/>
    <x v="8"/>
    <n v="26.058139534883722"/>
    <n v="58.973684210526315"/>
    <x v="2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x v="3"/>
    <x v="3"/>
    <n v="85.775000000000006"/>
    <n v="36.892473118279568"/>
    <x v="0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x v="6"/>
    <x v="11"/>
    <n v="103.73170731707317"/>
    <n v="184.91304347826087"/>
    <x v="1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x v="7"/>
    <x v="14"/>
    <n v="49.826086956521742"/>
    <n v="11.814432989690722"/>
    <x v="0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x v="4"/>
    <x v="10"/>
    <n v="63.893048128342244"/>
    <n v="298.7"/>
    <x v="1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x v="3"/>
    <x v="3"/>
    <n v="47.002434782608695"/>
    <n v="226.35175879396985"/>
    <x v="1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x v="3"/>
    <x v="3"/>
    <n v="108.47727272727273"/>
    <n v="173.56363636363636"/>
    <x v="1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x v="1"/>
    <x v="1"/>
    <n v="72.015706806282722"/>
    <n v="371.75675675675677"/>
    <x v="1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x v="1"/>
    <x v="1"/>
    <n v="59.928057553956833"/>
    <n v="160.19230769230771"/>
    <x v="1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x v="1"/>
    <x v="7"/>
    <n v="78.209677419354833"/>
    <n v="1616.3333333333335"/>
    <x v="1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x v="3"/>
    <x v="3"/>
    <n v="104.77678571428571"/>
    <n v="733.4375"/>
    <x v="1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x v="3"/>
    <x v="3"/>
    <n v="105.52475247524752"/>
    <n v="592.11111111111109"/>
    <x v="1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x v="3"/>
    <x v="3"/>
    <n v="24.933333333333334"/>
    <n v="18.888888888888889"/>
    <x v="0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x v="4"/>
    <x v="4"/>
    <n v="69.873786407766985"/>
    <n v="276.80769230769232"/>
    <x v="1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x v="4"/>
    <x v="19"/>
    <n v="95.733766233766232"/>
    <n v="273.01851851851848"/>
    <x v="1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x v="3"/>
    <x v="3"/>
    <n v="29.997485752598056"/>
    <n v="159.36331255565449"/>
    <x v="1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x v="3"/>
    <x v="3"/>
    <n v="59.011948529411768"/>
    <n v="67.869978858350947"/>
    <x v="0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x v="4"/>
    <x v="4"/>
    <n v="84.757396449704146"/>
    <n v="1591.5555555555554"/>
    <x v="1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x v="3"/>
    <x v="3"/>
    <n v="78.010921177587846"/>
    <n v="730.18222222222221"/>
    <x v="1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x v="4"/>
    <x v="4"/>
    <n v="50.05215419501134"/>
    <n v="13.185782556750297"/>
    <x v="0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x v="1"/>
    <x v="7"/>
    <n v="59.16"/>
    <n v="54.777777777777779"/>
    <x v="0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x v="1"/>
    <x v="1"/>
    <n v="93.702290076335885"/>
    <n v="361.02941176470591"/>
    <x v="1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x v="3"/>
    <x v="3"/>
    <n v="40.14173228346457"/>
    <n v="10.257545271629779"/>
    <x v="0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x v="4"/>
    <x v="4"/>
    <n v="70.090140845070422"/>
    <n v="13.962962962962964"/>
    <x v="0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x v="3"/>
    <x v="3"/>
    <n v="66.181818181818187"/>
    <n v="40.444444444444443"/>
    <x v="0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x v="3"/>
    <x v="3"/>
    <n v="47.714285714285715"/>
    <n v="160.32"/>
    <x v="1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x v="3"/>
    <x v="3"/>
    <n v="62.896774193548389"/>
    <n v="183.9433962264151"/>
    <x v="1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x v="7"/>
    <x v="14"/>
    <n v="86.611940298507463"/>
    <n v="63.769230769230766"/>
    <x v="0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x v="0"/>
    <x v="0"/>
    <n v="75.126984126984127"/>
    <n v="225.38095238095238"/>
    <x v="1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x v="4"/>
    <x v="4"/>
    <n v="41.004167534903104"/>
    <n v="172.00961538461539"/>
    <x v="1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x v="5"/>
    <x v="9"/>
    <n v="50.007915567282325"/>
    <n v="146.16709511568124"/>
    <x v="1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x v="3"/>
    <x v="3"/>
    <n v="96.960674157303373"/>
    <n v="76.42361623616236"/>
    <x v="0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x v="2"/>
    <x v="8"/>
    <n v="100.93160377358491"/>
    <n v="39.261467889908261"/>
    <x v="0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x v="1"/>
    <x v="7"/>
    <n v="89.227586206896547"/>
    <n v="11.270034843205574"/>
    <x v="3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x v="3"/>
    <x v="3"/>
    <n v="87.979166666666671"/>
    <n v="122.11084337349398"/>
    <x v="1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x v="7"/>
    <x v="14"/>
    <n v="89.54"/>
    <n v="186.54166666666669"/>
    <x v="1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x v="5"/>
    <x v="9"/>
    <n v="29.09271523178808"/>
    <n v="7.2731788079470201"/>
    <x v="0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x v="2"/>
    <x v="8"/>
    <n v="42.006218905472636"/>
    <n v="65.642371234207957"/>
    <x v="0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x v="1"/>
    <x v="17"/>
    <n v="47.004903563255965"/>
    <n v="228.96178343949046"/>
    <x v="1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x v="4"/>
    <x v="4"/>
    <n v="110.44117647058823"/>
    <n v="469.37499999999994"/>
    <x v="1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x v="3"/>
    <x v="3"/>
    <n v="41.990909090909092"/>
    <n v="130.11267605633802"/>
    <x v="1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x v="4"/>
    <x v="6"/>
    <n v="48.012468827930178"/>
    <n v="167.05422993492408"/>
    <x v="1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x v="1"/>
    <x v="1"/>
    <n v="31.019823788546255"/>
    <n v="173.8641975308642"/>
    <x v="1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x v="4"/>
    <x v="10"/>
    <n v="99.203252032520325"/>
    <n v="717.76470588235293"/>
    <x v="1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x v="1"/>
    <x v="7"/>
    <n v="66.022316684378325"/>
    <n v="63.850976361767728"/>
    <x v="0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x v="7"/>
    <x v="14"/>
    <n v="2"/>
    <n v="2"/>
    <x v="0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x v="3"/>
    <x v="3"/>
    <n v="46.060200668896321"/>
    <n v="1530.2222222222222"/>
    <x v="1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x v="4"/>
    <x v="12"/>
    <n v="73.650000000000006"/>
    <n v="40.356164383561641"/>
    <x v="0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x v="3"/>
    <x v="3"/>
    <n v="55.99336650082919"/>
    <n v="86.220633299284984"/>
    <x v="0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x v="3"/>
    <x v="3"/>
    <n v="68.985695127402778"/>
    <n v="315.58486707566465"/>
    <x v="1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x v="3"/>
    <x v="3"/>
    <n v="60.981609195402299"/>
    <n v="89.618243243243242"/>
    <x v="0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x v="4"/>
    <x v="4"/>
    <n v="110.98139534883721"/>
    <n v="182.14503816793894"/>
    <x v="1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x v="3"/>
    <x v="3"/>
    <n v="25"/>
    <n v="355.88235294117646"/>
    <x v="1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x v="4"/>
    <x v="4"/>
    <n v="78.759740259740255"/>
    <n v="131.83695652173913"/>
    <x v="1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x v="1"/>
    <x v="1"/>
    <n v="87.960784313725483"/>
    <n v="46.315634218289084"/>
    <x v="0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x v="6"/>
    <x v="20"/>
    <n v="49.987398739873989"/>
    <n v="36.132726089785294"/>
    <x v="2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x v="3"/>
    <x v="3"/>
    <n v="99.524390243902445"/>
    <n v="104.62820512820512"/>
    <x v="1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x v="5"/>
    <x v="13"/>
    <n v="104.82089552238806"/>
    <n v="668.85714285714289"/>
    <x v="1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x v="4"/>
    <x v="10"/>
    <n v="108.01469237832875"/>
    <n v="62.072823218997364"/>
    <x v="2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x v="0"/>
    <x v="0"/>
    <n v="28.998544660724033"/>
    <n v="84.699787460148784"/>
    <x v="0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x v="3"/>
    <x v="3"/>
    <n v="30.028708133971293"/>
    <n v="11.059030837004405"/>
    <x v="0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x v="4"/>
    <x v="4"/>
    <n v="41.005559416261292"/>
    <n v="43.838781575037146"/>
    <x v="0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x v="3"/>
    <x v="3"/>
    <n v="62.866666666666667"/>
    <n v="55.470588235294116"/>
    <x v="0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x v="4"/>
    <x v="4"/>
    <n v="47.005002501250623"/>
    <n v="57.399511301160658"/>
    <x v="0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x v="2"/>
    <x v="2"/>
    <n v="26.997693638285604"/>
    <n v="123.43497363796135"/>
    <x v="1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x v="3"/>
    <x v="3"/>
    <n v="68.329787234042556"/>
    <n v="128.46"/>
    <x v="1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x v="2"/>
    <x v="8"/>
    <n v="50.974576271186443"/>
    <n v="63.989361702127653"/>
    <x v="0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x v="3"/>
    <x v="3"/>
    <n v="54.024390243902438"/>
    <n v="127.29885057471265"/>
    <x v="1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x v="0"/>
    <x v="0"/>
    <n v="97.055555555555557"/>
    <n v="10.638024357239512"/>
    <x v="0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x v="1"/>
    <x v="7"/>
    <n v="24.867469879518072"/>
    <n v="40.470588235294116"/>
    <x v="0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x v="7"/>
    <x v="14"/>
    <n v="84.423913043478265"/>
    <n v="287.66666666666663"/>
    <x v="1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x v="3"/>
    <x v="3"/>
    <n v="47.091324200913242"/>
    <n v="572.94444444444446"/>
    <x v="1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x v="3"/>
    <x v="3"/>
    <n v="77.996041171813147"/>
    <n v="112.90429799426933"/>
    <x v="1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x v="4"/>
    <x v="10"/>
    <n v="62.967871485943775"/>
    <n v="46.387573964497044"/>
    <x v="0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x v="7"/>
    <x v="14"/>
    <n v="81.006080449017773"/>
    <n v="90.675916230366497"/>
    <x v="3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x v="3"/>
    <x v="3"/>
    <n v="65.321428571428569"/>
    <n v="67.740740740740748"/>
    <x v="0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x v="3"/>
    <x v="3"/>
    <n v="104.43617021276596"/>
    <n v="192.49019607843135"/>
    <x v="1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x v="3"/>
    <x v="3"/>
    <n v="69.989010989010993"/>
    <n v="82.714285714285722"/>
    <x v="0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x v="4"/>
    <x v="4"/>
    <n v="83.023989898989896"/>
    <n v="54.163920922570021"/>
    <x v="0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x v="3"/>
    <x v="3"/>
    <n v="90.3"/>
    <n v="16.722222222222221"/>
    <x v="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x v="3"/>
    <x v="3"/>
    <n v="103.98131932282546"/>
    <n v="116.87664041994749"/>
    <x v="1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x v="1"/>
    <x v="17"/>
    <n v="54.931726907630519"/>
    <n v="1052.1538461538462"/>
    <x v="1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x v="4"/>
    <x v="10"/>
    <n v="51.921875"/>
    <n v="123.07407407407408"/>
    <x v="1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x v="3"/>
    <x v="3"/>
    <n v="60.02834008097166"/>
    <n v="178.63855421686748"/>
    <x v="1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x v="4"/>
    <x v="22"/>
    <n v="44.003488879197555"/>
    <n v="355.28169014084506"/>
    <x v="1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x v="4"/>
    <x v="19"/>
    <n v="53.003513254551258"/>
    <n v="161.90634146341463"/>
    <x v="1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x v="2"/>
    <x v="8"/>
    <n v="54.5"/>
    <n v="24.914285714285715"/>
    <x v="0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x v="3"/>
    <x v="3"/>
    <n v="75.04195804195804"/>
    <n v="198.72222222222223"/>
    <x v="1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x v="3"/>
    <x v="3"/>
    <n v="35.911111111111111"/>
    <n v="34.752688172043008"/>
    <x v="3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x v="1"/>
    <x v="7"/>
    <n v="36.952702702702702"/>
    <n v="176.41935483870967"/>
    <x v="1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x v="3"/>
    <x v="3"/>
    <n v="63.170588235294119"/>
    <n v="511.38095238095235"/>
    <x v="1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x v="2"/>
    <x v="8"/>
    <n v="29.99462365591398"/>
    <n v="82.044117647058826"/>
    <x v="0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x v="4"/>
    <x v="19"/>
    <n v="86"/>
    <n v="24.326030927835053"/>
    <x v="3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x v="6"/>
    <x v="11"/>
    <n v="75.014876033057845"/>
    <n v="50.482758620689658"/>
    <x v="0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x v="6"/>
    <x v="11"/>
    <n v="101.19767441860465"/>
    <n v="967"/>
    <x v="1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x v="4"/>
    <x v="10"/>
    <n v="4"/>
    <n v="4"/>
    <x v="0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x v="1"/>
    <x v="1"/>
    <n v="29.001272669424118"/>
    <n v="122.84501347708894"/>
    <x v="1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x v="4"/>
    <x v="6"/>
    <n v="98.225806451612897"/>
    <n v="63.4375"/>
    <x v="0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x v="4"/>
    <x v="22"/>
    <n v="87.001693480101608"/>
    <n v="56.331688596491226"/>
    <x v="0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x v="4"/>
    <x v="6"/>
    <n v="45.205128205128204"/>
    <n v="44.074999999999996"/>
    <x v="0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x v="3"/>
    <x v="3"/>
    <n v="37.001341561577675"/>
    <n v="118.37253218884121"/>
    <x v="1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x v="1"/>
    <x v="7"/>
    <n v="94.976947040498445"/>
    <n v="104.1243169398907"/>
    <x v="1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x v="3"/>
    <x v="3"/>
    <n v="28.956521739130434"/>
    <n v="26.640000000000004"/>
    <x v="0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x v="3"/>
    <x v="3"/>
    <n v="55.993396226415094"/>
    <n v="351.20118343195264"/>
    <x v="1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x v="4"/>
    <x v="4"/>
    <n v="54.038095238095238"/>
    <n v="90.063492063492063"/>
    <x v="0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x v="3"/>
    <x v="3"/>
    <n v="82.38"/>
    <n v="171.625"/>
    <x v="1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x v="4"/>
    <x v="6"/>
    <n v="66.997115384615384"/>
    <n v="141.04655870445345"/>
    <x v="1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x v="6"/>
    <x v="20"/>
    <n v="107.91401869158878"/>
    <n v="30.57944915254237"/>
    <x v="0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x v="4"/>
    <x v="10"/>
    <n v="69.009501187648453"/>
    <n v="108.16455696202532"/>
    <x v="1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x v="3"/>
    <x v="3"/>
    <n v="39.006568144499177"/>
    <n v="133.45505617977528"/>
    <x v="1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x v="5"/>
    <x v="18"/>
    <n v="110.3625"/>
    <n v="187.85106382978722"/>
    <x v="1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x v="2"/>
    <x v="8"/>
    <n v="94.857142857142861"/>
    <n v="332"/>
    <x v="1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x v="2"/>
    <x v="2"/>
    <n v="57.935251798561154"/>
    <n v="575.21428571428578"/>
    <x v="1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x v="3"/>
    <x v="3"/>
    <n v="101.25"/>
    <n v="40.5"/>
    <x v="0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x v="4"/>
    <x v="6"/>
    <n v="64.95597484276729"/>
    <n v="184.42857142857144"/>
    <x v="1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x v="2"/>
    <x v="8"/>
    <n v="27.00524934383202"/>
    <n v="285.80555555555554"/>
    <x v="1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x v="0"/>
    <x v="0"/>
    <n v="50.97422680412371"/>
    <n v="319"/>
    <x v="1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x v="1"/>
    <x v="1"/>
    <n v="104.94260869565217"/>
    <n v="39.234070221066318"/>
    <x v="0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x v="1"/>
    <x v="5"/>
    <n v="84.028301886792448"/>
    <n v="178.14000000000001"/>
    <x v="1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x v="4"/>
    <x v="19"/>
    <n v="102.85915492957747"/>
    <n v="365.15"/>
    <x v="1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x v="5"/>
    <x v="18"/>
    <n v="39.962085308056871"/>
    <n v="113.94594594594594"/>
    <x v="1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x v="5"/>
    <x v="13"/>
    <n v="51.001785714285717"/>
    <n v="29.828720626631856"/>
    <x v="0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x v="4"/>
    <x v="22"/>
    <n v="40.823008849557525"/>
    <n v="54.270588235294113"/>
    <x v="0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x v="2"/>
    <x v="8"/>
    <n v="58.999637155297535"/>
    <n v="236.34156976744185"/>
    <x v="1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x v="0"/>
    <x v="0"/>
    <n v="71.156069364161851"/>
    <n v="512.91666666666663"/>
    <x v="1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x v="7"/>
    <x v="14"/>
    <n v="99.494252873563212"/>
    <n v="100.65116279069768"/>
    <x v="1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x v="3"/>
    <x v="3"/>
    <n v="103.98634590377114"/>
    <n v="81.348423194303152"/>
    <x v="0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x v="5"/>
    <x v="13"/>
    <n v="76.555555555555557"/>
    <n v="16.404761904761905"/>
    <x v="0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x v="3"/>
    <x v="3"/>
    <n v="87.068592057761734"/>
    <n v="52.774617067833695"/>
    <x v="0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x v="0"/>
    <x v="0"/>
    <n v="48.99554707379135"/>
    <n v="260.20608108108109"/>
    <x v="1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x v="3"/>
    <x v="3"/>
    <n v="42.969135802469133"/>
    <n v="30.73289183222958"/>
    <x v="0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x v="5"/>
    <x v="18"/>
    <n v="33.428571428571431"/>
    <n v="13.5"/>
    <x v="0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x v="3"/>
    <x v="3"/>
    <n v="83.982949701619773"/>
    <n v="178.62556663644605"/>
    <x v="1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x v="3"/>
    <x v="3"/>
    <n v="101.41739130434783"/>
    <n v="220.0566037735849"/>
    <x v="1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x v="2"/>
    <x v="8"/>
    <n v="109.87058823529412"/>
    <n v="101.5108695652174"/>
    <x v="1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x v="8"/>
    <x v="23"/>
    <n v="31.916666666666668"/>
    <n v="191.5"/>
    <x v="1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x v="0"/>
    <x v="0"/>
    <n v="70.993450675399103"/>
    <n v="305.34683098591546"/>
    <x v="1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x v="4"/>
    <x v="12"/>
    <n v="77.026890756302521"/>
    <n v="23.995287958115181"/>
    <x v="3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x v="7"/>
    <x v="14"/>
    <n v="101.78125"/>
    <n v="723.77777777777771"/>
    <x v="1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x v="2"/>
    <x v="8"/>
    <n v="51.059701492537314"/>
    <n v="547.36"/>
    <x v="1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x v="3"/>
    <x v="3"/>
    <n v="68.02051282051282"/>
    <n v="414.49999999999994"/>
    <x v="1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x v="4"/>
    <x v="10"/>
    <n v="30.87037037037037"/>
    <n v="0.90696409140369971"/>
    <x v="0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x v="2"/>
    <x v="8"/>
    <n v="27.908333333333335"/>
    <n v="34.173469387755098"/>
    <x v="0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x v="2"/>
    <x v="2"/>
    <n v="79.994818652849744"/>
    <n v="23.948810754912099"/>
    <x v="0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x v="4"/>
    <x v="4"/>
    <n v="38.003378378378379"/>
    <n v="48.072649572649574"/>
    <x v="0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x v="3"/>
    <x v="3"/>
    <e v="#DIV/0!"/>
    <n v="0"/>
    <x v="0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x v="4"/>
    <x v="4"/>
    <n v="59.990534521158132"/>
    <n v="70.145182291666657"/>
    <x v="0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x v="6"/>
    <x v="11"/>
    <n v="37.037634408602152"/>
    <n v="529.92307692307691"/>
    <x v="1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x v="4"/>
    <x v="6"/>
    <n v="99.963043478260872"/>
    <n v="180.32549019607845"/>
    <x v="1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x v="1"/>
    <x v="1"/>
    <n v="111.6774193548387"/>
    <n v="92.320000000000007"/>
    <x v="0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x v="5"/>
    <x v="15"/>
    <n v="36.014409221902014"/>
    <n v="13.901001112347053"/>
    <x v="0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x v="3"/>
    <x v="3"/>
    <n v="66.010284810126578"/>
    <n v="927.07777777777767"/>
    <x v="1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x v="2"/>
    <x v="2"/>
    <n v="44.05263157894737"/>
    <n v="39.857142857142861"/>
    <x v="0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x v="3"/>
    <x v="3"/>
    <n v="52.999726551818434"/>
    <n v="112.22929936305732"/>
    <x v="1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x v="3"/>
    <x v="3"/>
    <n v="95"/>
    <n v="70.925816023738875"/>
    <x v="0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x v="4"/>
    <x v="6"/>
    <n v="70.908396946564892"/>
    <n v="119.08974358974358"/>
    <x v="1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x v="3"/>
    <x v="3"/>
    <n v="98.060773480662988"/>
    <n v="24.017591339648174"/>
    <x v="0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x v="6"/>
    <x v="11"/>
    <n v="53.046025104602514"/>
    <n v="139.31868131868131"/>
    <x v="1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x v="4"/>
    <x v="19"/>
    <n v="93.142857142857139"/>
    <n v="39.277108433734945"/>
    <x v="3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x v="1"/>
    <x v="1"/>
    <n v="58.945075757575758"/>
    <n v="22.439077144917089"/>
    <x v="3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x v="3"/>
    <x v="3"/>
    <n v="36.067669172932334"/>
    <n v="55.779069767441861"/>
    <x v="0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x v="5"/>
    <x v="9"/>
    <n v="63.030732860520096"/>
    <n v="42.523125996810208"/>
    <x v="0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x v="0"/>
    <x v="0"/>
    <n v="84.717948717948715"/>
    <n v="112.00000000000001"/>
    <x v="1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x v="4"/>
    <x v="10"/>
    <n v="62.2"/>
    <n v="7.0681818181818183"/>
    <x v="0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x v="1"/>
    <x v="1"/>
    <n v="101.97518330513255"/>
    <n v="101.74563871693867"/>
    <x v="1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x v="3"/>
    <x v="3"/>
    <n v="106.4375"/>
    <n v="425.75"/>
    <x v="1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x v="4"/>
    <x v="6"/>
    <n v="29.975609756097562"/>
    <n v="145.53947368421052"/>
    <x v="1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x v="4"/>
    <x v="12"/>
    <n v="85.806282722513089"/>
    <n v="32.453465346534657"/>
    <x v="0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x v="4"/>
    <x v="12"/>
    <n v="70.82022471910112"/>
    <n v="700.33333333333326"/>
    <x v="1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x v="3"/>
    <x v="3"/>
    <n v="40.998484082870135"/>
    <n v="83.904860392967933"/>
    <x v="0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x v="2"/>
    <x v="8"/>
    <n v="28.063492063492063"/>
    <n v="84.19047619047619"/>
    <x v="0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x v="3"/>
    <x v="3"/>
    <n v="88.054421768707485"/>
    <n v="155.95180722891567"/>
    <x v="1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x v="4"/>
    <x v="10"/>
    <n v="31"/>
    <n v="99.619450317124731"/>
    <x v="0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x v="1"/>
    <x v="7"/>
    <n v="90.337500000000006"/>
    <n v="80.300000000000011"/>
    <x v="0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x v="6"/>
    <x v="11"/>
    <n v="63.777777777777779"/>
    <n v="11.254901960784313"/>
    <x v="0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x v="5"/>
    <x v="13"/>
    <n v="53.995515695067262"/>
    <n v="91.740952380952379"/>
    <x v="0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x v="6"/>
    <x v="11"/>
    <n v="48.993956043956047"/>
    <n v="95.521156936261391"/>
    <x v="2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x v="3"/>
    <x v="3"/>
    <n v="63.857142857142854"/>
    <n v="502.87499999999994"/>
    <x v="1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x v="1"/>
    <x v="7"/>
    <n v="82.996393146979258"/>
    <n v="159.24394463667818"/>
    <x v="1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x v="4"/>
    <x v="6"/>
    <n v="55.08230452674897"/>
    <n v="15.022446689113355"/>
    <x v="0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x v="3"/>
    <x v="3"/>
    <n v="62.044554455445542"/>
    <n v="482.03846153846149"/>
    <x v="1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x v="5"/>
    <x v="13"/>
    <n v="104.97857142857143"/>
    <n v="149.96938775510205"/>
    <x v="1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x v="4"/>
    <x v="4"/>
    <n v="94.044676806083643"/>
    <n v="117.22156398104266"/>
    <x v="1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x v="6"/>
    <x v="20"/>
    <n v="44.007716049382715"/>
    <n v="37.695968274950431"/>
    <x v="0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x v="0"/>
    <x v="0"/>
    <n v="92.467532467532465"/>
    <n v="72.653061224489804"/>
    <x v="0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x v="7"/>
    <x v="14"/>
    <n v="57.072874493927124"/>
    <n v="265.98113207547169"/>
    <x v="1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x v="6"/>
    <x v="20"/>
    <n v="109.07848101265823"/>
    <n v="24.205617977528089"/>
    <x v="0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x v="1"/>
    <x v="7"/>
    <n v="39.387755102040813"/>
    <n v="2.5064935064935066"/>
    <x v="0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x v="6"/>
    <x v="11"/>
    <n v="77.022222222222226"/>
    <n v="16.329799764428738"/>
    <x v="0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x v="1"/>
    <x v="1"/>
    <n v="92.166666666666671"/>
    <n v="276.5"/>
    <x v="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x v="3"/>
    <x v="3"/>
    <n v="61.007063197026021"/>
    <n v="88.803571428571431"/>
    <x v="0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x v="3"/>
    <x v="3"/>
    <n v="78.068181818181813"/>
    <n v="163.57142857142856"/>
    <x v="1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x v="4"/>
    <x v="6"/>
    <n v="80.75"/>
    <n v="969"/>
    <x v="1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x v="3"/>
    <x v="3"/>
    <n v="59.991289782244557"/>
    <n v="270.91376701966715"/>
    <x v="1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x v="2"/>
    <x v="8"/>
    <n v="110.03018372703411"/>
    <n v="284.21355932203392"/>
    <x v="1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x v="1"/>
    <x v="7"/>
    <n v="4"/>
    <n v="4"/>
    <x v="3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x v="2"/>
    <x v="2"/>
    <n v="37.99856063332134"/>
    <n v="58.6329816768462"/>
    <x v="0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x v="3"/>
    <x v="3"/>
    <n v="96.369565217391298"/>
    <n v="98.51111111111112"/>
    <x v="0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x v="1"/>
    <x v="1"/>
    <n v="72.978599221789878"/>
    <n v="43.975381008206334"/>
    <x v="0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x v="1"/>
    <x v="7"/>
    <n v="26.007220216606498"/>
    <n v="151.66315789473683"/>
    <x v="1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x v="1"/>
    <x v="1"/>
    <n v="104.36296296296297"/>
    <n v="223.63492063492063"/>
    <x v="1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x v="5"/>
    <x v="18"/>
    <n v="102.18852459016394"/>
    <n v="239.75"/>
    <x v="1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x v="4"/>
    <x v="22"/>
    <n v="54.117647058823529"/>
    <n v="199.33333333333334"/>
    <x v="1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x v="3"/>
    <x v="3"/>
    <n v="63.222222222222221"/>
    <n v="137.34482758620689"/>
    <x v="1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x v="3"/>
    <x v="3"/>
    <n v="104.03228962818004"/>
    <n v="100.9696106362773"/>
    <x v="1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x v="4"/>
    <x v="10"/>
    <n v="49.994334277620396"/>
    <n v="794.16"/>
    <x v="1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x v="3"/>
    <x v="3"/>
    <n v="56.015151515151516"/>
    <n v="369.7"/>
    <x v="1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x v="1"/>
    <x v="1"/>
    <n v="48.807692307692307"/>
    <n v="12.818181818181817"/>
    <x v="0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x v="4"/>
    <x v="4"/>
    <n v="60.082352941176474"/>
    <n v="138.02702702702703"/>
    <x v="1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x v="3"/>
    <x v="3"/>
    <n v="78.990502793296088"/>
    <n v="83.813278008298752"/>
    <x v="0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x v="3"/>
    <x v="3"/>
    <n v="53.99499443826474"/>
    <n v="204.60063224446787"/>
    <x v="1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x v="1"/>
    <x v="5"/>
    <n v="111.45945945945945"/>
    <n v="44.344086021505376"/>
    <x v="0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x v="1"/>
    <x v="1"/>
    <n v="60.922131147540981"/>
    <n v="218.60294117647058"/>
    <x v="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x v="3"/>
    <x v="3"/>
    <n v="26.0015444015444"/>
    <n v="186.03314917127071"/>
    <x v="1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x v="4"/>
    <x v="10"/>
    <n v="80.993208828522924"/>
    <n v="237.33830845771143"/>
    <x v="1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x v="1"/>
    <x v="1"/>
    <n v="34.995963302752294"/>
    <n v="305.65384615384613"/>
    <x v="1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x v="4"/>
    <x v="12"/>
    <n v="94.142857142857139"/>
    <n v="94.142857142857139"/>
    <x v="0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x v="1"/>
    <x v="1"/>
    <n v="52.085106382978722"/>
    <n v="54.400000000000006"/>
    <x v="3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x v="8"/>
    <x v="23"/>
    <n v="24.986666666666668"/>
    <n v="111.88059701492537"/>
    <x v="1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x v="0"/>
    <x v="0"/>
    <n v="69.215277777777771"/>
    <n v="369.14814814814815"/>
    <x v="1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x v="3"/>
    <x v="3"/>
    <n v="93.944444444444443"/>
    <n v="62.930372148859547"/>
    <x v="0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x v="3"/>
    <x v="3"/>
    <n v="98.40625"/>
    <n v="64.927835051546396"/>
    <x v="0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x v="1"/>
    <x v="17"/>
    <n v="41.783783783783782"/>
    <n v="18.853658536585368"/>
    <x v="3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x v="4"/>
    <x v="22"/>
    <n v="65.991836734693877"/>
    <n v="16.754404145077721"/>
    <x v="0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x v="1"/>
    <x v="17"/>
    <n v="72.05747126436782"/>
    <n v="101.11290322580646"/>
    <x v="1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x v="3"/>
    <x v="3"/>
    <n v="48.003209242618745"/>
    <n v="341.5022831050228"/>
    <x v="1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x v="2"/>
    <x v="2"/>
    <n v="54.098591549295776"/>
    <n v="64.016666666666666"/>
    <x v="0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x v="6"/>
    <x v="11"/>
    <n v="107.88095238095238"/>
    <n v="52.080459770114942"/>
    <x v="0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x v="4"/>
    <x v="4"/>
    <n v="67.034103410341032"/>
    <n v="322.40211640211641"/>
    <x v="1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x v="2"/>
    <x v="2"/>
    <n v="64.01425914445133"/>
    <n v="119.50810185185186"/>
    <x v="1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x v="5"/>
    <x v="18"/>
    <n v="96.066176470588232"/>
    <n v="146.79775280898878"/>
    <x v="1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x v="1"/>
    <x v="1"/>
    <n v="51.184615384615384"/>
    <n v="950.57142857142856"/>
    <x v="1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x v="0"/>
    <x v="0"/>
    <n v="43.92307692307692"/>
    <n v="72.893617021276597"/>
    <x v="0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x v="3"/>
    <x v="3"/>
    <n v="91.021198830409361"/>
    <n v="79.008248730964468"/>
    <x v="0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x v="4"/>
    <x v="4"/>
    <n v="50.127450980392155"/>
    <n v="64.721518987341781"/>
    <x v="0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x v="5"/>
    <x v="15"/>
    <n v="67.720930232558146"/>
    <n v="82.028169014084511"/>
    <x v="0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x v="6"/>
    <x v="11"/>
    <n v="61.03921568627451"/>
    <n v="1037.6666666666667"/>
    <x v="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x v="3"/>
    <x v="3"/>
    <n v="80.011857707509876"/>
    <n v="12.910076530612244"/>
    <x v="0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x v="4"/>
    <x v="10"/>
    <n v="47.001497753369947"/>
    <n v="154.84210526315789"/>
    <x v="1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x v="3"/>
    <x v="3"/>
    <n v="71.127388535031841"/>
    <n v="7.0991735537190088"/>
    <x v="0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x v="3"/>
    <x v="3"/>
    <n v="89.99079189686924"/>
    <n v="208.52773826458036"/>
    <x v="1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x v="4"/>
    <x v="6"/>
    <n v="43.032786885245905"/>
    <n v="99.683544303797461"/>
    <x v="0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x v="3"/>
    <x v="3"/>
    <n v="67.997714808043881"/>
    <n v="201.59756097560978"/>
    <x v="1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x v="1"/>
    <x v="1"/>
    <n v="73.004566210045667"/>
    <n v="162.09032258064516"/>
    <x v="1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x v="4"/>
    <x v="4"/>
    <n v="62.341463414634148"/>
    <n v="3.6436208125445471"/>
    <x v="0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x v="0"/>
    <x v="0"/>
    <n v="5"/>
    <n v="5"/>
    <x v="0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x v="2"/>
    <x v="8"/>
    <n v="67.103092783505161"/>
    <n v="206.63492063492063"/>
    <x v="1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x v="3"/>
    <x v="3"/>
    <n v="79.978947368421046"/>
    <n v="128.23628691983123"/>
    <x v="1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x v="3"/>
    <x v="3"/>
    <n v="62.176470588235297"/>
    <n v="119.66037735849055"/>
    <x v="1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x v="3"/>
    <x v="3"/>
    <n v="53.005950297514879"/>
    <n v="170.73055242390078"/>
    <x v="1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x v="5"/>
    <x v="9"/>
    <n v="57.738317757009348"/>
    <n v="187.21212121212122"/>
    <x v="1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x v="1"/>
    <x v="1"/>
    <n v="40.03125"/>
    <n v="188.38235294117646"/>
    <x v="1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x v="0"/>
    <x v="0"/>
    <n v="81.016591928251117"/>
    <n v="131.29869186046511"/>
    <x v="1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x v="1"/>
    <x v="17"/>
    <n v="35.047468354430379"/>
    <n v="283.97435897435901"/>
    <x v="1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x v="4"/>
    <x v="22"/>
    <n v="102.92307692307692"/>
    <n v="120.41999999999999"/>
    <x v="1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x v="3"/>
    <x v="3"/>
    <n v="27.998126756166094"/>
    <n v="419.0560747663551"/>
    <x v="1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x v="3"/>
    <x v="3"/>
    <n v="75.733333333333334"/>
    <n v="13.853658536585368"/>
    <x v="3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x v="1"/>
    <x v="5"/>
    <n v="45.026041666666664"/>
    <n v="139.43548387096774"/>
    <x v="1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x v="3"/>
    <x v="3"/>
    <n v="73.615384615384613"/>
    <n v="174"/>
    <x v="1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x v="3"/>
    <x v="3"/>
    <n v="56.991701244813278"/>
    <n v="155.49056603773585"/>
    <x v="1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x v="3"/>
    <x v="3"/>
    <n v="85.223529411764702"/>
    <n v="170.44705882352943"/>
    <x v="1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x v="1"/>
    <x v="7"/>
    <n v="50.962184873949582"/>
    <n v="189.515625"/>
    <x v="1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x v="3"/>
    <x v="3"/>
    <n v="63.563636363636363"/>
    <n v="249.71428571428572"/>
    <x v="1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x v="5"/>
    <x v="9"/>
    <n v="80.999165275459092"/>
    <n v="48.860523665659613"/>
    <x v="0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x v="3"/>
    <x v="3"/>
    <n v="86.044753086419746"/>
    <n v="28.461970393057683"/>
    <x v="0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x v="7"/>
    <x v="14"/>
    <n v="90.0390625"/>
    <n v="268.02325581395348"/>
    <x v="1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x v="3"/>
    <x v="3"/>
    <n v="74.006063432835816"/>
    <n v="619.80078125"/>
    <x v="1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x v="1"/>
    <x v="7"/>
    <n v="92.4375"/>
    <n v="3.1301587301587301"/>
    <x v="0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x v="3"/>
    <x v="3"/>
    <n v="55.999257333828446"/>
    <n v="159.92152704135739"/>
    <x v="1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x v="7"/>
    <x v="14"/>
    <n v="32.983796296296298"/>
    <n v="279.39215686274508"/>
    <x v="1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x v="3"/>
    <x v="3"/>
    <n v="93.596774193548384"/>
    <n v="77.373333333333335"/>
    <x v="0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x v="3"/>
    <x v="3"/>
    <n v="69.867724867724874"/>
    <n v="206.32812500000003"/>
    <x v="1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x v="0"/>
    <x v="0"/>
    <n v="72.129870129870127"/>
    <n v="694.25"/>
    <x v="1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x v="1"/>
    <x v="7"/>
    <n v="30.041666666666668"/>
    <n v="151.78947368421052"/>
    <x v="1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x v="3"/>
    <x v="3"/>
    <n v="73.968000000000004"/>
    <n v="64.58207217694995"/>
    <x v="0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x v="3"/>
    <x v="3"/>
    <n v="68.65517241379311"/>
    <n v="62.873684210526314"/>
    <x v="3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x v="3"/>
    <x v="3"/>
    <n v="59.992164544564154"/>
    <n v="310.39864864864865"/>
    <x v="1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x v="3"/>
    <x v="3"/>
    <n v="111.15827338129496"/>
    <n v="42.859916782246884"/>
    <x v="2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x v="4"/>
    <x v="10"/>
    <n v="53.038095238095238"/>
    <n v="83.119402985074629"/>
    <x v="0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x v="4"/>
    <x v="19"/>
    <n v="55.985524728588658"/>
    <n v="78.531302876480552"/>
    <x v="3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x v="4"/>
    <x v="19"/>
    <n v="69.986760812003524"/>
    <n v="114.09352517985612"/>
    <x v="1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x v="4"/>
    <x v="10"/>
    <n v="48.998079877112133"/>
    <n v="64.537683358624179"/>
    <x v="0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x v="3"/>
    <x v="3"/>
    <n v="103.84615384615384"/>
    <n v="79.411764705882348"/>
    <x v="0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x v="3"/>
    <x v="3"/>
    <n v="99.127659574468083"/>
    <n v="11.419117647058824"/>
    <x v="0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x v="4"/>
    <x v="6"/>
    <n v="107.37777777777778"/>
    <n v="56.186046511627907"/>
    <x v="2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x v="3"/>
    <x v="3"/>
    <n v="76.922178988326849"/>
    <n v="16.501669449081803"/>
    <x v="0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x v="3"/>
    <x v="3"/>
    <n v="58.128865979381445"/>
    <n v="119.96808510638297"/>
    <x v="1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x v="2"/>
    <x v="8"/>
    <n v="103.73643410852713"/>
    <n v="145.45652173913044"/>
    <x v="1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x v="3"/>
    <x v="3"/>
    <n v="87.962666666666664"/>
    <n v="221.38255033557047"/>
    <x v="1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x v="3"/>
    <x v="3"/>
    <n v="28"/>
    <n v="48.396694214876035"/>
    <x v="0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x v="1"/>
    <x v="1"/>
    <n v="37.999361294443261"/>
    <n v="92.911504424778755"/>
    <x v="0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x v="6"/>
    <x v="11"/>
    <n v="29.999313893653515"/>
    <n v="88.599797365754824"/>
    <x v="0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x v="5"/>
    <x v="18"/>
    <n v="103.5"/>
    <n v="41.4"/>
    <x v="0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x v="0"/>
    <x v="0"/>
    <n v="85.994467496542185"/>
    <n v="63.056795131845846"/>
    <x v="3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x v="3"/>
    <x v="3"/>
    <n v="98.011627906976742"/>
    <n v="48.482333607230892"/>
    <x v="0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x v="1"/>
    <x v="17"/>
    <n v="2"/>
    <n v="2"/>
    <x v="0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x v="4"/>
    <x v="12"/>
    <n v="44.994570837642193"/>
    <n v="88.47941026944585"/>
    <x v="0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x v="2"/>
    <x v="2"/>
    <n v="31.012224938875306"/>
    <n v="126.84"/>
    <x v="1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x v="2"/>
    <x v="2"/>
    <n v="59.970085470085472"/>
    <n v="2338.833333333333"/>
    <x v="1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x v="1"/>
    <x v="16"/>
    <n v="58.9973474801061"/>
    <n v="508.38857142857148"/>
    <x v="1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x v="7"/>
    <x v="14"/>
    <n v="50.045454545454547"/>
    <n v="191.47826086956522"/>
    <x v="1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x v="0"/>
    <x v="0"/>
    <n v="98.966269841269835"/>
    <n v="42.127533783783782"/>
    <x v="0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x v="4"/>
    <x v="22"/>
    <n v="58.857142857142854"/>
    <n v="8.24"/>
    <x v="0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x v="1"/>
    <x v="1"/>
    <n v="81.010256410256417"/>
    <n v="60.064638783269963"/>
    <x v="3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x v="4"/>
    <x v="4"/>
    <n v="76.013333333333335"/>
    <n v="47.232808616404313"/>
    <x v="0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x v="3"/>
    <x v="3"/>
    <n v="96.597402597402592"/>
    <n v="81.736263736263737"/>
    <x v="0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x v="1"/>
    <x v="17"/>
    <n v="76.957446808510639"/>
    <n v="54.187265917603"/>
    <x v="0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x v="3"/>
    <x v="3"/>
    <n v="67.984732824427482"/>
    <n v="97.868131868131869"/>
    <x v="0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x v="3"/>
    <x v="3"/>
    <n v="88.781609195402297"/>
    <n v="77.239999999999995"/>
    <x v="0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x v="1"/>
    <x v="17"/>
    <n v="24.99623706491063"/>
    <n v="33.464735516372798"/>
    <x v="0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x v="4"/>
    <x v="4"/>
    <n v="44.922794117647058"/>
    <n v="239.58823529411765"/>
    <x v="1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x v="3"/>
    <x v="3"/>
    <n v="79.400000000000006"/>
    <n v="64.032258064516128"/>
    <x v="3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x v="8"/>
    <x v="23"/>
    <n v="29.009546539379475"/>
    <n v="176.15942028985506"/>
    <x v="1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x v="3"/>
    <x v="3"/>
    <n v="73.59210526315789"/>
    <n v="20.33818181818182"/>
    <x v="0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x v="3"/>
    <x v="3"/>
    <n v="107.97038864898211"/>
    <n v="358.64754098360658"/>
    <x v="1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x v="1"/>
    <x v="7"/>
    <n v="68.987284287011803"/>
    <n v="468.85802469135803"/>
    <x v="1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x v="3"/>
    <x v="3"/>
    <n v="111.02236719478098"/>
    <n v="122.05635245901641"/>
    <x v="1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x v="3"/>
    <x v="3"/>
    <n v="24.997515808491418"/>
    <n v="55.931783729156137"/>
    <x v="0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x v="1"/>
    <x v="7"/>
    <n v="42.155172413793103"/>
    <n v="43.660714285714285"/>
    <x v="0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x v="7"/>
    <x v="14"/>
    <n v="47.003284072249592"/>
    <n v="33.53837141183363"/>
    <x v="3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x v="8"/>
    <x v="23"/>
    <n v="36.0392749244713"/>
    <n v="122.97938144329896"/>
    <x v="1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x v="7"/>
    <x v="14"/>
    <n v="101.03760683760684"/>
    <n v="189.74959871589084"/>
    <x v="1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x v="5"/>
    <x v="13"/>
    <n v="39.927927927927925"/>
    <n v="83.622641509433961"/>
    <x v="0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x v="4"/>
    <x v="6"/>
    <n v="83.158139534883716"/>
    <n v="17.968844221105527"/>
    <x v="3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x v="0"/>
    <x v="0"/>
    <n v="39.97520661157025"/>
    <n v="1036.5"/>
    <x v="1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x v="6"/>
    <x v="20"/>
    <n v="47.993908629441627"/>
    <n v="97.405219780219781"/>
    <x v="0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x v="3"/>
    <x v="3"/>
    <n v="95.978877489438744"/>
    <n v="86.386203150461711"/>
    <x v="0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x v="3"/>
    <x v="3"/>
    <n v="78.728155339805824"/>
    <n v="150.16666666666666"/>
    <x v="1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x v="3"/>
    <x v="3"/>
    <n v="56.081632653061227"/>
    <n v="358.43478260869563"/>
    <x v="1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x v="5"/>
    <x v="9"/>
    <n v="69.090909090909093"/>
    <n v="542.85714285714289"/>
    <x v="1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x v="3"/>
    <x v="3"/>
    <n v="102.05291576673866"/>
    <n v="67.500714285714281"/>
    <x v="0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x v="2"/>
    <x v="8"/>
    <n v="107.32089552238806"/>
    <n v="191.74666666666667"/>
    <x v="1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x v="3"/>
    <x v="3"/>
    <n v="51.970260223048328"/>
    <n v="932"/>
    <x v="1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x v="4"/>
    <x v="19"/>
    <n v="71.137142857142862"/>
    <n v="429.27586206896552"/>
    <x v="1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x v="2"/>
    <x v="2"/>
    <n v="106.49275362318841"/>
    <n v="100.65753424657535"/>
    <x v="1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x v="4"/>
    <x v="4"/>
    <n v="42.93684210526316"/>
    <n v="226.61111111111109"/>
    <x v="1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x v="4"/>
    <x v="4"/>
    <n v="30.037974683544302"/>
    <n v="142.38"/>
    <x v="1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x v="1"/>
    <x v="1"/>
    <n v="70.623376623376629"/>
    <n v="90.633333333333326"/>
    <x v="0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x v="3"/>
    <x v="3"/>
    <n v="66.016018306636155"/>
    <n v="63.966740576496676"/>
    <x v="0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x v="3"/>
    <x v="3"/>
    <n v="96.911392405063296"/>
    <n v="84.131868131868131"/>
    <x v="0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x v="1"/>
    <x v="1"/>
    <n v="62.867346938775512"/>
    <n v="133.93478260869566"/>
    <x v="1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x v="3"/>
    <x v="3"/>
    <n v="108.98537682789652"/>
    <n v="59.042047531992694"/>
    <x v="0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x v="1"/>
    <x v="5"/>
    <n v="26.999314599040439"/>
    <n v="152.80062063615205"/>
    <x v="1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x v="2"/>
    <x v="8"/>
    <n v="65.004147943311438"/>
    <n v="446.69121140142522"/>
    <x v="1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x v="4"/>
    <x v="6"/>
    <n v="111.51785714285714"/>
    <n v="84.391891891891888"/>
    <x v="0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x v="2"/>
    <x v="8"/>
    <n v="3"/>
    <n v="3"/>
    <x v="0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x v="3"/>
    <x v="3"/>
    <n v="110.99268292682927"/>
    <n v="175.02692307692308"/>
    <x v="1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x v="2"/>
    <x v="8"/>
    <n v="56.746987951807228"/>
    <n v="54.137931034482754"/>
    <x v="0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x v="5"/>
    <x v="18"/>
    <n v="97.020608439646708"/>
    <n v="311.87381703470032"/>
    <x v="1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x v="4"/>
    <x v="10"/>
    <n v="92.08620689655173"/>
    <n v="122.78160919540231"/>
    <x v="1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x v="5"/>
    <x v="9"/>
    <n v="82.986666666666665"/>
    <n v="99.026517383618156"/>
    <x v="0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x v="2"/>
    <x v="2"/>
    <n v="103.03791821561339"/>
    <n v="127.84686346863469"/>
    <x v="1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x v="4"/>
    <x v="6"/>
    <n v="68.922619047619051"/>
    <n v="158.61643835616439"/>
    <x v="1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x v="3"/>
    <x v="3"/>
    <n v="87.737226277372258"/>
    <n v="707.05882352941171"/>
    <x v="1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x v="3"/>
    <x v="3"/>
    <n v="75.021505376344081"/>
    <n v="142.38775510204081"/>
    <x v="1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x v="3"/>
    <x v="3"/>
    <n v="50.863999999999997"/>
    <n v="147.86046511627907"/>
    <x v="1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x v="3"/>
    <x v="3"/>
    <n v="90"/>
    <n v="20.322580645161288"/>
    <x v="0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x v="3"/>
    <x v="3"/>
    <n v="72.896039603960389"/>
    <n v="1840.625"/>
    <x v="1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x v="5"/>
    <x v="15"/>
    <n v="108.48543689320388"/>
    <n v="161.94202898550725"/>
    <x v="1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x v="1"/>
    <x v="1"/>
    <n v="101.98095238095237"/>
    <n v="472.82077922077923"/>
    <x v="1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x v="6"/>
    <x v="20"/>
    <n v="44.009146341463413"/>
    <n v="24.466101694915253"/>
    <x v="0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x v="3"/>
    <x v="3"/>
    <n v="65.942675159235662"/>
    <n v="517.65"/>
    <x v="1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x v="4"/>
    <x v="4"/>
    <n v="24.987387387387386"/>
    <n v="247.64285714285714"/>
    <x v="1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x v="2"/>
    <x v="8"/>
    <n v="28.003367003367003"/>
    <n v="100.20481927710843"/>
    <x v="1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x v="5"/>
    <x v="13"/>
    <n v="85.829268292682926"/>
    <n v="153"/>
    <x v="1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x v="3"/>
    <x v="3"/>
    <n v="84.921052631578945"/>
    <n v="37.091954022988503"/>
    <x v="3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x v="1"/>
    <x v="1"/>
    <n v="90.483333333333334"/>
    <n v="4.392394822006473"/>
    <x v="3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x v="4"/>
    <x v="4"/>
    <n v="25.00197628458498"/>
    <n v="156.50721649484535"/>
    <x v="1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x v="3"/>
    <x v="3"/>
    <n v="92.013888888888886"/>
    <n v="270.40816326530609"/>
    <x v="1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x v="3"/>
    <x v="3"/>
    <n v="93.066115702479337"/>
    <n v="134.05952380952382"/>
    <x v="1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x v="6"/>
    <x v="20"/>
    <n v="61.008145363408524"/>
    <n v="50.398033126293996"/>
    <x v="0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x v="3"/>
    <x v="3"/>
    <n v="92.036259541984734"/>
    <n v="88.815837937384899"/>
    <x v="3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x v="2"/>
    <x v="2"/>
    <n v="81.132596685082873"/>
    <n v="165"/>
    <x v="1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x v="3"/>
    <x v="3"/>
    <n v="73.5"/>
    <n v="17.5"/>
    <x v="0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x v="4"/>
    <x v="6"/>
    <n v="85.221311475409834"/>
    <n v="185.66071428571428"/>
    <x v="1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x v="2"/>
    <x v="8"/>
    <n v="110.96825396825396"/>
    <n v="412.6631944444444"/>
    <x v="1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x v="2"/>
    <x v="2"/>
    <n v="32.968036529680369"/>
    <n v="90.25"/>
    <x v="3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x v="1"/>
    <x v="1"/>
    <n v="96.005352363960753"/>
    <n v="91.984615384615381"/>
    <x v="0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x v="1"/>
    <x v="16"/>
    <n v="84.96632653061225"/>
    <n v="527.00632911392404"/>
    <x v="1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x v="3"/>
    <x v="3"/>
    <n v="25.007462686567163"/>
    <n v="319.14285714285711"/>
    <x v="1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x v="7"/>
    <x v="14"/>
    <n v="65.998995479658461"/>
    <n v="354.18867924528303"/>
    <x v="1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x v="5"/>
    <x v="9"/>
    <n v="87.34482758620689"/>
    <n v="32.896103896103895"/>
    <x v="3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x v="1"/>
    <x v="7"/>
    <n v="27.933333333333334"/>
    <n v="135.8918918918919"/>
    <x v="1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x v="3"/>
    <x v="3"/>
    <n v="103.8"/>
    <n v="2.0843373493975905"/>
    <x v="0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x v="1"/>
    <x v="7"/>
    <n v="31.937172774869111"/>
    <n v="61"/>
    <x v="0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x v="3"/>
    <x v="3"/>
    <n v="99.5"/>
    <n v="30.037735849056602"/>
    <x v="0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x v="3"/>
    <x v="3"/>
    <n v="108.84615384615384"/>
    <n v="1179.1666666666665"/>
    <x v="1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x v="1"/>
    <x v="5"/>
    <n v="110.76229508196721"/>
    <n v="1126.0833333333335"/>
    <x v="1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x v="3"/>
    <x v="3"/>
    <n v="29.647058823529413"/>
    <n v="12.923076923076923"/>
    <x v="0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x v="3"/>
    <x v="3"/>
    <n v="101.71428571428571"/>
    <n v="712"/>
    <x v="1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x v="2"/>
    <x v="8"/>
    <n v="61.5"/>
    <n v="30.304347826086957"/>
    <x v="0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x v="2"/>
    <x v="2"/>
    <n v="35"/>
    <n v="212.50896057347671"/>
    <x v="1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x v="3"/>
    <x v="3"/>
    <n v="40.049999999999997"/>
    <n v="228.85714285714286"/>
    <x v="1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x v="4"/>
    <x v="10"/>
    <n v="110.97231270358306"/>
    <n v="34.959979476654695"/>
    <x v="3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x v="2"/>
    <x v="8"/>
    <n v="36.959016393442624"/>
    <n v="157.29069767441862"/>
    <x v="1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x v="1"/>
    <x v="5"/>
    <n v="1"/>
    <n v="1"/>
    <x v="0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x v="5"/>
    <x v="9"/>
    <n v="30.974074074074075"/>
    <n v="232.30555555555554"/>
    <x v="1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x v="3"/>
    <x v="3"/>
    <n v="47.035087719298247"/>
    <n v="92.448275862068968"/>
    <x v="3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x v="7"/>
    <x v="14"/>
    <n v="88.065693430656935"/>
    <n v="256.70212765957444"/>
    <x v="1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x v="3"/>
    <x v="3"/>
    <n v="37.005616224648989"/>
    <n v="168.47017045454547"/>
    <x v="1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x v="3"/>
    <x v="3"/>
    <n v="26.027777777777779"/>
    <n v="166.57777777777778"/>
    <x v="1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x v="3"/>
    <x v="3"/>
    <n v="67.817567567567565"/>
    <n v="772.07692307692309"/>
    <x v="1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x v="4"/>
    <x v="6"/>
    <n v="49.964912280701753"/>
    <n v="406.85714285714283"/>
    <x v="1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x v="1"/>
    <x v="1"/>
    <n v="110.01646903820817"/>
    <n v="564.20608108108115"/>
    <x v="1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x v="1"/>
    <x v="5"/>
    <n v="89.964678178963894"/>
    <n v="68.426865671641792"/>
    <x v="0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x v="6"/>
    <x v="11"/>
    <n v="79.009523809523813"/>
    <n v="34.351966873706004"/>
    <x v="0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x v="1"/>
    <x v="1"/>
    <n v="86.867469879518069"/>
    <n v="655.4545454545455"/>
    <x v="1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x v="1"/>
    <x v="17"/>
    <n v="62.04"/>
    <n v="177.25714285714284"/>
    <x v="1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x v="3"/>
    <x v="3"/>
    <n v="26.970212765957445"/>
    <n v="113.17857142857144"/>
    <x v="1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x v="1"/>
    <x v="1"/>
    <n v="54.121621621621621"/>
    <n v="728.18181818181824"/>
    <x v="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x v="1"/>
    <x v="7"/>
    <n v="41.035353535353536"/>
    <n v="208.33333333333334"/>
    <x v="1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x v="4"/>
    <x v="22"/>
    <n v="55.052419354838712"/>
    <n v="31.171232876712331"/>
    <x v="0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x v="5"/>
    <x v="18"/>
    <n v="107.93762183235867"/>
    <n v="56.967078189300416"/>
    <x v="0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x v="3"/>
    <x v="3"/>
    <n v="73.92"/>
    <n v="231"/>
    <x v="1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x v="6"/>
    <x v="11"/>
    <n v="31.995894428152493"/>
    <n v="86.867834394904463"/>
    <x v="0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x v="3"/>
    <x v="3"/>
    <n v="53.898148148148145"/>
    <n v="270.74418604651163"/>
    <x v="1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x v="3"/>
    <x v="3"/>
    <n v="106.5"/>
    <n v="49.446428571428569"/>
    <x v="3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x v="1"/>
    <x v="7"/>
    <n v="32.999805409612762"/>
    <n v="113.3596256684492"/>
    <x v="1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x v="3"/>
    <x v="3"/>
    <n v="43.00254993625159"/>
    <n v="190.55555555555554"/>
    <x v="1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x v="2"/>
    <x v="2"/>
    <n v="86.858974358974365"/>
    <n v="135.5"/>
    <x v="1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x v="1"/>
    <x v="1"/>
    <n v="96.8"/>
    <n v="10.297872340425531"/>
    <x v="0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x v="3"/>
    <x v="3"/>
    <n v="32.995456610631528"/>
    <n v="65.544223826714799"/>
    <x v="0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x v="3"/>
    <x v="3"/>
    <n v="68.028106508875737"/>
    <n v="49.026652452025587"/>
    <x v="0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x v="4"/>
    <x v="10"/>
    <n v="58.867816091954026"/>
    <n v="787.92307692307691"/>
    <x v="1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x v="3"/>
    <x v="3"/>
    <n v="105.04572803850782"/>
    <n v="80.306347746090154"/>
    <x v="0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x v="4"/>
    <x v="6"/>
    <n v="33.054878048780488"/>
    <n v="106.29411764705883"/>
    <x v="1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x v="3"/>
    <x v="3"/>
    <n v="78.821428571428569"/>
    <n v="50.735632183908038"/>
    <x v="3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x v="4"/>
    <x v="10"/>
    <n v="68.204968944099377"/>
    <n v="215.31372549019611"/>
    <x v="1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x v="1"/>
    <x v="1"/>
    <n v="75.731884057971016"/>
    <n v="141.22972972972974"/>
    <x v="1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x v="2"/>
    <x v="2"/>
    <n v="30.996070133010882"/>
    <n v="115.33745781777279"/>
    <x v="1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x v="4"/>
    <x v="10"/>
    <n v="101.88188976377953"/>
    <n v="193.11940298507463"/>
    <x v="1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x v="1"/>
    <x v="17"/>
    <n v="52.879227053140099"/>
    <n v="729.73333333333335"/>
    <x v="1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x v="1"/>
    <x v="1"/>
    <n v="71.005820721769496"/>
    <n v="99.66339869281046"/>
    <x v="0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x v="4"/>
    <x v="10"/>
    <n v="102.38709677419355"/>
    <n v="88.166666666666671"/>
    <x v="2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x v="3"/>
    <x v="3"/>
    <n v="74.466666666666669"/>
    <n v="37.233333333333334"/>
    <x v="0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x v="3"/>
    <x v="3"/>
    <n v="51.009883198562441"/>
    <n v="30.540075309306079"/>
    <x v="3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x v="0"/>
    <x v="0"/>
    <n v="90"/>
    <n v="25.714285714285712"/>
    <x v="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x v="3"/>
    <x v="3"/>
    <n v="97.142857142857139"/>
    <n v="34"/>
    <x v="0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x v="5"/>
    <x v="9"/>
    <n v="72.071823204419886"/>
    <n v="1185.909090909091"/>
    <x v="1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x v="1"/>
    <x v="1"/>
    <n v="75.236363636363635"/>
    <n v="125.39393939393939"/>
    <x v="1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x v="4"/>
    <x v="6"/>
    <n v="32.967741935483872"/>
    <n v="14.394366197183098"/>
    <x v="0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x v="6"/>
    <x v="20"/>
    <n v="54.807692307692307"/>
    <n v="54.807692307692314"/>
    <x v="0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x v="2"/>
    <x v="2"/>
    <n v="45.037837837837834"/>
    <n v="109.63157894736841"/>
    <x v="1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x v="3"/>
    <x v="3"/>
    <n v="52.958677685950413"/>
    <n v="188.47058823529412"/>
    <x v="1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x v="3"/>
    <x v="3"/>
    <n v="60.017959183673469"/>
    <n v="87.008284023668637"/>
    <x v="0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x v="1"/>
    <x v="1"/>
    <n v="1"/>
    <n v="1"/>
    <x v="0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x v="7"/>
    <x v="14"/>
    <n v="44.028301886792455"/>
    <n v="202.9130434782609"/>
    <x v="1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x v="7"/>
    <x v="14"/>
    <n v="86.028169014084511"/>
    <n v="197.03225806451613"/>
    <x v="1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x v="3"/>
    <x v="3"/>
    <n v="28.012875536480685"/>
    <n v="107"/>
    <x v="1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x v="1"/>
    <x v="1"/>
    <n v="32.050458715596328"/>
    <n v="268.73076923076923"/>
    <x v="1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x v="4"/>
    <x v="4"/>
    <n v="73.611940298507463"/>
    <n v="50.845360824742272"/>
    <x v="0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x v="4"/>
    <x v="6"/>
    <n v="108.71052631578948"/>
    <n v="1180.2857142857142"/>
    <x v="1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x v="3"/>
    <x v="3"/>
    <n v="42.97674418604651"/>
    <n v="264"/>
    <x v="1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x v="0"/>
    <x v="0"/>
    <n v="83.315789473684205"/>
    <n v="30.44230769230769"/>
    <x v="0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x v="4"/>
    <x v="4"/>
    <n v="42"/>
    <n v="62.880681818181813"/>
    <x v="0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x v="3"/>
    <x v="3"/>
    <n v="55.927601809954751"/>
    <n v="193.125"/>
    <x v="1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x v="6"/>
    <x v="11"/>
    <n v="105.03681885125184"/>
    <n v="77.102702702702715"/>
    <x v="0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x v="5"/>
    <x v="9"/>
    <n v="48"/>
    <n v="225.52763819095478"/>
    <x v="1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x v="6"/>
    <x v="11"/>
    <n v="112.66176470588235"/>
    <n v="239.40625"/>
    <x v="1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x v="1"/>
    <x v="1"/>
    <n v="81.944444444444443"/>
    <n v="92.1875"/>
    <x v="0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x v="1"/>
    <x v="1"/>
    <n v="64.049180327868854"/>
    <n v="130.23333333333335"/>
    <x v="1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x v="3"/>
    <x v="3"/>
    <n v="106.39097744360902"/>
    <n v="615.21739130434787"/>
    <x v="1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x v="5"/>
    <x v="9"/>
    <n v="76.011249497790274"/>
    <n v="368.79532163742692"/>
    <x v="1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x v="3"/>
    <x v="3"/>
    <n v="111.07246376811594"/>
    <n v="1094.8571428571429"/>
    <x v="1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x v="6"/>
    <x v="11"/>
    <n v="95.936170212765958"/>
    <n v="50.662921348314605"/>
    <x v="0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x v="1"/>
    <x v="1"/>
    <n v="43.043010752688176"/>
    <n v="800.6"/>
    <x v="1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x v="4"/>
    <x v="4"/>
    <n v="67.966666666666669"/>
    <n v="291.28571428571428"/>
    <x v="1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x v="1"/>
    <x v="1"/>
    <n v="89.991428571428571"/>
    <n v="349.9666666666667"/>
    <x v="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x v="1"/>
    <x v="1"/>
    <n v="58.095238095238095"/>
    <n v="357.07317073170731"/>
    <x v="1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x v="5"/>
    <x v="9"/>
    <n v="83.996875000000003"/>
    <n v="126.48941176470588"/>
    <x v="1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x v="4"/>
    <x v="12"/>
    <n v="88.853503184713375"/>
    <n v="387.5"/>
    <x v="1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x v="3"/>
    <x v="3"/>
    <n v="65.963917525773198"/>
    <n v="457.03571428571428"/>
    <x v="1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x v="4"/>
    <x v="6"/>
    <n v="74.804878048780495"/>
    <n v="266.69565217391306"/>
    <x v="1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x v="3"/>
    <x v="3"/>
    <n v="69.98571428571428"/>
    <n v="69"/>
    <x v="0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x v="3"/>
    <x v="3"/>
    <n v="32.006493506493506"/>
    <n v="51.34375"/>
    <x v="0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x v="3"/>
    <x v="3"/>
    <n v="64.727272727272734"/>
    <n v="1.1710526315789473"/>
    <x v="0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x v="7"/>
    <x v="14"/>
    <n v="24.998110087408456"/>
    <n v="108.97734294541709"/>
    <x v="1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x v="5"/>
    <x v="18"/>
    <n v="104.97764070932922"/>
    <n v="315.17592592592592"/>
    <x v="1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x v="5"/>
    <x v="18"/>
    <n v="64.987878787878785"/>
    <n v="157.69117647058823"/>
    <x v="1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x v="3"/>
    <x v="3"/>
    <n v="94.352941176470594"/>
    <n v="153.8082191780822"/>
    <x v="1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x v="2"/>
    <x v="2"/>
    <n v="44.001706484641637"/>
    <n v="89.738979118329468"/>
    <x v="0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x v="1"/>
    <x v="7"/>
    <n v="64.744680851063833"/>
    <n v="75.135802469135797"/>
    <x v="0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x v="1"/>
    <x v="17"/>
    <n v="84.00667779632721"/>
    <n v="852.88135593220341"/>
    <x v="1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x v="3"/>
    <x v="3"/>
    <n v="34.061302681992338"/>
    <n v="138.90625"/>
    <x v="1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x v="4"/>
    <x v="4"/>
    <n v="93.273885350318466"/>
    <n v="190.18181818181819"/>
    <x v="1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x v="3"/>
    <x v="3"/>
    <n v="32.998301726577978"/>
    <n v="100.24333619948409"/>
    <x v="1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x v="2"/>
    <x v="2"/>
    <n v="83.812903225806451"/>
    <n v="142.75824175824175"/>
    <x v="1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x v="2"/>
    <x v="8"/>
    <n v="63.992424242424242"/>
    <n v="563.13333333333333"/>
    <x v="1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x v="7"/>
    <x v="14"/>
    <n v="81.909090909090907"/>
    <n v="30.715909090909086"/>
    <x v="0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x v="4"/>
    <x v="4"/>
    <n v="93.053191489361708"/>
    <n v="99.39772727272728"/>
    <x v="3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x v="2"/>
    <x v="2"/>
    <n v="101.98449039881831"/>
    <n v="197.54935622317598"/>
    <x v="1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x v="2"/>
    <x v="2"/>
    <n v="105.9375"/>
    <n v="508.5"/>
    <x v="1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x v="0"/>
    <x v="0"/>
    <n v="101.58181818181818"/>
    <n v="237.74468085106383"/>
    <x v="1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x v="4"/>
    <x v="6"/>
    <n v="62.970930232558139"/>
    <n v="338.46875"/>
    <x v="1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x v="1"/>
    <x v="7"/>
    <n v="29.045602605863191"/>
    <n v="133.08955223880596"/>
    <x v="1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x v="1"/>
    <x v="1"/>
    <n v="1"/>
    <n v="1"/>
    <x v="0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x v="1"/>
    <x v="5"/>
    <n v="77.924999999999997"/>
    <n v="207.79999999999998"/>
    <x v="1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x v="6"/>
    <x v="11"/>
    <n v="80.806451612903231"/>
    <n v="51.122448979591837"/>
    <x v="0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x v="1"/>
    <x v="7"/>
    <n v="76.006816632583508"/>
    <n v="652.05847953216369"/>
    <x v="1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x v="5"/>
    <x v="13"/>
    <n v="72.993613824192337"/>
    <n v="113.63099415204678"/>
    <x v="1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x v="3"/>
    <x v="3"/>
    <n v="53"/>
    <n v="102.37606837606839"/>
    <x v="1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x v="0"/>
    <x v="0"/>
    <n v="54.164556962025316"/>
    <n v="356.58333333333331"/>
    <x v="1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x v="4"/>
    <x v="12"/>
    <n v="32.946666666666665"/>
    <n v="139.86792452830187"/>
    <x v="1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x v="0"/>
    <x v="0"/>
    <n v="79.371428571428567"/>
    <n v="69.45"/>
    <x v="0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x v="3"/>
    <x v="3"/>
    <n v="41.174603174603178"/>
    <n v="35.534246575342465"/>
    <x v="0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x v="2"/>
    <x v="8"/>
    <n v="77.430769230769229"/>
    <n v="251.65"/>
    <x v="1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x v="3"/>
    <x v="3"/>
    <n v="57.159509202453989"/>
    <n v="105.87500000000001"/>
    <x v="1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x v="3"/>
    <x v="3"/>
    <n v="77.17647058823529"/>
    <n v="187.42857142857144"/>
    <x v="1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x v="4"/>
    <x v="19"/>
    <n v="24.953917050691246"/>
    <n v="386.78571428571428"/>
    <x v="1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x v="4"/>
    <x v="12"/>
    <n v="97.18"/>
    <n v="347.07142857142856"/>
    <x v="1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x v="3"/>
    <x v="3"/>
    <n v="46.000916870415651"/>
    <n v="185.82098765432099"/>
    <x v="1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x v="7"/>
    <x v="14"/>
    <n v="88.023385300668153"/>
    <n v="43.241247264770237"/>
    <x v="3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x v="0"/>
    <x v="0"/>
    <n v="25.99"/>
    <n v="162.4375"/>
    <x v="1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x v="3"/>
    <x v="3"/>
    <n v="102.69047619047619"/>
    <n v="184.84285714285716"/>
    <x v="1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x v="4"/>
    <x v="6"/>
    <n v="72.958174904942965"/>
    <n v="23.703520691785052"/>
    <x v="0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x v="3"/>
    <x v="3"/>
    <n v="57.190082644628099"/>
    <n v="89.870129870129873"/>
    <x v="0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x v="3"/>
    <x v="3"/>
    <n v="84.013793103448279"/>
    <n v="272.6041958041958"/>
    <x v="1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x v="4"/>
    <x v="22"/>
    <n v="98.666666666666671"/>
    <n v="170.04255319148936"/>
    <x v="1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x v="7"/>
    <x v="14"/>
    <n v="42.007419183889773"/>
    <n v="188.28503562945369"/>
    <x v="1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x v="7"/>
    <x v="14"/>
    <n v="32.002753556677376"/>
    <n v="346.93532338308455"/>
    <x v="1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x v="1"/>
    <x v="1"/>
    <n v="81.567164179104481"/>
    <n v="69.177215189873422"/>
    <x v="0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x v="7"/>
    <x v="14"/>
    <n v="37.035087719298247"/>
    <n v="25.433734939759034"/>
    <x v="0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x v="0"/>
    <x v="0"/>
    <n v="103.033360455655"/>
    <n v="77.400977995110026"/>
    <x v="0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x v="1"/>
    <x v="16"/>
    <n v="84.333333333333329"/>
    <n v="37.481481481481481"/>
    <x v="0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x v="5"/>
    <x v="9"/>
    <n v="102.60377358490567"/>
    <n v="543.79999999999995"/>
    <x v="1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x v="1"/>
    <x v="5"/>
    <n v="79.992129246064621"/>
    <n v="228.52189349112427"/>
    <x v="1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x v="3"/>
    <x v="3"/>
    <n v="70.055309734513273"/>
    <n v="38.948339483394832"/>
    <x v="0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x v="3"/>
    <x v="3"/>
    <n v="37"/>
    <n v="370"/>
    <x v="1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x v="4"/>
    <x v="12"/>
    <n v="41.911917098445599"/>
    <n v="237.91176470588232"/>
    <x v="1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x v="3"/>
    <x v="3"/>
    <n v="57.992576882290564"/>
    <n v="64.036299765807954"/>
    <x v="0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x v="3"/>
    <x v="3"/>
    <n v="40.942307692307693"/>
    <n v="118.27777777777777"/>
    <x v="1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x v="1"/>
    <x v="7"/>
    <n v="69.9972602739726"/>
    <n v="84.824037184594957"/>
    <x v="0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x v="3"/>
    <x v="3"/>
    <n v="73.838709677419359"/>
    <n v="29.346153846153843"/>
    <x v="0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x v="3"/>
    <x v="3"/>
    <n v="41.979310344827589"/>
    <n v="209.89655172413794"/>
    <x v="1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x v="1"/>
    <x v="5"/>
    <n v="77.93442622950819"/>
    <n v="169.78571428571431"/>
    <x v="1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x v="1"/>
    <x v="7"/>
    <n v="106.01972789115646"/>
    <n v="115.95907738095239"/>
    <x v="1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x v="4"/>
    <x v="4"/>
    <n v="47.018181818181816"/>
    <n v="258.59999999999997"/>
    <x v="1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x v="5"/>
    <x v="18"/>
    <n v="76.016483516483518"/>
    <n v="230.58333333333331"/>
    <x v="1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x v="4"/>
    <x v="4"/>
    <n v="54.120603015075375"/>
    <n v="128.21428571428572"/>
    <x v="1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x v="4"/>
    <x v="19"/>
    <n v="57.285714285714285"/>
    <n v="188.70588235294116"/>
    <x v="1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x v="3"/>
    <x v="3"/>
    <n v="103.81308411214954"/>
    <n v="6.9511889862327907"/>
    <x v="0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x v="0"/>
    <x v="0"/>
    <n v="105.02602739726028"/>
    <n v="774.43434343434342"/>
    <x v="1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x v="3"/>
    <x v="3"/>
    <n v="90.259259259259252"/>
    <n v="27.693181818181817"/>
    <x v="0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x v="4"/>
    <x v="4"/>
    <n v="76.978705978705975"/>
    <n v="52.479620323841424"/>
    <x v="0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x v="1"/>
    <x v="17"/>
    <n v="102.60162601626017"/>
    <n v="407.09677419354841"/>
    <x v="1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x v="2"/>
    <x v="2"/>
    <n v="2"/>
    <n v="2"/>
    <x v="0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x v="1"/>
    <x v="1"/>
    <n v="55.0062893081761"/>
    <n v="156.17857142857144"/>
    <x v="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x v="2"/>
    <x v="2"/>
    <n v="32.127272727272725"/>
    <n v="252.42857142857144"/>
    <x v="1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x v="5"/>
    <x v="9"/>
    <n v="50.642857142857146"/>
    <n v="1.729268292682927"/>
    <x v="2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x v="5"/>
    <x v="15"/>
    <n v="49.6875"/>
    <n v="12.230769230769232"/>
    <x v="0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x v="3"/>
    <x v="3"/>
    <n v="54.894067796610166"/>
    <n v="163.98734177215189"/>
    <x v="1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x v="4"/>
    <x v="4"/>
    <n v="46.931937172774866"/>
    <n v="162.98181818181817"/>
    <x v="1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x v="3"/>
    <x v="3"/>
    <n v="44.951219512195124"/>
    <n v="20.252747252747252"/>
    <x v="0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x v="6"/>
    <x v="11"/>
    <n v="30.99898322318251"/>
    <n v="319.24083769633506"/>
    <x v="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x v="3"/>
    <x v="3"/>
    <n v="107.7625"/>
    <n v="478.94444444444446"/>
    <x v="1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x v="3"/>
    <x v="3"/>
    <n v="102.07770270270271"/>
    <n v="19.556634304207122"/>
    <x v="3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x v="2"/>
    <x v="2"/>
    <n v="24.976190476190474"/>
    <n v="198.94827586206895"/>
    <x v="1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x v="4"/>
    <x v="6"/>
    <n v="79.944134078212286"/>
    <n v="795"/>
    <x v="1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x v="4"/>
    <x v="6"/>
    <n v="67.946462715105156"/>
    <n v="50.621082621082621"/>
    <x v="0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x v="3"/>
    <x v="3"/>
    <n v="26.070921985815602"/>
    <n v="57.4375"/>
    <x v="0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x v="4"/>
    <x v="19"/>
    <n v="105.0032154340836"/>
    <n v="155.62827640984909"/>
    <x v="1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x v="7"/>
    <x v="14"/>
    <n v="25.826923076923077"/>
    <n v="36.297297297297298"/>
    <x v="0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x v="4"/>
    <x v="12"/>
    <n v="77.666666666666671"/>
    <n v="58.25"/>
    <x v="2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x v="5"/>
    <x v="15"/>
    <n v="57.82692307692308"/>
    <n v="237.39473684210526"/>
    <x v="1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x v="3"/>
    <x v="3"/>
    <n v="92.955555555555549"/>
    <n v="58.75"/>
    <x v="0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x v="4"/>
    <x v="10"/>
    <n v="37.945098039215686"/>
    <n v="182.56603773584905"/>
    <x v="1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x v="2"/>
    <x v="2"/>
    <n v="31.842105263157894"/>
    <n v="0.75436408977556113"/>
    <x v="0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x v="1"/>
    <x v="21"/>
    <n v="40"/>
    <n v="175.95330739299609"/>
    <x v="1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x v="3"/>
    <x v="3"/>
    <n v="101.1"/>
    <n v="237.88235294117646"/>
    <x v="1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x v="3"/>
    <x v="3"/>
    <n v="84.006989951944078"/>
    <n v="488.05076142131981"/>
    <x v="1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x v="3"/>
    <x v="3"/>
    <n v="103.41538461538461"/>
    <n v="224.06666666666669"/>
    <x v="1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x v="0"/>
    <x v="0"/>
    <n v="105.13333333333334"/>
    <n v="18.126436781609197"/>
    <x v="0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x v="3"/>
    <x v="3"/>
    <n v="89.21621621621621"/>
    <n v="45.847222222222221"/>
    <x v="0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x v="2"/>
    <x v="2"/>
    <n v="51.995234312946785"/>
    <n v="117.31541218637993"/>
    <x v="1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x v="3"/>
    <x v="3"/>
    <n v="64.956521739130437"/>
    <n v="217.30909090909088"/>
    <x v="1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x v="3"/>
    <x v="3"/>
    <n v="46.235294117647058"/>
    <n v="112.28571428571428"/>
    <x v="1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x v="3"/>
    <x v="3"/>
    <n v="51.151785714285715"/>
    <n v="72.51898734177216"/>
    <x v="0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x v="1"/>
    <x v="1"/>
    <n v="33.909722222222221"/>
    <n v="212.30434782608697"/>
    <x v="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x v="3"/>
    <x v="3"/>
    <n v="92.016298633017882"/>
    <n v="239.74657534246577"/>
    <x v="1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x v="3"/>
    <x v="3"/>
    <n v="107.42857142857143"/>
    <n v="181.93548387096774"/>
    <x v="1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x v="3"/>
    <x v="3"/>
    <n v="75.848484848484844"/>
    <n v="164.13114754098362"/>
    <x v="1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x v="3"/>
    <x v="3"/>
    <n v="80.476190476190482"/>
    <n v="1.6375968992248062"/>
    <x v="0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x v="4"/>
    <x v="4"/>
    <n v="86.978483606557376"/>
    <n v="49.64385964912281"/>
    <x v="3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x v="5"/>
    <x v="13"/>
    <n v="105.13541666666667"/>
    <n v="109.70652173913042"/>
    <x v="1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x v="6"/>
    <x v="11"/>
    <n v="57.298507462686565"/>
    <n v="49.217948717948715"/>
    <x v="0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x v="2"/>
    <x v="2"/>
    <n v="93.348484848484844"/>
    <n v="62.232323232323225"/>
    <x v="2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x v="3"/>
    <x v="3"/>
    <n v="71.987179487179489"/>
    <n v="13.05813953488372"/>
    <x v="0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x v="3"/>
    <x v="3"/>
    <n v="92.611940298507463"/>
    <n v="64.635416666666671"/>
    <x v="0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x v="0"/>
    <x v="0"/>
    <n v="104.99122807017544"/>
    <n v="159.58666666666667"/>
    <x v="1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x v="7"/>
    <x v="14"/>
    <n v="30.958174904942965"/>
    <n v="81.42"/>
    <x v="0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x v="7"/>
    <x v="14"/>
    <n v="33.001182732111175"/>
    <n v="32.444767441860463"/>
    <x v="0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x v="3"/>
    <x v="3"/>
    <n v="84.187845303867405"/>
    <n v="9.9141184124918666"/>
    <x v="0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x v="3"/>
    <x v="3"/>
    <n v="73.92307692307692"/>
    <n v="26.694444444444443"/>
    <x v="0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x v="4"/>
    <x v="4"/>
    <n v="36.987499999999997"/>
    <n v="62.957446808510639"/>
    <x v="3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x v="2"/>
    <x v="2"/>
    <n v="46.896551724137929"/>
    <n v="161.35593220338984"/>
    <x v="1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x v="3"/>
    <x v="3"/>
    <n v="5"/>
    <n v="5"/>
    <x v="0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x v="1"/>
    <x v="1"/>
    <n v="102.02437459910199"/>
    <n v="1096.9379310344827"/>
    <x v="1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x v="4"/>
    <x v="4"/>
    <n v="45.007502206531335"/>
    <n v="70.094158075601371"/>
    <x v="3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x v="4"/>
    <x v="22"/>
    <n v="94.285714285714292"/>
    <n v="60"/>
    <x v="0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x v="2"/>
    <x v="2"/>
    <n v="101.02325581395348"/>
    <n v="367.0985915492958"/>
    <x v="1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x v="3"/>
    <x v="3"/>
    <n v="97.037499999999994"/>
    <n v="1109"/>
    <x v="1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x v="4"/>
    <x v="22"/>
    <n v="43.00963855421687"/>
    <n v="19.028784648187631"/>
    <x v="0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x v="3"/>
    <x v="3"/>
    <n v="94.916030534351151"/>
    <n v="126.87755102040816"/>
    <x v="1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x v="4"/>
    <x v="10"/>
    <n v="72.151785714285708"/>
    <n v="734.63636363636363"/>
    <x v="1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x v="5"/>
    <x v="18"/>
    <n v="51.007692307692309"/>
    <n v="4.5731034482758623"/>
    <x v="0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x v="2"/>
    <x v="2"/>
    <n v="85.054545454545448"/>
    <n v="85.054545454545448"/>
    <x v="0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x v="5"/>
    <x v="18"/>
    <n v="43.87096774193548"/>
    <n v="119.29824561403508"/>
    <x v="1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x v="0"/>
    <x v="0"/>
    <n v="40.063909774436091"/>
    <n v="296.02777777777777"/>
    <x v="1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x v="7"/>
    <x v="14"/>
    <n v="43.833333333333336"/>
    <n v="84.694915254237287"/>
    <x v="0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x v="3"/>
    <x v="3"/>
    <n v="84.92903225806451"/>
    <n v="355.7837837837838"/>
    <x v="1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x v="1"/>
    <x v="1"/>
    <n v="41.067632850241544"/>
    <n v="386.40909090909093"/>
    <x v="1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x v="3"/>
    <x v="3"/>
    <n v="54.971428571428568"/>
    <n v="792.23529411764707"/>
    <x v="1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x v="1"/>
    <x v="21"/>
    <n v="77.010807374443743"/>
    <n v="137.03393665158373"/>
    <x v="1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x v="0"/>
    <x v="0"/>
    <n v="71.201754385964918"/>
    <n v="338.20833333333337"/>
    <x v="1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x v="3"/>
    <x v="3"/>
    <n v="91.935483870967744"/>
    <n v="108.22784810126582"/>
    <x v="1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x v="3"/>
    <x v="3"/>
    <n v="97.069023569023571"/>
    <n v="60.757639620653315"/>
    <x v="0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x v="4"/>
    <x v="19"/>
    <n v="58.916666666666664"/>
    <n v="27.725490196078432"/>
    <x v="0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x v="2"/>
    <x v="2"/>
    <n v="58.015466983938133"/>
    <n v="228.3934426229508"/>
    <x v="1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x v="3"/>
    <x v="3"/>
    <n v="103.87301587301587"/>
    <n v="21.615194054500414"/>
    <x v="0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x v="1"/>
    <x v="7"/>
    <n v="93.46875"/>
    <n v="373.875"/>
    <x v="1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x v="3"/>
    <x v="3"/>
    <n v="61.970370370370368"/>
    <n v="154.92592592592592"/>
    <x v="1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x v="3"/>
    <x v="3"/>
    <n v="92.042857142857144"/>
    <n v="322.14999999999998"/>
    <x v="1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x v="0"/>
    <x v="0"/>
    <n v="77.268656716417908"/>
    <n v="73.957142857142856"/>
    <x v="0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x v="6"/>
    <x v="11"/>
    <n v="93.923913043478265"/>
    <n v="864.1"/>
    <x v="1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x v="3"/>
    <x v="3"/>
    <n v="84.969458128078813"/>
    <n v="143.26245847176079"/>
    <x v="1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x v="5"/>
    <x v="9"/>
    <n v="105.97035040431267"/>
    <n v="40.281762295081968"/>
    <x v="0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x v="2"/>
    <x v="2"/>
    <n v="36.969040247678016"/>
    <n v="178.22388059701493"/>
    <x v="1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x v="4"/>
    <x v="4"/>
    <n v="81.533333333333331"/>
    <n v="84.930555555555557"/>
    <x v="0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x v="4"/>
    <x v="4"/>
    <n v="80.999140154772135"/>
    <n v="145.93648334624322"/>
    <x v="1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x v="3"/>
    <x v="3"/>
    <n v="26.010498687664043"/>
    <n v="152.46153846153848"/>
    <x v="1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x v="1"/>
    <x v="1"/>
    <n v="25.998410896708286"/>
    <n v="67.129542790152414"/>
    <x v="0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x v="1"/>
    <x v="1"/>
    <n v="34.173913043478258"/>
    <n v="40.307692307692307"/>
    <x v="0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x v="4"/>
    <x v="4"/>
    <n v="28.002083333333335"/>
    <n v="216.79032258064518"/>
    <x v="1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x v="5"/>
    <x v="15"/>
    <n v="76.546875"/>
    <n v="52.117021276595743"/>
    <x v="0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x v="5"/>
    <x v="18"/>
    <n v="53.053097345132741"/>
    <n v="499.58333333333337"/>
    <x v="1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x v="4"/>
    <x v="6"/>
    <n v="106.859375"/>
    <n v="87.679487179487182"/>
    <x v="0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x v="1"/>
    <x v="1"/>
    <n v="46.020746887966808"/>
    <n v="113.17346938775511"/>
    <x v="1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x v="4"/>
    <x v="6"/>
    <n v="100.17424242424242"/>
    <n v="426.54838709677421"/>
    <x v="1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x v="7"/>
    <x v="14"/>
    <n v="101.44"/>
    <n v="77.632653061224488"/>
    <x v="3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x v="5"/>
    <x v="18"/>
    <n v="87.972684085510693"/>
    <n v="52.496810772501767"/>
    <x v="0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x v="0"/>
    <x v="0"/>
    <n v="74.995594713656388"/>
    <n v="157.46762589928059"/>
    <x v="1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x v="3"/>
    <x v="3"/>
    <n v="42.982142857142854"/>
    <n v="72.939393939393938"/>
    <x v="0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x v="3"/>
    <x v="3"/>
    <n v="33.115107913669064"/>
    <n v="60.565789473684205"/>
    <x v="3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x v="1"/>
    <x v="7"/>
    <n v="101.13101604278074"/>
    <n v="56.791291291291287"/>
    <x v="0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x v="0"/>
    <x v="0"/>
    <n v="55.98841354723708"/>
    <n v="56.542754275427541"/>
    <x v="3"/>
    <n v="1122"/>
    <x v="1"/>
    <s v="USD"/>
    <n v="1467176400"/>
    <n v="14677812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s v="food trucks"/>
    <e v="#DIV/0!"/>
    <n v="0"/>
    <x v="0"/>
    <n v="0"/>
    <x v="0"/>
    <s v="CAD"/>
    <n v="1448690400"/>
    <n v="1450159200"/>
    <b v="0"/>
    <b v="0"/>
    <s v="food/food trucks"/>
    <x v="0"/>
    <d v="2015-12-15T06:00:00"/>
  </r>
  <r>
    <n v="1"/>
    <s v="Odom Inc"/>
    <s v="Managed bottom-line architecture"/>
    <n v="1400"/>
    <n v="14560"/>
    <x v="1"/>
    <s v="rock"/>
    <n v="92.151898734177209"/>
    <n v="1040"/>
    <x v="1"/>
    <n v="158"/>
    <x v="1"/>
    <s v="USD"/>
    <n v="1408424400"/>
    <n v="1408597200"/>
    <b v="0"/>
    <b v="1"/>
    <s v="music/rock"/>
    <x v="1"/>
    <d v="2014-08-21T05:00:00"/>
  </r>
  <r>
    <n v="2"/>
    <s v="Melton, Robinson and Fritz"/>
    <s v="Function-based leadingedge pricing structure"/>
    <n v="108400"/>
    <n v="142523"/>
    <x v="2"/>
    <s v="web"/>
    <n v="100.01614035087719"/>
    <n v="131.4787822878229"/>
    <x v="1"/>
    <n v="1425"/>
    <x v="2"/>
    <s v="AUD"/>
    <n v="1384668000"/>
    <n v="1384840800"/>
    <b v="0"/>
    <b v="0"/>
    <s v="technology/web"/>
    <x v="2"/>
    <d v="2013-11-19T06:00:00"/>
  </r>
  <r>
    <n v="3"/>
    <s v="Mcdonald, Gonzalez and Ross"/>
    <s v="Vision-oriented fresh-thinking conglomeration"/>
    <n v="4200"/>
    <n v="2477"/>
    <x v="1"/>
    <s v="rock"/>
    <n v="103.20833333333333"/>
    <n v="58.976190476190467"/>
    <x v="0"/>
    <n v="24"/>
    <x v="1"/>
    <s v="USD"/>
    <n v="1565499600"/>
    <n v="1568955600"/>
    <b v="0"/>
    <b v="0"/>
    <s v="music/rock"/>
    <x v="3"/>
    <d v="2019-09-20T05:00:00"/>
  </r>
  <r>
    <n v="4"/>
    <s v="Larson-Little"/>
    <s v="Proactive foreground core"/>
    <n v="7600"/>
    <n v="5265"/>
    <x v="3"/>
    <s v="plays"/>
    <n v="99.339622641509436"/>
    <n v="69.276315789473685"/>
    <x v="0"/>
    <n v="53"/>
    <x v="1"/>
    <s v="USD"/>
    <n v="1547964000"/>
    <n v="1548309600"/>
    <b v="0"/>
    <b v="0"/>
    <s v="theater/plays"/>
    <x v="4"/>
    <d v="2019-01-24T06:00:00"/>
  </r>
  <r>
    <n v="5"/>
    <s v="Harris Group"/>
    <s v="Open-source optimizing database"/>
    <n v="7600"/>
    <n v="13195"/>
    <x v="3"/>
    <s v="plays"/>
    <n v="75.833333333333329"/>
    <n v="173.61842105263159"/>
    <x v="1"/>
    <n v="174"/>
    <x v="3"/>
    <s v="DKK"/>
    <n v="1346130000"/>
    <n v="1347080400"/>
    <b v="0"/>
    <b v="0"/>
    <s v="theater/plays"/>
    <x v="5"/>
    <d v="2012-09-08T05:00:00"/>
  </r>
  <r>
    <n v="6"/>
    <s v="Ortiz, Coleman and Mitchell"/>
    <s v="Operative upward-trending algorithm"/>
    <n v="5200"/>
    <n v="1090"/>
    <x v="4"/>
    <s v="documentary"/>
    <n v="60.555555555555557"/>
    <n v="20.961538461538463"/>
    <x v="0"/>
    <n v="18"/>
    <x v="4"/>
    <s v="GBP"/>
    <n v="1505278800"/>
    <n v="1505365200"/>
    <b v="0"/>
    <b v="0"/>
    <s v="film &amp; video/documentary"/>
    <x v="6"/>
    <d v="2017-09-14T05:00:00"/>
  </r>
  <r>
    <n v="7"/>
    <s v="Carter-Guzman"/>
    <s v="Centralized cohesive challenge"/>
    <n v="4500"/>
    <n v="14741"/>
    <x v="3"/>
    <s v="plays"/>
    <n v="64.93832599118943"/>
    <n v="327.57777777777778"/>
    <x v="1"/>
    <n v="227"/>
    <x v="3"/>
    <s v="DKK"/>
    <n v="1439442000"/>
    <n v="1439614800"/>
    <b v="0"/>
    <b v="0"/>
    <s v="theater/plays"/>
    <x v="7"/>
    <d v="2015-08-15T05:00:00"/>
  </r>
  <r>
    <n v="8"/>
    <s v="Nunez-Richards"/>
    <s v="Exclusive attitude-oriented intranet"/>
    <n v="110100"/>
    <n v="21946"/>
    <x v="3"/>
    <s v="plays"/>
    <n v="30.997175141242938"/>
    <n v="19.932788374205266"/>
    <x v="2"/>
    <n v="708"/>
    <x v="3"/>
    <s v="DKK"/>
    <n v="1281330000"/>
    <n v="1281502800"/>
    <b v="0"/>
    <b v="0"/>
    <s v="theater/plays"/>
    <x v="8"/>
    <d v="2010-08-11T05:00:00"/>
  </r>
  <r>
    <n v="9"/>
    <s v="Rangel, Holt and Jones"/>
    <s v="Open-source fresh-thinking model"/>
    <n v="6200"/>
    <n v="3208"/>
    <x v="1"/>
    <s v="electric music"/>
    <n v="72.909090909090907"/>
    <n v="51.741935483870968"/>
    <x v="0"/>
    <n v="44"/>
    <x v="1"/>
    <s v="USD"/>
    <n v="1379566800"/>
    <n v="1383804000"/>
    <b v="0"/>
    <b v="0"/>
    <s v="music/electric music"/>
    <x v="9"/>
    <d v="2013-11-07T06:00:00"/>
  </r>
  <r>
    <n v="10"/>
    <s v="Green Ltd"/>
    <s v="Monitored empowering installation"/>
    <n v="5200"/>
    <n v="13838"/>
    <x v="4"/>
    <s v="drama"/>
    <n v="62.9"/>
    <n v="266.11538461538464"/>
    <x v="1"/>
    <n v="220"/>
    <x v="1"/>
    <s v="USD"/>
    <n v="1281762000"/>
    <n v="1285909200"/>
    <b v="0"/>
    <b v="0"/>
    <s v="film &amp; video/drama"/>
    <x v="10"/>
    <d v="2010-10-01T05:00:00"/>
  </r>
  <r>
    <n v="11"/>
    <s v="Perez, Johnson and Gardner"/>
    <s v="Grass-roots zero administration system engine"/>
    <n v="6300"/>
    <n v="3030"/>
    <x v="3"/>
    <s v="plays"/>
    <n v="112.22222222222223"/>
    <n v="48.095238095238095"/>
    <x v="0"/>
    <n v="27"/>
    <x v="1"/>
    <s v="USD"/>
    <n v="1285045200"/>
    <n v="1285563600"/>
    <b v="0"/>
    <b v="1"/>
    <s v="theater/plays"/>
    <x v="11"/>
    <d v="2010-09-27T05:00:00"/>
  </r>
  <r>
    <n v="12"/>
    <s v="Kim Ltd"/>
    <s v="Assimilated hybrid intranet"/>
    <n v="6300"/>
    <n v="5629"/>
    <x v="4"/>
    <s v="drama"/>
    <n v="102.34545454545454"/>
    <n v="89.349206349206341"/>
    <x v="0"/>
    <n v="55"/>
    <x v="1"/>
    <s v="USD"/>
    <n v="1571720400"/>
    <n v="1572411600"/>
    <b v="0"/>
    <b v="0"/>
    <s v="film &amp; video/drama"/>
    <x v="12"/>
    <d v="2019-10-30T05:00:00"/>
  </r>
  <r>
    <n v="13"/>
    <s v="Walker, Taylor and Coleman"/>
    <s v="Multi-tiered directional open architecture"/>
    <n v="4200"/>
    <n v="10295"/>
    <x v="1"/>
    <s v="indie rock"/>
    <n v="105.05102040816327"/>
    <n v="245.11904761904765"/>
    <x v="1"/>
    <n v="98"/>
    <x v="1"/>
    <s v="USD"/>
    <n v="1465621200"/>
    <n v="1466658000"/>
    <b v="0"/>
    <b v="0"/>
    <s v="music/indie rock"/>
    <x v="13"/>
    <d v="2016-06-23T05:00:00"/>
  </r>
  <r>
    <n v="14"/>
    <s v="Rodriguez, Rose and Stewart"/>
    <s v="Cloned directional synergy"/>
    <n v="28200"/>
    <n v="18829"/>
    <x v="1"/>
    <s v="indie rock"/>
    <n v="94.144999999999996"/>
    <n v="66.769503546099301"/>
    <x v="0"/>
    <n v="200"/>
    <x v="1"/>
    <s v="USD"/>
    <n v="1331013600"/>
    <n v="1333342800"/>
    <b v="0"/>
    <b v="0"/>
    <s v="music/indie rock"/>
    <x v="14"/>
    <d v="2012-04-02T05:00:00"/>
  </r>
  <r>
    <n v="15"/>
    <s v="Wright, Hunt and Rowe"/>
    <s v="Extended eco-centric pricing structure"/>
    <n v="81200"/>
    <n v="38414"/>
    <x v="2"/>
    <s v="wearables"/>
    <n v="84.986725663716811"/>
    <n v="47.307881773399011"/>
    <x v="0"/>
    <n v="452"/>
    <x v="1"/>
    <s v="USD"/>
    <n v="1575957600"/>
    <n v="1576303200"/>
    <b v="0"/>
    <b v="0"/>
    <s v="technology/wearables"/>
    <x v="15"/>
    <d v="2019-12-14T06:00:00"/>
  </r>
  <r>
    <n v="16"/>
    <s v="Hines Inc"/>
    <s v="Cross-platform systemic adapter"/>
    <n v="1700"/>
    <n v="11041"/>
    <x v="5"/>
    <s v="nonfiction"/>
    <n v="110.41"/>
    <n v="649.47058823529414"/>
    <x v="1"/>
    <n v="100"/>
    <x v="1"/>
    <s v="USD"/>
    <n v="1390370400"/>
    <n v="1392271200"/>
    <b v="0"/>
    <b v="0"/>
    <s v="publishing/nonfiction"/>
    <x v="16"/>
    <d v="2014-02-13T06:00:00"/>
  </r>
  <r>
    <n v="17"/>
    <s v="Cochran-Nguyen"/>
    <s v="Seamless 4thgeneration methodology"/>
    <n v="84600"/>
    <n v="134845"/>
    <x v="4"/>
    <s v="animation"/>
    <n v="107.96236989591674"/>
    <n v="159.39125295508273"/>
    <x v="1"/>
    <n v="1249"/>
    <x v="1"/>
    <s v="USD"/>
    <n v="1294812000"/>
    <n v="1294898400"/>
    <b v="0"/>
    <b v="0"/>
    <s v="film &amp; video/animation"/>
    <x v="17"/>
    <d v="2011-01-13T06:00:00"/>
  </r>
  <r>
    <n v="18"/>
    <s v="Johnson-Gould"/>
    <s v="Exclusive needs-based adapter"/>
    <n v="9100"/>
    <n v="6089"/>
    <x v="3"/>
    <s v="plays"/>
    <n v="45.103703703703701"/>
    <n v="66.912087912087912"/>
    <x v="3"/>
    <n v="135"/>
    <x v="1"/>
    <s v="USD"/>
    <n v="1536382800"/>
    <n v="1537074000"/>
    <b v="0"/>
    <b v="0"/>
    <s v="theater/plays"/>
    <x v="18"/>
    <d v="2018-09-16T05:00:00"/>
  </r>
  <r>
    <n v="19"/>
    <s v="Perez-Hess"/>
    <s v="Down-sized cohesive archive"/>
    <n v="62500"/>
    <n v="30331"/>
    <x v="3"/>
    <s v="plays"/>
    <n v="45.001483679525222"/>
    <n v="48.529600000000002"/>
    <x v="0"/>
    <n v="674"/>
    <x v="1"/>
    <s v="USD"/>
    <n v="1551679200"/>
    <n v="1553490000"/>
    <b v="0"/>
    <b v="1"/>
    <s v="theater/plays"/>
    <x v="19"/>
    <d v="2019-03-25T05:00:00"/>
  </r>
  <r>
    <n v="20"/>
    <s v="Reeves, Thompson and Richardson"/>
    <s v="Proactive composite alliance"/>
    <n v="131800"/>
    <n v="147936"/>
    <x v="4"/>
    <s v="drama"/>
    <n v="105.97134670487107"/>
    <n v="112.24279210925646"/>
    <x v="1"/>
    <n v="1396"/>
    <x v="1"/>
    <s v="USD"/>
    <n v="1406523600"/>
    <n v="1406523600"/>
    <b v="0"/>
    <b v="0"/>
    <s v="film &amp; video/drama"/>
    <x v="20"/>
    <d v="2014-07-28T05:00:00"/>
  </r>
  <r>
    <n v="21"/>
    <s v="Simmons-Reynolds"/>
    <s v="Re-engineered intangible definition"/>
    <n v="94000"/>
    <n v="38533"/>
    <x v="3"/>
    <s v="plays"/>
    <n v="69.055555555555557"/>
    <n v="40.992553191489364"/>
    <x v="0"/>
    <n v="558"/>
    <x v="1"/>
    <s v="USD"/>
    <n v="1313384400"/>
    <n v="1316322000"/>
    <b v="0"/>
    <b v="0"/>
    <s v="theater/plays"/>
    <x v="21"/>
    <d v="2011-09-18T05:00:00"/>
  </r>
  <r>
    <n v="22"/>
    <s v="Collier Inc"/>
    <s v="Enhanced dynamic definition"/>
    <n v="59100"/>
    <n v="75690"/>
    <x v="3"/>
    <s v="plays"/>
    <n v="85.044943820224717"/>
    <n v="128.07106598984771"/>
    <x v="1"/>
    <n v="890"/>
    <x v="1"/>
    <s v="USD"/>
    <n v="1522731600"/>
    <n v="1524027600"/>
    <b v="0"/>
    <b v="0"/>
    <s v="theater/plays"/>
    <x v="22"/>
    <d v="2018-04-18T05:00:00"/>
  </r>
  <r>
    <n v="23"/>
    <s v="Gray-Jenkins"/>
    <s v="Devolved next generation adapter"/>
    <n v="4500"/>
    <n v="14942"/>
    <x v="4"/>
    <s v="documentary"/>
    <n v="105.22535211267606"/>
    <n v="332.04444444444448"/>
    <x v="1"/>
    <n v="142"/>
    <x v="4"/>
    <s v="GBP"/>
    <n v="1550124000"/>
    <n v="1554699600"/>
    <b v="0"/>
    <b v="0"/>
    <s v="film &amp; video/documentary"/>
    <x v="23"/>
    <d v="2019-04-08T05:00:00"/>
  </r>
  <r>
    <n v="24"/>
    <s v="Scott, Wilson and Martin"/>
    <s v="Cross-platform intermediate frame"/>
    <n v="92400"/>
    <n v="104257"/>
    <x v="2"/>
    <s v="wearables"/>
    <n v="39.003741114852225"/>
    <n v="112.83225108225108"/>
    <x v="1"/>
    <n v="2673"/>
    <x v="1"/>
    <s v="USD"/>
    <n v="1403326800"/>
    <n v="1403499600"/>
    <b v="0"/>
    <b v="0"/>
    <s v="technology/wearables"/>
    <x v="24"/>
    <d v="2014-06-23T05:00:00"/>
  </r>
  <r>
    <n v="25"/>
    <s v="Caldwell, Velazquez and Wilson"/>
    <s v="Monitored impactful analyzer"/>
    <n v="5500"/>
    <n v="11904"/>
    <x v="6"/>
    <s v="video games"/>
    <n v="73.030674846625772"/>
    <n v="216.43636363636364"/>
    <x v="1"/>
    <n v="163"/>
    <x v="1"/>
    <s v="USD"/>
    <n v="1305694800"/>
    <n v="1307422800"/>
    <b v="0"/>
    <b v="1"/>
    <s v="games/video games"/>
    <x v="25"/>
    <d v="2011-06-07T05:00:00"/>
  </r>
  <r>
    <n v="26"/>
    <s v="Spencer-Bates"/>
    <s v="Optional responsive customer loyalty"/>
    <n v="107500"/>
    <n v="51814"/>
    <x v="3"/>
    <s v="plays"/>
    <n v="35.009459459459457"/>
    <n v="48.199069767441863"/>
    <x v="3"/>
    <n v="1480"/>
    <x v="1"/>
    <s v="USD"/>
    <n v="1533013200"/>
    <n v="1535346000"/>
    <b v="0"/>
    <b v="0"/>
    <s v="theater/plays"/>
    <x v="26"/>
    <d v="2018-08-27T05:00:00"/>
  </r>
  <r>
    <n v="27"/>
    <s v="Best, Carr and Williams"/>
    <s v="Diverse transitional migration"/>
    <n v="2000"/>
    <n v="1599"/>
    <x v="1"/>
    <s v="rock"/>
    <n v="106.6"/>
    <n v="79.95"/>
    <x v="0"/>
    <n v="15"/>
    <x v="1"/>
    <s v="USD"/>
    <n v="1443848400"/>
    <n v="1444539600"/>
    <b v="0"/>
    <b v="0"/>
    <s v="music/rock"/>
    <x v="27"/>
    <d v="2015-10-11T05:00:00"/>
  </r>
  <r>
    <n v="28"/>
    <s v="Campbell, Brown and Powell"/>
    <s v="Synchronized global task-force"/>
    <n v="130800"/>
    <n v="137635"/>
    <x v="3"/>
    <s v="plays"/>
    <n v="61.997747747747745"/>
    <n v="105.22553516819573"/>
    <x v="1"/>
    <n v="2220"/>
    <x v="1"/>
    <s v="USD"/>
    <n v="1265695200"/>
    <n v="1267682400"/>
    <b v="0"/>
    <b v="1"/>
    <s v="theater/plays"/>
    <x v="28"/>
    <d v="2010-03-04T06:00:00"/>
  </r>
  <r>
    <n v="29"/>
    <s v="Johnson, Parker and Haynes"/>
    <s v="Focused 6thgeneration forecast"/>
    <n v="45900"/>
    <n v="150965"/>
    <x v="4"/>
    <s v="shorts"/>
    <n v="94.000622665006233"/>
    <n v="328.89978213507629"/>
    <x v="1"/>
    <n v="1606"/>
    <x v="5"/>
    <s v="CHF"/>
    <n v="1532062800"/>
    <n v="1535518800"/>
    <b v="0"/>
    <b v="0"/>
    <s v="film &amp; video/shorts"/>
    <x v="29"/>
    <d v="2018-08-29T05:00:00"/>
  </r>
  <r>
    <n v="30"/>
    <s v="Clark-Cooke"/>
    <s v="Down-sized analyzing challenge"/>
    <n v="9000"/>
    <n v="14455"/>
    <x v="4"/>
    <s v="animation"/>
    <n v="112.05426356589147"/>
    <n v="160.61111111111111"/>
    <x v="1"/>
    <n v="129"/>
    <x v="1"/>
    <s v="USD"/>
    <n v="1558674000"/>
    <n v="1559106000"/>
    <b v="0"/>
    <b v="0"/>
    <s v="film &amp; video/animation"/>
    <x v="30"/>
    <d v="2019-05-29T05:00:00"/>
  </r>
  <r>
    <n v="31"/>
    <s v="Schroeder Ltd"/>
    <s v="Progressive needs-based focus group"/>
    <n v="3500"/>
    <n v="10850"/>
    <x v="6"/>
    <s v="video games"/>
    <n v="48.008849557522126"/>
    <n v="310"/>
    <x v="1"/>
    <n v="226"/>
    <x v="4"/>
    <s v="GBP"/>
    <n v="1451973600"/>
    <n v="1454392800"/>
    <b v="0"/>
    <b v="0"/>
    <s v="games/video games"/>
    <x v="31"/>
    <d v="2016-02-02T06:00:00"/>
  </r>
  <r>
    <n v="32"/>
    <s v="Jackson PLC"/>
    <s v="Ergonomic 6thgeneration success"/>
    <n v="101000"/>
    <n v="87676"/>
    <x v="4"/>
    <s v="documentary"/>
    <n v="38.004334633723452"/>
    <n v="86.807920792079202"/>
    <x v="0"/>
    <n v="2307"/>
    <x v="6"/>
    <s v="EUR"/>
    <n v="1515564000"/>
    <n v="1517896800"/>
    <b v="0"/>
    <b v="0"/>
    <s v="film &amp; video/documentary"/>
    <x v="32"/>
    <d v="2018-02-06T06:00:00"/>
  </r>
  <r>
    <n v="33"/>
    <s v="Blair, Collins and Carter"/>
    <s v="Exclusive interactive approach"/>
    <n v="50200"/>
    <n v="189666"/>
    <x v="3"/>
    <s v="plays"/>
    <n v="35.000184535892231"/>
    <n v="377.82071713147411"/>
    <x v="1"/>
    <n v="5419"/>
    <x v="1"/>
    <s v="USD"/>
    <n v="1412485200"/>
    <n v="1415685600"/>
    <b v="0"/>
    <b v="0"/>
    <s v="theater/plays"/>
    <x v="33"/>
    <d v="2014-11-11T06:00:00"/>
  </r>
  <r>
    <n v="34"/>
    <s v="Maldonado and Sons"/>
    <s v="Reverse-engineered asynchronous archive"/>
    <n v="9300"/>
    <n v="14025"/>
    <x v="4"/>
    <s v="documentary"/>
    <n v="85"/>
    <n v="150.80645161290323"/>
    <x v="1"/>
    <n v="165"/>
    <x v="1"/>
    <s v="USD"/>
    <n v="1490245200"/>
    <n v="1490677200"/>
    <b v="0"/>
    <b v="0"/>
    <s v="film &amp; video/documentary"/>
    <x v="34"/>
    <d v="2017-03-28T05:00:00"/>
  </r>
  <r>
    <n v="35"/>
    <s v="Mitchell and Sons"/>
    <s v="Synergized intangible challenge"/>
    <n v="125500"/>
    <n v="188628"/>
    <x v="4"/>
    <s v="drama"/>
    <n v="95.993893129770996"/>
    <n v="150.30119521912351"/>
    <x v="1"/>
    <n v="1965"/>
    <x v="3"/>
    <s v="DKK"/>
    <n v="1547877600"/>
    <n v="1551506400"/>
    <b v="0"/>
    <b v="1"/>
    <s v="film &amp; video/drama"/>
    <x v="35"/>
    <d v="2019-03-02T06:00:00"/>
  </r>
  <r>
    <n v="36"/>
    <s v="Jackson-Lewis"/>
    <s v="Monitored multi-state encryption"/>
    <n v="700"/>
    <n v="1101"/>
    <x v="3"/>
    <s v="plays"/>
    <n v="68.8125"/>
    <n v="157.28571428571431"/>
    <x v="1"/>
    <n v="16"/>
    <x v="1"/>
    <s v="USD"/>
    <n v="1298700000"/>
    <n v="1300856400"/>
    <b v="0"/>
    <b v="0"/>
    <s v="theater/plays"/>
    <x v="36"/>
    <d v="2011-03-23T05:00:00"/>
  </r>
  <r>
    <n v="37"/>
    <s v="Black, Armstrong and Anderson"/>
    <s v="Profound attitude-oriented functionalities"/>
    <n v="8100"/>
    <n v="11339"/>
    <x v="5"/>
    <s v="fiction"/>
    <n v="105.97196261682242"/>
    <n v="139.98765432098764"/>
    <x v="1"/>
    <n v="107"/>
    <x v="1"/>
    <s v="USD"/>
    <n v="1570338000"/>
    <n v="1573192800"/>
    <b v="0"/>
    <b v="1"/>
    <s v="publishing/fiction"/>
    <x v="37"/>
    <d v="2019-11-08T06:00:00"/>
  </r>
  <r>
    <n v="38"/>
    <s v="Maldonado-Gonzalez"/>
    <s v="Digitized client-driven database"/>
    <n v="3100"/>
    <n v="10085"/>
    <x v="7"/>
    <s v="photography books"/>
    <n v="75.261194029850742"/>
    <n v="325.32258064516128"/>
    <x v="1"/>
    <n v="134"/>
    <x v="1"/>
    <s v="USD"/>
    <n v="1287378000"/>
    <n v="1287810000"/>
    <b v="0"/>
    <b v="0"/>
    <s v="photography/photography books"/>
    <x v="38"/>
    <d v="2010-10-23T05:00:00"/>
  </r>
  <r>
    <n v="39"/>
    <s v="Kim-Rice"/>
    <s v="Organized bi-directional function"/>
    <n v="9900"/>
    <n v="5027"/>
    <x v="3"/>
    <s v="plays"/>
    <n v="57.125"/>
    <n v="50.777777777777779"/>
    <x v="0"/>
    <n v="88"/>
    <x v="3"/>
    <s v="DKK"/>
    <n v="1361772000"/>
    <n v="1362978000"/>
    <b v="0"/>
    <b v="0"/>
    <s v="theater/plays"/>
    <x v="39"/>
    <d v="2013-03-11T05:00:00"/>
  </r>
  <r>
    <n v="40"/>
    <s v="Garcia, Garcia and Lopez"/>
    <s v="Reduced stable middleware"/>
    <n v="8800"/>
    <n v="14878"/>
    <x v="2"/>
    <s v="wearables"/>
    <n v="75.141414141414145"/>
    <n v="169.06818181818181"/>
    <x v="1"/>
    <n v="198"/>
    <x v="1"/>
    <s v="USD"/>
    <n v="1275714000"/>
    <n v="1277355600"/>
    <b v="0"/>
    <b v="1"/>
    <s v="technology/wearables"/>
    <x v="40"/>
    <d v="2010-06-24T05:00:00"/>
  </r>
  <r>
    <n v="41"/>
    <s v="Watts Group"/>
    <s v="Universal 5thgeneration neural-net"/>
    <n v="5600"/>
    <n v="11924"/>
    <x v="1"/>
    <s v="rock"/>
    <n v="107.42342342342343"/>
    <n v="212.92857142857144"/>
    <x v="1"/>
    <n v="111"/>
    <x v="6"/>
    <s v="EUR"/>
    <n v="1346734800"/>
    <n v="1348981200"/>
    <b v="0"/>
    <b v="1"/>
    <s v="music/rock"/>
    <x v="41"/>
    <d v="2012-09-30T05:00:00"/>
  </r>
  <r>
    <n v="42"/>
    <s v="Werner-Bryant"/>
    <s v="Virtual uniform frame"/>
    <n v="1800"/>
    <n v="7991"/>
    <x v="0"/>
    <s v="food trucks"/>
    <n v="35.995495495495497"/>
    <n v="443.94444444444446"/>
    <x v="1"/>
    <n v="222"/>
    <x v="1"/>
    <s v="USD"/>
    <n v="1309755600"/>
    <n v="1310533200"/>
    <b v="0"/>
    <b v="0"/>
    <s v="food/food trucks"/>
    <x v="42"/>
    <d v="2011-07-13T05:00:00"/>
  </r>
  <r>
    <n v="43"/>
    <s v="Schmitt-Mendoza"/>
    <s v="Profound explicit paradigm"/>
    <n v="90200"/>
    <n v="167717"/>
    <x v="5"/>
    <s v="radio &amp; podcasts"/>
    <n v="26.998873148744366"/>
    <n v="185.9390243902439"/>
    <x v="1"/>
    <n v="6212"/>
    <x v="1"/>
    <s v="USD"/>
    <n v="1406178000"/>
    <n v="1407560400"/>
    <b v="0"/>
    <b v="0"/>
    <s v="publishing/radio &amp; podcasts"/>
    <x v="43"/>
    <d v="2014-08-09T05:00:00"/>
  </r>
  <r>
    <n v="44"/>
    <s v="Reid-Mccullough"/>
    <s v="Visionary real-time groupware"/>
    <n v="1600"/>
    <n v="10541"/>
    <x v="5"/>
    <s v="fiction"/>
    <n v="107.56122448979592"/>
    <n v="658.8125"/>
    <x v="1"/>
    <n v="98"/>
    <x v="3"/>
    <s v="DKK"/>
    <n v="1552798800"/>
    <n v="1552885200"/>
    <b v="0"/>
    <b v="0"/>
    <s v="publishing/fiction"/>
    <x v="44"/>
    <d v="2019-03-18T05:00:00"/>
  </r>
  <r>
    <n v="45"/>
    <s v="Woods-Clark"/>
    <s v="Networked tertiary Graphical User Interface"/>
    <n v="9500"/>
    <n v="4530"/>
    <x v="3"/>
    <s v="plays"/>
    <n v="94.375"/>
    <n v="47.684210526315788"/>
    <x v="0"/>
    <n v="48"/>
    <x v="1"/>
    <s v="USD"/>
    <n v="1478062800"/>
    <n v="1479362400"/>
    <b v="0"/>
    <b v="1"/>
    <s v="theater/plays"/>
    <x v="45"/>
    <d v="2016-11-17T06:00:00"/>
  </r>
  <r>
    <n v="46"/>
    <s v="Vaughn, Hunt and Caldwell"/>
    <s v="Virtual grid-enabled task-force"/>
    <n v="3700"/>
    <n v="4247"/>
    <x v="1"/>
    <s v="rock"/>
    <n v="46.163043478260867"/>
    <n v="114.78378378378378"/>
    <x v="1"/>
    <n v="92"/>
    <x v="1"/>
    <s v="USD"/>
    <n v="1278565200"/>
    <n v="1280552400"/>
    <b v="0"/>
    <b v="0"/>
    <s v="music/rock"/>
    <x v="46"/>
    <d v="2010-07-31T05:00:00"/>
  </r>
  <r>
    <n v="47"/>
    <s v="Bennett and Sons"/>
    <s v="Function-based multi-state software"/>
    <n v="1500"/>
    <n v="7129"/>
    <x v="3"/>
    <s v="plays"/>
    <n v="47.845637583892618"/>
    <n v="475.26666666666665"/>
    <x v="1"/>
    <n v="149"/>
    <x v="1"/>
    <s v="USD"/>
    <n v="1396069200"/>
    <n v="1398661200"/>
    <b v="0"/>
    <b v="0"/>
    <s v="theater/plays"/>
    <x v="47"/>
    <d v="2014-04-28T05:00:00"/>
  </r>
  <r>
    <n v="48"/>
    <s v="Lamb Inc"/>
    <s v="Optimized leadingedge concept"/>
    <n v="33300"/>
    <n v="128862"/>
    <x v="3"/>
    <s v="plays"/>
    <n v="53.007815713698065"/>
    <n v="386.97297297297297"/>
    <x v="1"/>
    <n v="2431"/>
    <x v="1"/>
    <s v="USD"/>
    <n v="1435208400"/>
    <n v="1436245200"/>
    <b v="0"/>
    <b v="0"/>
    <s v="theater/plays"/>
    <x v="48"/>
    <d v="2015-07-07T05:00:00"/>
  </r>
  <r>
    <n v="49"/>
    <s v="Casey-Kelly"/>
    <s v="Sharable holistic interface"/>
    <n v="7200"/>
    <n v="13653"/>
    <x v="1"/>
    <s v="rock"/>
    <n v="45.059405940594061"/>
    <n v="189.625"/>
    <x v="1"/>
    <n v="303"/>
    <x v="1"/>
    <s v="USD"/>
    <n v="1571547600"/>
    <n v="1575439200"/>
    <b v="0"/>
    <b v="0"/>
    <s v="music/rock"/>
    <x v="49"/>
    <d v="2019-12-04T06:00:00"/>
  </r>
  <r>
    <n v="50"/>
    <s v="Jones, Taylor and Moore"/>
    <s v="Down-sized system-worthy secured line"/>
    <n v="100"/>
    <n v="2"/>
    <x v="1"/>
    <s v="metal"/>
    <n v="2"/>
    <n v="2"/>
    <x v="0"/>
    <n v="1"/>
    <x v="6"/>
    <s v="EUR"/>
    <n v="1375333200"/>
    <n v="1377752400"/>
    <b v="0"/>
    <b v="0"/>
    <s v="music/metal"/>
    <x v="50"/>
    <d v="2013-08-29T05:00:00"/>
  </r>
  <r>
    <n v="51"/>
    <s v="Bradshaw, Gill and Donovan"/>
    <s v="Inverse secondary infrastructure"/>
    <n v="158100"/>
    <n v="145243"/>
    <x v="2"/>
    <s v="wearables"/>
    <n v="99.006816632583508"/>
    <n v="91.867805186590772"/>
    <x v="0"/>
    <n v="1467"/>
    <x v="4"/>
    <s v="GBP"/>
    <n v="1332824400"/>
    <n v="1334206800"/>
    <b v="0"/>
    <b v="1"/>
    <s v="technology/wearables"/>
    <x v="51"/>
    <d v="2012-04-12T05:00:00"/>
  </r>
  <r>
    <n v="52"/>
    <s v="Hernandez, Rodriguez and Clark"/>
    <s v="Organic foreground leverage"/>
    <n v="7200"/>
    <n v="2459"/>
    <x v="3"/>
    <s v="plays"/>
    <n v="32.786666666666669"/>
    <n v="34.152777777777779"/>
    <x v="0"/>
    <n v="75"/>
    <x v="1"/>
    <s v="USD"/>
    <n v="1284526800"/>
    <n v="1284872400"/>
    <b v="0"/>
    <b v="0"/>
    <s v="theater/plays"/>
    <x v="52"/>
    <d v="2010-09-19T05:00:00"/>
  </r>
  <r>
    <n v="53"/>
    <s v="Smith-Jones"/>
    <s v="Reverse-engineered static concept"/>
    <n v="8800"/>
    <n v="12356"/>
    <x v="4"/>
    <s v="drama"/>
    <n v="59.119617224880386"/>
    <n v="140.40909090909091"/>
    <x v="1"/>
    <n v="209"/>
    <x v="1"/>
    <s v="USD"/>
    <n v="1400562000"/>
    <n v="1403931600"/>
    <b v="0"/>
    <b v="0"/>
    <s v="film &amp; video/drama"/>
    <x v="53"/>
    <d v="2014-06-28T05:00:00"/>
  </r>
  <r>
    <n v="54"/>
    <s v="Roy PLC"/>
    <s v="Multi-channeled neutral customer loyalty"/>
    <n v="6000"/>
    <n v="5392"/>
    <x v="2"/>
    <s v="wearables"/>
    <n v="44.93333333333333"/>
    <n v="89.86666666666666"/>
    <x v="0"/>
    <n v="120"/>
    <x v="1"/>
    <s v="USD"/>
    <n v="1520748000"/>
    <n v="1521262800"/>
    <b v="0"/>
    <b v="0"/>
    <s v="technology/wearables"/>
    <x v="54"/>
    <d v="2018-03-17T05:00:00"/>
  </r>
  <r>
    <n v="55"/>
    <s v="Wright, Brooks and Villarreal"/>
    <s v="Reverse-engineered bifurcated strategy"/>
    <n v="6600"/>
    <n v="11746"/>
    <x v="1"/>
    <s v="jazz"/>
    <n v="89.664122137404576"/>
    <n v="177.96969696969697"/>
    <x v="1"/>
    <n v="131"/>
    <x v="1"/>
    <s v="USD"/>
    <n v="1532926800"/>
    <n v="1533358800"/>
    <b v="0"/>
    <b v="0"/>
    <s v="music/jazz"/>
    <x v="55"/>
    <d v="2018-08-04T05:00:00"/>
  </r>
  <r>
    <n v="56"/>
    <s v="Flores, Miller and Johnson"/>
    <s v="Horizontal context-sensitive knowledge user"/>
    <n v="8000"/>
    <n v="11493"/>
    <x v="2"/>
    <s v="wearables"/>
    <n v="70.079268292682926"/>
    <n v="143.66249999999999"/>
    <x v="1"/>
    <n v="164"/>
    <x v="1"/>
    <s v="USD"/>
    <n v="1420869600"/>
    <n v="1421474400"/>
    <b v="0"/>
    <b v="0"/>
    <s v="technology/wearables"/>
    <x v="56"/>
    <d v="2015-01-17T06:00:00"/>
  </r>
  <r>
    <n v="57"/>
    <s v="Bridges, Freeman and Kim"/>
    <s v="Cross-group multi-state task-force"/>
    <n v="2900"/>
    <n v="6243"/>
    <x v="6"/>
    <s v="video games"/>
    <n v="31.059701492537314"/>
    <n v="215.27586206896552"/>
    <x v="1"/>
    <n v="201"/>
    <x v="1"/>
    <s v="USD"/>
    <n v="1504242000"/>
    <n v="1505278800"/>
    <b v="0"/>
    <b v="0"/>
    <s v="games/video games"/>
    <x v="57"/>
    <d v="2017-09-13T05:00:00"/>
  </r>
  <r>
    <n v="58"/>
    <s v="Anderson-Perez"/>
    <s v="Expanded 3rdgeneration strategy"/>
    <n v="2700"/>
    <n v="6132"/>
    <x v="3"/>
    <s v="plays"/>
    <n v="29.061611374407583"/>
    <n v="227.11111111111114"/>
    <x v="1"/>
    <n v="211"/>
    <x v="1"/>
    <s v="USD"/>
    <n v="1442811600"/>
    <n v="1443934800"/>
    <b v="0"/>
    <b v="0"/>
    <s v="theater/plays"/>
    <x v="58"/>
    <d v="2015-10-04T05:00:00"/>
  </r>
  <r>
    <n v="59"/>
    <s v="Wright, Fox and Marks"/>
    <s v="Assimilated real-time support"/>
    <n v="1400"/>
    <n v="3851"/>
    <x v="3"/>
    <s v="plays"/>
    <n v="30.0859375"/>
    <n v="275.07142857142861"/>
    <x v="1"/>
    <n v="128"/>
    <x v="1"/>
    <s v="USD"/>
    <n v="1497243600"/>
    <n v="1498539600"/>
    <b v="0"/>
    <b v="1"/>
    <s v="theater/plays"/>
    <x v="59"/>
    <d v="2017-06-27T05:00:00"/>
  </r>
  <r>
    <n v="60"/>
    <s v="Crawford-Peters"/>
    <s v="User-centric regional database"/>
    <n v="94200"/>
    <n v="135997"/>
    <x v="3"/>
    <s v="plays"/>
    <n v="84.998125000000002"/>
    <n v="144.37048832271762"/>
    <x v="1"/>
    <n v="1600"/>
    <x v="0"/>
    <s v="CAD"/>
    <n v="1342501200"/>
    <n v="1342760400"/>
    <b v="0"/>
    <b v="0"/>
    <s v="theater/plays"/>
    <x v="60"/>
    <d v="2012-07-20T05:00:00"/>
  </r>
  <r>
    <n v="61"/>
    <s v="Romero-Hoffman"/>
    <s v="Open-source zero administration complexity"/>
    <n v="199200"/>
    <n v="184750"/>
    <x v="3"/>
    <s v="plays"/>
    <n v="82.001775410563695"/>
    <n v="92.74598393574297"/>
    <x v="0"/>
    <n v="2253"/>
    <x v="0"/>
    <s v="CAD"/>
    <n v="1298268000"/>
    <n v="1301720400"/>
    <b v="0"/>
    <b v="0"/>
    <s v="theater/plays"/>
    <x v="61"/>
    <d v="2011-04-02T05:00:00"/>
  </r>
  <r>
    <n v="62"/>
    <s v="Sparks-West"/>
    <s v="Organized incremental standardization"/>
    <n v="2000"/>
    <n v="14452"/>
    <x v="2"/>
    <s v="web"/>
    <n v="58.040160642570278"/>
    <n v="722.6"/>
    <x v="1"/>
    <n v="249"/>
    <x v="1"/>
    <s v="USD"/>
    <n v="1433480400"/>
    <n v="1433566800"/>
    <b v="0"/>
    <b v="0"/>
    <s v="technology/web"/>
    <x v="62"/>
    <d v="2015-06-06T05:00:00"/>
  </r>
  <r>
    <n v="63"/>
    <s v="Baker, Morgan and Brown"/>
    <s v="Assimilated didactic open system"/>
    <n v="4700"/>
    <n v="557"/>
    <x v="3"/>
    <s v="plays"/>
    <n v="111.4"/>
    <n v="11.851063829787234"/>
    <x v="0"/>
    <n v="5"/>
    <x v="1"/>
    <s v="USD"/>
    <n v="1493355600"/>
    <n v="1493874000"/>
    <b v="0"/>
    <b v="0"/>
    <s v="theater/plays"/>
    <x v="63"/>
    <d v="2017-05-04T05:00:00"/>
  </r>
  <r>
    <n v="64"/>
    <s v="Mosley-Gilbert"/>
    <s v="Vision-oriented logistical intranet"/>
    <n v="2800"/>
    <n v="2734"/>
    <x v="2"/>
    <s v="web"/>
    <n v="71.94736842105263"/>
    <n v="97.642857142857139"/>
    <x v="0"/>
    <n v="38"/>
    <x v="1"/>
    <s v="USD"/>
    <n v="1530507600"/>
    <n v="1531803600"/>
    <b v="0"/>
    <b v="1"/>
    <s v="technology/web"/>
    <x v="64"/>
    <d v="2018-07-17T05:00:00"/>
  </r>
  <r>
    <n v="65"/>
    <s v="Berry-Boyer"/>
    <s v="Mandatory incremental projection"/>
    <n v="6100"/>
    <n v="14405"/>
    <x v="3"/>
    <s v="plays"/>
    <n v="61.038135593220339"/>
    <n v="236.14754098360655"/>
    <x v="1"/>
    <n v="236"/>
    <x v="1"/>
    <s v="USD"/>
    <n v="1296108000"/>
    <n v="1296712800"/>
    <b v="0"/>
    <b v="0"/>
    <s v="theater/plays"/>
    <x v="65"/>
    <d v="2011-02-03T06:00:00"/>
  </r>
  <r>
    <n v="66"/>
    <s v="Sanders-Allen"/>
    <s v="Grass-roots needs-based encryption"/>
    <n v="2900"/>
    <n v="1307"/>
    <x v="3"/>
    <s v="plays"/>
    <n v="108.91666666666667"/>
    <n v="45.068965517241381"/>
    <x v="0"/>
    <n v="12"/>
    <x v="1"/>
    <s v="USD"/>
    <n v="1428469200"/>
    <n v="1428901200"/>
    <b v="0"/>
    <b v="1"/>
    <s v="theater/plays"/>
    <x v="66"/>
    <d v="2015-04-13T05:00:00"/>
  </r>
  <r>
    <n v="67"/>
    <s v="Lopez Inc"/>
    <s v="Team-oriented 6thgeneration middleware"/>
    <n v="72600"/>
    <n v="117892"/>
    <x v="2"/>
    <s v="wearables"/>
    <n v="29.001722017220171"/>
    <n v="162.38567493112947"/>
    <x v="1"/>
    <n v="4065"/>
    <x v="4"/>
    <s v="GBP"/>
    <n v="1264399200"/>
    <n v="1264831200"/>
    <b v="0"/>
    <b v="1"/>
    <s v="technology/wearables"/>
    <x v="67"/>
    <d v="2010-01-30T06:00:00"/>
  </r>
  <r>
    <n v="68"/>
    <s v="Moreno-Turner"/>
    <s v="Inverse multi-tasking installation"/>
    <n v="5700"/>
    <n v="14508"/>
    <x v="3"/>
    <s v="plays"/>
    <n v="58.975609756097562"/>
    <n v="254.52631578947367"/>
    <x v="1"/>
    <n v="246"/>
    <x v="6"/>
    <s v="EUR"/>
    <n v="1501131600"/>
    <n v="1505192400"/>
    <b v="0"/>
    <b v="1"/>
    <s v="theater/plays"/>
    <x v="68"/>
    <d v="2017-09-12T05:00:00"/>
  </r>
  <r>
    <n v="69"/>
    <s v="Jones-Watson"/>
    <s v="Switchable disintermediate moderator"/>
    <n v="7900"/>
    <n v="1901"/>
    <x v="3"/>
    <s v="plays"/>
    <n v="111.82352941176471"/>
    <n v="24.063291139240505"/>
    <x v="3"/>
    <n v="17"/>
    <x v="1"/>
    <s v="USD"/>
    <n v="1292738400"/>
    <n v="1295676000"/>
    <b v="0"/>
    <b v="0"/>
    <s v="theater/plays"/>
    <x v="69"/>
    <d v="2011-01-22T06:00:00"/>
  </r>
  <r>
    <n v="70"/>
    <s v="Barker Inc"/>
    <s v="Re-engineered 24/7 task-force"/>
    <n v="128000"/>
    <n v="158389"/>
    <x v="3"/>
    <s v="plays"/>
    <n v="63.995555555555555"/>
    <n v="123.74140625000001"/>
    <x v="1"/>
    <n v="2475"/>
    <x v="6"/>
    <s v="EUR"/>
    <n v="1288674000"/>
    <n v="1292911200"/>
    <b v="0"/>
    <b v="1"/>
    <s v="theater/plays"/>
    <x v="70"/>
    <d v="2010-12-21T06:00:00"/>
  </r>
  <r>
    <n v="71"/>
    <s v="Tate, Bass and House"/>
    <s v="Organic object-oriented budgetary management"/>
    <n v="6000"/>
    <n v="6484"/>
    <x v="3"/>
    <s v="plays"/>
    <n v="85.315789473684205"/>
    <n v="108.06666666666666"/>
    <x v="1"/>
    <n v="76"/>
    <x v="1"/>
    <s v="USD"/>
    <n v="1575093600"/>
    <n v="1575439200"/>
    <b v="0"/>
    <b v="0"/>
    <s v="theater/plays"/>
    <x v="71"/>
    <d v="2019-12-04T06:00:00"/>
  </r>
  <r>
    <n v="72"/>
    <s v="Hampton, Lewis and Ray"/>
    <s v="Seamless coherent parallelism"/>
    <n v="600"/>
    <n v="4022"/>
    <x v="4"/>
    <s v="animation"/>
    <n v="74.481481481481481"/>
    <n v="670.33333333333326"/>
    <x v="1"/>
    <n v="54"/>
    <x v="1"/>
    <s v="USD"/>
    <n v="1435726800"/>
    <n v="1438837200"/>
    <b v="0"/>
    <b v="0"/>
    <s v="film &amp; video/animation"/>
    <x v="72"/>
    <d v="2015-08-06T05:00:00"/>
  </r>
  <r>
    <n v="73"/>
    <s v="Collins-Goodman"/>
    <s v="Cross-platform even-keeled initiative"/>
    <n v="1400"/>
    <n v="9253"/>
    <x v="1"/>
    <s v="jazz"/>
    <n v="105.14772727272727"/>
    <n v="660.92857142857144"/>
    <x v="1"/>
    <n v="88"/>
    <x v="1"/>
    <s v="USD"/>
    <n v="1480226400"/>
    <n v="1480485600"/>
    <b v="0"/>
    <b v="0"/>
    <s v="music/jazz"/>
    <x v="73"/>
    <d v="2016-11-30T06:00:00"/>
  </r>
  <r>
    <n v="74"/>
    <s v="Davis-Michael"/>
    <s v="Progressive tertiary framework"/>
    <n v="3900"/>
    <n v="4776"/>
    <x v="1"/>
    <s v="metal"/>
    <n v="56.188235294117646"/>
    <n v="122.46153846153847"/>
    <x v="1"/>
    <n v="85"/>
    <x v="4"/>
    <s v="GBP"/>
    <n v="1459054800"/>
    <n v="1459141200"/>
    <b v="0"/>
    <b v="0"/>
    <s v="music/metal"/>
    <x v="74"/>
    <d v="2016-03-28T05:00:00"/>
  </r>
  <r>
    <n v="75"/>
    <s v="White, Torres and Bishop"/>
    <s v="Multi-layered dynamic protocol"/>
    <n v="9700"/>
    <n v="14606"/>
    <x v="7"/>
    <s v="photography books"/>
    <n v="85.917647058823533"/>
    <n v="150.57731958762886"/>
    <x v="1"/>
    <n v="170"/>
    <x v="1"/>
    <s v="USD"/>
    <n v="1531630800"/>
    <n v="1532322000"/>
    <b v="0"/>
    <b v="0"/>
    <s v="photography/photography books"/>
    <x v="75"/>
    <d v="2018-07-23T05:00:00"/>
  </r>
  <r>
    <n v="76"/>
    <s v="Martin, Conway and Larsen"/>
    <s v="Horizontal next generation function"/>
    <n v="122900"/>
    <n v="95993"/>
    <x v="3"/>
    <s v="plays"/>
    <n v="57.00296912114014"/>
    <n v="78.106590724165997"/>
    <x v="0"/>
    <n v="1684"/>
    <x v="1"/>
    <s v="USD"/>
    <n v="1421992800"/>
    <n v="1426222800"/>
    <b v="1"/>
    <b v="1"/>
    <s v="theater/plays"/>
    <x v="76"/>
    <d v="2015-03-13T05:00:00"/>
  </r>
  <r>
    <n v="77"/>
    <s v="Acevedo-Huffman"/>
    <s v="Pre-emptive impactful model"/>
    <n v="9500"/>
    <n v="4460"/>
    <x v="4"/>
    <s v="animation"/>
    <n v="79.642857142857139"/>
    <n v="46.94736842105263"/>
    <x v="0"/>
    <n v="56"/>
    <x v="1"/>
    <s v="USD"/>
    <n v="1285563600"/>
    <n v="1286773200"/>
    <b v="0"/>
    <b v="1"/>
    <s v="film &amp; video/animation"/>
    <x v="77"/>
    <d v="2010-10-11T05:00:00"/>
  </r>
  <r>
    <n v="78"/>
    <s v="Montgomery, Larson and Spencer"/>
    <s v="User-centric bifurcated knowledge user"/>
    <n v="4500"/>
    <n v="13536"/>
    <x v="5"/>
    <s v="translations"/>
    <n v="41.018181818181816"/>
    <n v="300.8"/>
    <x v="1"/>
    <n v="330"/>
    <x v="1"/>
    <s v="USD"/>
    <n v="1523854800"/>
    <n v="1523941200"/>
    <b v="0"/>
    <b v="0"/>
    <s v="publishing/translations"/>
    <x v="78"/>
    <d v="2018-04-17T05:00:00"/>
  </r>
  <r>
    <n v="79"/>
    <s v="Soto LLC"/>
    <s v="Triple-buffered reciprocal project"/>
    <n v="57800"/>
    <n v="40228"/>
    <x v="3"/>
    <s v="plays"/>
    <n v="48.004773269689736"/>
    <n v="69.598615916955026"/>
    <x v="0"/>
    <n v="838"/>
    <x v="1"/>
    <s v="USD"/>
    <n v="1529125200"/>
    <n v="1529557200"/>
    <b v="0"/>
    <b v="0"/>
    <s v="theater/plays"/>
    <x v="79"/>
    <d v="2018-06-21T05:00:00"/>
  </r>
  <r>
    <n v="80"/>
    <s v="Sutton, Barrett and Tucker"/>
    <s v="Cross-platform needs-based approach"/>
    <n v="1100"/>
    <n v="7012"/>
    <x v="6"/>
    <s v="video games"/>
    <n v="55.212598425196852"/>
    <n v="637.4545454545455"/>
    <x v="1"/>
    <n v="127"/>
    <x v="1"/>
    <s v="USD"/>
    <n v="1503982800"/>
    <n v="1506574800"/>
    <b v="0"/>
    <b v="0"/>
    <s v="games/video games"/>
    <x v="80"/>
    <d v="2017-09-28T05:00:00"/>
  </r>
  <r>
    <n v="81"/>
    <s v="Gomez, Bailey and Flores"/>
    <s v="User-friendly static contingency"/>
    <n v="16800"/>
    <n v="37857"/>
    <x v="1"/>
    <s v="rock"/>
    <n v="92.109489051094897"/>
    <n v="225.33928571428569"/>
    <x v="1"/>
    <n v="411"/>
    <x v="1"/>
    <s v="USD"/>
    <n v="1511416800"/>
    <n v="1513576800"/>
    <b v="0"/>
    <b v="0"/>
    <s v="music/rock"/>
    <x v="81"/>
    <d v="2017-12-18T06:00:00"/>
  </r>
  <r>
    <n v="82"/>
    <s v="Porter-George"/>
    <s v="Reactive content-based framework"/>
    <n v="1000"/>
    <n v="14973"/>
    <x v="6"/>
    <s v="video games"/>
    <n v="83.183333333333337"/>
    <n v="1497.3000000000002"/>
    <x v="1"/>
    <n v="180"/>
    <x v="4"/>
    <s v="GBP"/>
    <n v="1547704800"/>
    <n v="1548309600"/>
    <b v="0"/>
    <b v="1"/>
    <s v="games/video games"/>
    <x v="82"/>
    <d v="2019-01-24T06:00:00"/>
  </r>
  <r>
    <n v="83"/>
    <s v="Fitzgerald PLC"/>
    <s v="Realigned user-facing concept"/>
    <n v="106400"/>
    <n v="39996"/>
    <x v="1"/>
    <s v="electric music"/>
    <n v="39.996000000000002"/>
    <n v="37.590225563909776"/>
    <x v="0"/>
    <n v="1000"/>
    <x v="1"/>
    <s v="USD"/>
    <n v="1469682000"/>
    <n v="1471582800"/>
    <b v="0"/>
    <b v="0"/>
    <s v="music/electric music"/>
    <x v="83"/>
    <d v="2016-08-19T05:00:00"/>
  </r>
  <r>
    <n v="84"/>
    <s v="Cisneros-Burton"/>
    <s v="Public-key zero tolerance orchestration"/>
    <n v="31400"/>
    <n v="41564"/>
    <x v="2"/>
    <s v="wearables"/>
    <n v="111.1336898395722"/>
    <n v="132.36942675159236"/>
    <x v="1"/>
    <n v="374"/>
    <x v="1"/>
    <s v="USD"/>
    <n v="1343451600"/>
    <n v="1344315600"/>
    <b v="0"/>
    <b v="0"/>
    <s v="technology/wearables"/>
    <x v="84"/>
    <d v="2012-08-07T05:00:00"/>
  </r>
  <r>
    <n v="85"/>
    <s v="Hill, Lawson and Wilkinson"/>
    <s v="Multi-tiered eco-centric architecture"/>
    <n v="4900"/>
    <n v="6430"/>
    <x v="1"/>
    <s v="indie rock"/>
    <n v="90.563380281690144"/>
    <n v="131.22448979591837"/>
    <x v="1"/>
    <n v="71"/>
    <x v="2"/>
    <s v="AUD"/>
    <n v="1315717200"/>
    <n v="1316408400"/>
    <b v="0"/>
    <b v="0"/>
    <s v="music/indie rock"/>
    <x v="85"/>
    <d v="2011-09-19T05:00:00"/>
  </r>
  <r>
    <n v="86"/>
    <s v="Davis-Smith"/>
    <s v="Organic motivating firmware"/>
    <n v="7400"/>
    <n v="12405"/>
    <x v="3"/>
    <s v="plays"/>
    <n v="61.108374384236456"/>
    <n v="167.63513513513513"/>
    <x v="1"/>
    <n v="203"/>
    <x v="1"/>
    <s v="USD"/>
    <n v="1430715600"/>
    <n v="1431838800"/>
    <b v="1"/>
    <b v="0"/>
    <s v="theater/plays"/>
    <x v="86"/>
    <d v="2015-05-17T05:00:00"/>
  </r>
  <r>
    <n v="87"/>
    <s v="Farrell and Sons"/>
    <s v="Synergized 4thgeneration conglomeration"/>
    <n v="198500"/>
    <n v="123040"/>
    <x v="1"/>
    <s v="rock"/>
    <n v="83.022941970310384"/>
    <n v="61.984886649874063"/>
    <x v="0"/>
    <n v="1482"/>
    <x v="2"/>
    <s v="AUD"/>
    <n v="1299564000"/>
    <n v="1300510800"/>
    <b v="0"/>
    <b v="1"/>
    <s v="music/rock"/>
    <x v="87"/>
    <d v="2011-03-19T05:00:00"/>
  </r>
  <r>
    <n v="88"/>
    <s v="Clark Group"/>
    <s v="Grass-roots fault-tolerant policy"/>
    <n v="4800"/>
    <n v="12516"/>
    <x v="5"/>
    <s v="translations"/>
    <n v="110.76106194690266"/>
    <n v="260.75"/>
    <x v="1"/>
    <n v="113"/>
    <x v="1"/>
    <s v="USD"/>
    <n v="1429160400"/>
    <n v="1431061200"/>
    <b v="0"/>
    <b v="0"/>
    <s v="publishing/translations"/>
    <x v="88"/>
    <d v="2015-05-08T05:00:00"/>
  </r>
  <r>
    <n v="89"/>
    <s v="White, Singleton and Zimmerman"/>
    <s v="Monitored scalable knowledgebase"/>
    <n v="3400"/>
    <n v="8588"/>
    <x v="3"/>
    <s v="plays"/>
    <n v="89.458333333333329"/>
    <n v="252.58823529411765"/>
    <x v="1"/>
    <n v="96"/>
    <x v="1"/>
    <s v="USD"/>
    <n v="1271307600"/>
    <n v="1271480400"/>
    <b v="0"/>
    <b v="0"/>
    <s v="theater/plays"/>
    <x v="89"/>
    <d v="2010-04-17T05:00:00"/>
  </r>
  <r>
    <n v="90"/>
    <s v="Kramer Group"/>
    <s v="Synergistic explicit parallelism"/>
    <n v="7800"/>
    <n v="6132"/>
    <x v="3"/>
    <s v="plays"/>
    <n v="57.849056603773583"/>
    <n v="78.615384615384613"/>
    <x v="0"/>
    <n v="106"/>
    <x v="1"/>
    <s v="USD"/>
    <n v="1456380000"/>
    <n v="1456380000"/>
    <b v="0"/>
    <b v="1"/>
    <s v="theater/plays"/>
    <x v="90"/>
    <d v="2016-02-25T06:00:00"/>
  </r>
  <r>
    <n v="91"/>
    <s v="Frazier, Patrick and Smith"/>
    <s v="Enhanced systemic analyzer"/>
    <n v="154300"/>
    <n v="74688"/>
    <x v="5"/>
    <s v="translations"/>
    <n v="109.99705449189985"/>
    <n v="48.404406999351913"/>
    <x v="0"/>
    <n v="679"/>
    <x v="6"/>
    <s v="EUR"/>
    <n v="1470459600"/>
    <n v="1472878800"/>
    <b v="0"/>
    <b v="0"/>
    <s v="publishing/translations"/>
    <x v="91"/>
    <d v="2016-09-03T05:00:00"/>
  </r>
  <r>
    <n v="92"/>
    <s v="Santos, Bell and Lloyd"/>
    <s v="Object-based analyzing knowledge user"/>
    <n v="20000"/>
    <n v="51775"/>
    <x v="6"/>
    <s v="video games"/>
    <n v="103.96586345381526"/>
    <n v="258.875"/>
    <x v="1"/>
    <n v="498"/>
    <x v="5"/>
    <s v="CHF"/>
    <n v="1277269200"/>
    <n v="1277355600"/>
    <b v="0"/>
    <b v="1"/>
    <s v="games/video games"/>
    <x v="92"/>
    <d v="2010-06-24T05:00:00"/>
  </r>
  <r>
    <n v="93"/>
    <s v="Hall and Sons"/>
    <s v="Pre-emptive radical architecture"/>
    <n v="108800"/>
    <n v="65877"/>
    <x v="3"/>
    <s v="plays"/>
    <n v="107.99508196721311"/>
    <n v="60.548713235294116"/>
    <x v="3"/>
    <n v="610"/>
    <x v="1"/>
    <s v="USD"/>
    <n v="1350709200"/>
    <n v="1351054800"/>
    <b v="0"/>
    <b v="1"/>
    <s v="theater/plays"/>
    <x v="93"/>
    <d v="2012-10-24T05:00:00"/>
  </r>
  <r>
    <n v="94"/>
    <s v="Hanson Inc"/>
    <s v="Grass-roots web-enabled contingency"/>
    <n v="2900"/>
    <n v="8807"/>
    <x v="2"/>
    <s v="web"/>
    <n v="48.927777777777777"/>
    <n v="303.68965517241378"/>
    <x v="1"/>
    <n v="180"/>
    <x v="4"/>
    <s v="GBP"/>
    <n v="1554613200"/>
    <n v="1555563600"/>
    <b v="0"/>
    <b v="0"/>
    <s v="technology/web"/>
    <x v="94"/>
    <d v="2019-04-18T05:00:00"/>
  </r>
  <r>
    <n v="95"/>
    <s v="Sanchez LLC"/>
    <s v="Stand-alone system-worthy standardization"/>
    <n v="900"/>
    <n v="1017"/>
    <x v="4"/>
    <s v="documentary"/>
    <n v="37.666666666666664"/>
    <n v="112.99999999999999"/>
    <x v="1"/>
    <n v="27"/>
    <x v="1"/>
    <s v="USD"/>
    <n v="1571029200"/>
    <n v="1571634000"/>
    <b v="0"/>
    <b v="0"/>
    <s v="film &amp; video/documentary"/>
    <x v="95"/>
    <d v="2019-10-21T05:00:00"/>
  </r>
  <r>
    <n v="96"/>
    <s v="Howard Ltd"/>
    <s v="Down-sized systematic policy"/>
    <n v="69700"/>
    <n v="151513"/>
    <x v="3"/>
    <s v="plays"/>
    <n v="64.999141999141997"/>
    <n v="217.37876614060258"/>
    <x v="1"/>
    <n v="2331"/>
    <x v="1"/>
    <s v="USD"/>
    <n v="1299736800"/>
    <n v="1300856400"/>
    <b v="0"/>
    <b v="0"/>
    <s v="theater/plays"/>
    <x v="96"/>
    <d v="2011-03-23T05:00:00"/>
  </r>
  <r>
    <n v="97"/>
    <s v="Stewart LLC"/>
    <s v="Cloned bi-directional architecture"/>
    <n v="1300"/>
    <n v="12047"/>
    <x v="0"/>
    <s v="food trucks"/>
    <n v="106.61061946902655"/>
    <n v="926.69230769230762"/>
    <x v="1"/>
    <n v="113"/>
    <x v="1"/>
    <s v="USD"/>
    <n v="1435208400"/>
    <n v="1439874000"/>
    <b v="0"/>
    <b v="0"/>
    <s v="food/food trucks"/>
    <x v="48"/>
    <d v="2015-08-18T05:00:00"/>
  </r>
  <r>
    <n v="98"/>
    <s v="Arias, Allen and Miller"/>
    <s v="Seamless transitional portal"/>
    <n v="97800"/>
    <n v="32951"/>
    <x v="6"/>
    <s v="video games"/>
    <n v="27.009016393442622"/>
    <n v="33.692229038854805"/>
    <x v="0"/>
    <n v="1220"/>
    <x v="2"/>
    <s v="AUD"/>
    <n v="1437973200"/>
    <n v="1438318800"/>
    <b v="0"/>
    <b v="0"/>
    <s v="games/video games"/>
    <x v="97"/>
    <d v="2015-07-31T05:00:00"/>
  </r>
  <r>
    <n v="99"/>
    <s v="Baker-Morris"/>
    <s v="Fully-configurable motivating approach"/>
    <n v="7600"/>
    <n v="14951"/>
    <x v="3"/>
    <s v="plays"/>
    <n v="91.16463414634147"/>
    <n v="196.7236842105263"/>
    <x v="1"/>
    <n v="164"/>
    <x v="1"/>
    <s v="USD"/>
    <n v="1416895200"/>
    <n v="1419400800"/>
    <b v="0"/>
    <b v="0"/>
    <s v="theater/plays"/>
    <x v="98"/>
    <d v="2014-12-24T06:00:00"/>
  </r>
  <r>
    <n v="100"/>
    <s v="Tucker, Fox and Green"/>
    <s v="Upgradable fault-tolerant approach"/>
    <n v="100"/>
    <n v="1"/>
    <x v="3"/>
    <s v="plays"/>
    <n v="1"/>
    <n v="1"/>
    <x v="0"/>
    <n v="1"/>
    <x v="1"/>
    <s v="USD"/>
    <n v="1319000400"/>
    <n v="1320555600"/>
    <b v="0"/>
    <b v="0"/>
    <s v="theater/plays"/>
    <x v="99"/>
    <d v="2011-11-06T05:00:00"/>
  </r>
  <r>
    <n v="101"/>
    <s v="Douglas LLC"/>
    <s v="Reduced heuristic moratorium"/>
    <n v="900"/>
    <n v="9193"/>
    <x v="1"/>
    <s v="electric music"/>
    <n v="56.054878048780488"/>
    <n v="1021.4444444444445"/>
    <x v="1"/>
    <n v="164"/>
    <x v="1"/>
    <s v="USD"/>
    <n v="1424498400"/>
    <n v="1425103200"/>
    <b v="0"/>
    <b v="1"/>
    <s v="music/electric music"/>
    <x v="100"/>
    <d v="2015-02-28T06:00:00"/>
  </r>
  <r>
    <n v="102"/>
    <s v="Garcia Inc"/>
    <s v="Front-line web-enabled model"/>
    <n v="3700"/>
    <n v="10422"/>
    <x v="2"/>
    <s v="wearables"/>
    <n v="31.017857142857142"/>
    <n v="281.67567567567568"/>
    <x v="1"/>
    <n v="336"/>
    <x v="1"/>
    <s v="USD"/>
    <n v="1526274000"/>
    <n v="1526878800"/>
    <b v="0"/>
    <b v="1"/>
    <s v="technology/wearables"/>
    <x v="101"/>
    <d v="2018-05-21T05:00:00"/>
  </r>
  <r>
    <n v="103"/>
    <s v="Frye, Hunt and Powell"/>
    <s v="Polarized incremental emulation"/>
    <n v="10000"/>
    <n v="2461"/>
    <x v="1"/>
    <s v="electric music"/>
    <n v="66.513513513513516"/>
    <n v="24.610000000000003"/>
    <x v="0"/>
    <n v="37"/>
    <x v="6"/>
    <s v="EUR"/>
    <n v="1287896400"/>
    <n v="1288674000"/>
    <b v="0"/>
    <b v="0"/>
    <s v="music/electric music"/>
    <x v="102"/>
    <d v="2010-11-02T05:00:00"/>
  </r>
  <r>
    <n v="104"/>
    <s v="Smith, Wells and Nguyen"/>
    <s v="Self-enabling grid-enabled initiative"/>
    <n v="119200"/>
    <n v="170623"/>
    <x v="1"/>
    <s v="indie rock"/>
    <n v="89.005216484089729"/>
    <n v="143.14010067114094"/>
    <x v="1"/>
    <n v="1917"/>
    <x v="1"/>
    <s v="USD"/>
    <n v="1495515600"/>
    <n v="1495602000"/>
    <b v="0"/>
    <b v="0"/>
    <s v="music/indie rock"/>
    <x v="103"/>
    <d v="2017-05-24T05:00:00"/>
  </r>
  <r>
    <n v="105"/>
    <s v="Charles-Johnson"/>
    <s v="Total fresh-thinking system engine"/>
    <n v="6800"/>
    <n v="9829"/>
    <x v="2"/>
    <s v="web"/>
    <n v="103.46315789473684"/>
    <n v="144.54411764705884"/>
    <x v="1"/>
    <n v="95"/>
    <x v="1"/>
    <s v="USD"/>
    <n v="1364878800"/>
    <n v="1366434000"/>
    <b v="0"/>
    <b v="0"/>
    <s v="technology/web"/>
    <x v="104"/>
    <d v="2013-04-20T05:00:00"/>
  </r>
  <r>
    <n v="106"/>
    <s v="Brandt, Carter and Wood"/>
    <s v="Ameliorated clear-thinking circuit"/>
    <n v="3900"/>
    <n v="14006"/>
    <x v="3"/>
    <s v="plays"/>
    <n v="95.278911564625844"/>
    <n v="359.12820512820514"/>
    <x v="1"/>
    <n v="147"/>
    <x v="1"/>
    <s v="USD"/>
    <n v="1567918800"/>
    <n v="1568350800"/>
    <b v="0"/>
    <b v="0"/>
    <s v="theater/plays"/>
    <x v="105"/>
    <d v="2019-09-13T05:00:00"/>
  </r>
  <r>
    <n v="107"/>
    <s v="Tucker, Schmidt and Reid"/>
    <s v="Multi-layered encompassing installation"/>
    <n v="3500"/>
    <n v="6527"/>
    <x v="3"/>
    <s v="plays"/>
    <n v="75.895348837209298"/>
    <n v="186.48571428571427"/>
    <x v="1"/>
    <n v="86"/>
    <x v="1"/>
    <s v="USD"/>
    <n v="1524459600"/>
    <n v="1525928400"/>
    <b v="0"/>
    <b v="1"/>
    <s v="theater/plays"/>
    <x v="106"/>
    <d v="2018-05-10T05:00:00"/>
  </r>
  <r>
    <n v="108"/>
    <s v="Decker Inc"/>
    <s v="Universal encompassing implementation"/>
    <n v="1500"/>
    <n v="8929"/>
    <x v="4"/>
    <s v="documentary"/>
    <n v="107.57831325301204"/>
    <n v="595.26666666666665"/>
    <x v="1"/>
    <n v="83"/>
    <x v="1"/>
    <s v="USD"/>
    <n v="1333688400"/>
    <n v="1336885200"/>
    <b v="0"/>
    <b v="0"/>
    <s v="film &amp; video/documentary"/>
    <x v="107"/>
    <d v="2012-05-13T05:00:00"/>
  </r>
  <r>
    <n v="109"/>
    <s v="Romero and Sons"/>
    <s v="Object-based client-server application"/>
    <n v="5200"/>
    <n v="3079"/>
    <x v="4"/>
    <s v="television"/>
    <n v="51.31666666666667"/>
    <n v="59.21153846153846"/>
    <x v="0"/>
    <n v="60"/>
    <x v="1"/>
    <s v="USD"/>
    <n v="1389506400"/>
    <n v="1389679200"/>
    <b v="0"/>
    <b v="0"/>
    <s v="film &amp; video/television"/>
    <x v="108"/>
    <d v="2014-01-14T06:00:00"/>
  </r>
  <r>
    <n v="110"/>
    <s v="Castillo-Carey"/>
    <s v="Cross-platform solution-oriented process improvement"/>
    <n v="142400"/>
    <n v="21307"/>
    <x v="0"/>
    <s v="food trucks"/>
    <n v="71.983108108108112"/>
    <n v="14.962780898876405"/>
    <x v="0"/>
    <n v="296"/>
    <x v="1"/>
    <s v="USD"/>
    <n v="1536642000"/>
    <n v="1538283600"/>
    <b v="0"/>
    <b v="0"/>
    <s v="food/food trucks"/>
    <x v="109"/>
    <d v="2018-09-30T05:00:00"/>
  </r>
  <r>
    <n v="111"/>
    <s v="Hart-Briggs"/>
    <s v="Re-engineered user-facing approach"/>
    <n v="61400"/>
    <n v="73653"/>
    <x v="5"/>
    <s v="radio &amp; podcasts"/>
    <n v="108.95414201183432"/>
    <n v="119.95602605863192"/>
    <x v="1"/>
    <n v="676"/>
    <x v="1"/>
    <s v="USD"/>
    <n v="1348290000"/>
    <n v="1348808400"/>
    <b v="0"/>
    <b v="0"/>
    <s v="publishing/radio &amp; podcasts"/>
    <x v="110"/>
    <d v="2012-09-28T05:00:00"/>
  </r>
  <r>
    <n v="112"/>
    <s v="Jones-Meyer"/>
    <s v="Re-engineered client-driven hub"/>
    <n v="4700"/>
    <n v="12635"/>
    <x v="2"/>
    <s v="web"/>
    <n v="35"/>
    <n v="268.82978723404256"/>
    <x v="1"/>
    <n v="361"/>
    <x v="2"/>
    <s v="AUD"/>
    <n v="1408856400"/>
    <n v="1410152400"/>
    <b v="0"/>
    <b v="0"/>
    <s v="technology/web"/>
    <x v="111"/>
    <d v="2014-09-08T05:00:00"/>
  </r>
  <r>
    <n v="113"/>
    <s v="Wright, Hartman and Yu"/>
    <s v="User-friendly tertiary array"/>
    <n v="3300"/>
    <n v="12437"/>
    <x v="0"/>
    <s v="food trucks"/>
    <n v="94.938931297709928"/>
    <n v="376.87878787878788"/>
    <x v="1"/>
    <n v="131"/>
    <x v="1"/>
    <s v="USD"/>
    <n v="1505192400"/>
    <n v="1505797200"/>
    <b v="0"/>
    <b v="0"/>
    <s v="food/food trucks"/>
    <x v="112"/>
    <d v="2017-09-19T05:00:00"/>
  </r>
  <r>
    <n v="114"/>
    <s v="Harper-Davis"/>
    <s v="Robust heuristic encoding"/>
    <n v="1900"/>
    <n v="13816"/>
    <x v="2"/>
    <s v="wearables"/>
    <n v="109.65079365079364"/>
    <n v="727.15789473684208"/>
    <x v="1"/>
    <n v="126"/>
    <x v="1"/>
    <s v="USD"/>
    <n v="1554786000"/>
    <n v="1554872400"/>
    <b v="0"/>
    <b v="1"/>
    <s v="technology/wearables"/>
    <x v="113"/>
    <d v="2019-04-10T05:00:00"/>
  </r>
  <r>
    <n v="115"/>
    <s v="Barrett PLC"/>
    <s v="Team-oriented clear-thinking capacity"/>
    <n v="166700"/>
    <n v="145382"/>
    <x v="5"/>
    <s v="fiction"/>
    <n v="44.001815980629537"/>
    <n v="87.211757648470297"/>
    <x v="0"/>
    <n v="3304"/>
    <x v="6"/>
    <s v="EUR"/>
    <n v="1510898400"/>
    <n v="1513922400"/>
    <b v="0"/>
    <b v="0"/>
    <s v="publishing/fiction"/>
    <x v="114"/>
    <d v="2017-12-22T06:00:00"/>
  </r>
  <r>
    <n v="116"/>
    <s v="David-Clark"/>
    <s v="De-engineered motivating standardization"/>
    <n v="7200"/>
    <n v="6336"/>
    <x v="3"/>
    <s v="plays"/>
    <n v="86.794520547945211"/>
    <n v="88"/>
    <x v="0"/>
    <n v="73"/>
    <x v="1"/>
    <s v="USD"/>
    <n v="1442552400"/>
    <n v="1442638800"/>
    <b v="0"/>
    <b v="0"/>
    <s v="theater/plays"/>
    <x v="115"/>
    <d v="2015-09-19T05:00:00"/>
  </r>
  <r>
    <n v="117"/>
    <s v="Chaney-Dennis"/>
    <s v="Business-focused 24hour groupware"/>
    <n v="4900"/>
    <n v="8523"/>
    <x v="4"/>
    <s v="television"/>
    <n v="30.992727272727272"/>
    <n v="173.9387755102041"/>
    <x v="1"/>
    <n v="275"/>
    <x v="1"/>
    <s v="USD"/>
    <n v="1316667600"/>
    <n v="1317186000"/>
    <b v="0"/>
    <b v="0"/>
    <s v="film &amp; video/television"/>
    <x v="116"/>
    <d v="2011-09-28T05:00:00"/>
  </r>
  <r>
    <n v="118"/>
    <s v="Robinson, Lopez and Christensen"/>
    <s v="Organic next generation protocol"/>
    <n v="5400"/>
    <n v="6351"/>
    <x v="7"/>
    <s v="photography books"/>
    <n v="94.791044776119406"/>
    <n v="117.61111111111111"/>
    <x v="1"/>
    <n v="67"/>
    <x v="1"/>
    <s v="USD"/>
    <n v="1390716000"/>
    <n v="1391234400"/>
    <b v="0"/>
    <b v="0"/>
    <s v="photography/photography books"/>
    <x v="117"/>
    <d v="2014-02-01T06:00:00"/>
  </r>
  <r>
    <n v="119"/>
    <s v="Clark and Sons"/>
    <s v="Reverse-engineered full-range Internet solution"/>
    <n v="5000"/>
    <n v="10748"/>
    <x v="4"/>
    <s v="documentary"/>
    <n v="69.79220779220779"/>
    <n v="214.96"/>
    <x v="1"/>
    <n v="154"/>
    <x v="1"/>
    <s v="USD"/>
    <n v="1402894800"/>
    <n v="1404363600"/>
    <b v="0"/>
    <b v="1"/>
    <s v="film &amp; video/documentary"/>
    <x v="118"/>
    <d v="2014-07-03T05:00:00"/>
  </r>
  <r>
    <n v="120"/>
    <s v="Vega Group"/>
    <s v="Synchronized regional synergy"/>
    <n v="75100"/>
    <n v="112272"/>
    <x v="6"/>
    <s v="mobile games"/>
    <n v="63.003367003367003"/>
    <n v="149.49667110519306"/>
    <x v="1"/>
    <n v="1782"/>
    <x v="1"/>
    <s v="USD"/>
    <n v="1429246800"/>
    <n v="1429592400"/>
    <b v="0"/>
    <b v="1"/>
    <s v="games/mobile games"/>
    <x v="119"/>
    <d v="2015-04-21T05:00:00"/>
  </r>
  <r>
    <n v="121"/>
    <s v="Brown-Brown"/>
    <s v="Multi-lateral homogeneous success"/>
    <n v="45300"/>
    <n v="99361"/>
    <x v="6"/>
    <s v="video games"/>
    <n v="110.0343300110742"/>
    <n v="219.33995584988963"/>
    <x v="1"/>
    <n v="903"/>
    <x v="1"/>
    <s v="USD"/>
    <n v="1412485200"/>
    <n v="1413608400"/>
    <b v="0"/>
    <b v="0"/>
    <s v="games/video games"/>
    <x v="33"/>
    <d v="2014-10-18T05:00:00"/>
  </r>
  <r>
    <n v="122"/>
    <s v="Taylor PLC"/>
    <s v="Seamless zero-defect solution"/>
    <n v="136800"/>
    <n v="88055"/>
    <x v="5"/>
    <s v="fiction"/>
    <n v="25.997933274284026"/>
    <n v="64.367690058479525"/>
    <x v="0"/>
    <n v="3387"/>
    <x v="1"/>
    <s v="USD"/>
    <n v="1417068000"/>
    <n v="1419400800"/>
    <b v="0"/>
    <b v="0"/>
    <s v="publishing/fiction"/>
    <x v="120"/>
    <d v="2014-12-24T06:00:00"/>
  </r>
  <r>
    <n v="123"/>
    <s v="Edwards-Lewis"/>
    <s v="Enhanced scalable concept"/>
    <n v="177700"/>
    <n v="33092"/>
    <x v="3"/>
    <s v="plays"/>
    <n v="49.987915407854985"/>
    <n v="18.622397298818232"/>
    <x v="0"/>
    <n v="662"/>
    <x v="0"/>
    <s v="CAD"/>
    <n v="1448344800"/>
    <n v="1448604000"/>
    <b v="1"/>
    <b v="0"/>
    <s v="theater/plays"/>
    <x v="121"/>
    <d v="2015-11-27T06:00:00"/>
  </r>
  <r>
    <n v="124"/>
    <s v="Stanton, Neal and Rodriguez"/>
    <s v="Polarized uniform software"/>
    <n v="2600"/>
    <n v="9562"/>
    <x v="7"/>
    <s v="photography books"/>
    <n v="101.72340425531915"/>
    <n v="367.76923076923077"/>
    <x v="1"/>
    <n v="94"/>
    <x v="6"/>
    <s v="EUR"/>
    <n v="1557723600"/>
    <n v="1562302800"/>
    <b v="0"/>
    <b v="0"/>
    <s v="photography/photography books"/>
    <x v="122"/>
    <d v="2019-07-05T05:00:00"/>
  </r>
  <r>
    <n v="125"/>
    <s v="Pratt LLC"/>
    <s v="Stand-alone web-enabled moderator"/>
    <n v="5300"/>
    <n v="8475"/>
    <x v="3"/>
    <s v="plays"/>
    <n v="47.083333333333336"/>
    <n v="159.90566037735849"/>
    <x v="1"/>
    <n v="180"/>
    <x v="1"/>
    <s v="USD"/>
    <n v="1537333200"/>
    <n v="1537678800"/>
    <b v="0"/>
    <b v="0"/>
    <s v="theater/plays"/>
    <x v="123"/>
    <d v="2018-09-23T05:00:00"/>
  </r>
  <r>
    <n v="126"/>
    <s v="Gross PLC"/>
    <s v="Proactive methodical benchmark"/>
    <n v="180200"/>
    <n v="69617"/>
    <x v="3"/>
    <s v="plays"/>
    <n v="89.944444444444443"/>
    <n v="38.633185349611544"/>
    <x v="0"/>
    <n v="774"/>
    <x v="1"/>
    <s v="USD"/>
    <n v="1471150800"/>
    <n v="1473570000"/>
    <b v="0"/>
    <b v="1"/>
    <s v="theater/plays"/>
    <x v="124"/>
    <d v="2016-09-11T05:00:00"/>
  </r>
  <r>
    <n v="127"/>
    <s v="Martinez, Gomez and Dalton"/>
    <s v="Team-oriented 6thgeneration matrix"/>
    <n v="103200"/>
    <n v="53067"/>
    <x v="3"/>
    <s v="plays"/>
    <n v="78.96875"/>
    <n v="51.42151162790698"/>
    <x v="0"/>
    <n v="672"/>
    <x v="0"/>
    <s v="CAD"/>
    <n v="1273640400"/>
    <n v="1273899600"/>
    <b v="0"/>
    <b v="0"/>
    <s v="theater/plays"/>
    <x v="125"/>
    <d v="2010-05-15T05:00:00"/>
  </r>
  <r>
    <n v="128"/>
    <s v="Allen-Curtis"/>
    <s v="Phased human-resource core"/>
    <n v="70600"/>
    <n v="42596"/>
    <x v="1"/>
    <s v="rock"/>
    <n v="80.067669172932327"/>
    <n v="60.334277620396605"/>
    <x v="3"/>
    <n v="532"/>
    <x v="1"/>
    <s v="USD"/>
    <n v="1282885200"/>
    <n v="1284008400"/>
    <b v="0"/>
    <b v="0"/>
    <s v="music/rock"/>
    <x v="126"/>
    <d v="2010-09-09T05:00:00"/>
  </r>
  <r>
    <n v="129"/>
    <s v="Morgan-Martinez"/>
    <s v="Mandatory tertiary implementation"/>
    <n v="148500"/>
    <n v="4756"/>
    <x v="0"/>
    <s v="food trucks"/>
    <n v="86.472727272727269"/>
    <n v="3.202693602693603"/>
    <x v="3"/>
    <n v="55"/>
    <x v="2"/>
    <s v="AUD"/>
    <n v="1422943200"/>
    <n v="1425103200"/>
    <b v="0"/>
    <b v="0"/>
    <s v="food/food trucks"/>
    <x v="127"/>
    <d v="2015-02-28T06:00:00"/>
  </r>
  <r>
    <n v="130"/>
    <s v="Luna, Anderson and Fox"/>
    <s v="Secured directional encryption"/>
    <n v="9600"/>
    <n v="14925"/>
    <x v="4"/>
    <s v="drama"/>
    <n v="28.001876172607879"/>
    <n v="155.46875"/>
    <x v="1"/>
    <n v="533"/>
    <x v="3"/>
    <s v="DKK"/>
    <n v="1319605200"/>
    <n v="1320991200"/>
    <b v="0"/>
    <b v="0"/>
    <s v="film &amp; video/drama"/>
    <x v="128"/>
    <d v="2011-11-11T06:00:00"/>
  </r>
  <r>
    <n v="131"/>
    <s v="Fleming, Zhang and Henderson"/>
    <s v="Distributed 5thgeneration implementation"/>
    <n v="164700"/>
    <n v="166116"/>
    <x v="2"/>
    <s v="web"/>
    <n v="67.996725337699544"/>
    <n v="100.85974499089254"/>
    <x v="1"/>
    <n v="2443"/>
    <x v="4"/>
    <s v="GBP"/>
    <n v="1385704800"/>
    <n v="1386828000"/>
    <b v="0"/>
    <b v="0"/>
    <s v="technology/web"/>
    <x v="129"/>
    <d v="2013-12-12T06:00:00"/>
  </r>
  <r>
    <n v="132"/>
    <s v="Flowers and Sons"/>
    <s v="Virtual static core"/>
    <n v="3300"/>
    <n v="3834"/>
    <x v="3"/>
    <s v="plays"/>
    <n v="43.078651685393261"/>
    <n v="116.18181818181819"/>
    <x v="1"/>
    <n v="89"/>
    <x v="1"/>
    <s v="USD"/>
    <n v="1515736800"/>
    <n v="1517119200"/>
    <b v="0"/>
    <b v="1"/>
    <s v="theater/plays"/>
    <x v="130"/>
    <d v="2018-01-28T06:00:00"/>
  </r>
  <r>
    <n v="133"/>
    <s v="Gates PLC"/>
    <s v="Secured content-based product"/>
    <n v="4500"/>
    <n v="13985"/>
    <x v="1"/>
    <s v="world music"/>
    <n v="87.95597484276729"/>
    <n v="310.77777777777777"/>
    <x v="1"/>
    <n v="159"/>
    <x v="1"/>
    <s v="USD"/>
    <n v="1313125200"/>
    <n v="1315026000"/>
    <b v="0"/>
    <b v="0"/>
    <s v="music/world music"/>
    <x v="131"/>
    <d v="2011-09-03T05:00:00"/>
  </r>
  <r>
    <n v="134"/>
    <s v="Caldwell LLC"/>
    <s v="Secured executive concept"/>
    <n v="99500"/>
    <n v="89288"/>
    <x v="4"/>
    <s v="documentary"/>
    <n v="94.987234042553197"/>
    <n v="89.73668341708543"/>
    <x v="0"/>
    <n v="940"/>
    <x v="5"/>
    <s v="CHF"/>
    <n v="1308459600"/>
    <n v="1312693200"/>
    <b v="0"/>
    <b v="1"/>
    <s v="film &amp; video/documentary"/>
    <x v="132"/>
    <d v="2011-08-07T05:00:00"/>
  </r>
  <r>
    <n v="135"/>
    <s v="Le, Burton and Evans"/>
    <s v="Balanced zero-defect software"/>
    <n v="7700"/>
    <n v="5488"/>
    <x v="3"/>
    <s v="plays"/>
    <n v="46.905982905982903"/>
    <n v="71.27272727272728"/>
    <x v="0"/>
    <n v="117"/>
    <x v="1"/>
    <s v="USD"/>
    <n v="1362636000"/>
    <n v="1363064400"/>
    <b v="0"/>
    <b v="1"/>
    <s v="theater/plays"/>
    <x v="133"/>
    <d v="2013-03-12T05:00:00"/>
  </r>
  <r>
    <n v="136"/>
    <s v="Briggs PLC"/>
    <s v="Distributed context-sensitive flexibility"/>
    <n v="82800"/>
    <n v="2721"/>
    <x v="4"/>
    <s v="drama"/>
    <n v="46.913793103448278"/>
    <n v="3.2862318840579712"/>
    <x v="3"/>
    <n v="58"/>
    <x v="1"/>
    <s v="USD"/>
    <n v="1402117200"/>
    <n v="1403154000"/>
    <b v="0"/>
    <b v="1"/>
    <s v="film &amp; video/drama"/>
    <x v="134"/>
    <d v="2014-06-19T05:00:00"/>
  </r>
  <r>
    <n v="137"/>
    <s v="Hudson-Nguyen"/>
    <s v="Down-sized disintermediate support"/>
    <n v="1800"/>
    <n v="4712"/>
    <x v="5"/>
    <s v="nonfiction"/>
    <n v="94.24"/>
    <n v="261.77777777777777"/>
    <x v="1"/>
    <n v="50"/>
    <x v="1"/>
    <s v="USD"/>
    <n v="1286341200"/>
    <n v="1286859600"/>
    <b v="0"/>
    <b v="0"/>
    <s v="publishing/nonfiction"/>
    <x v="135"/>
    <d v="2010-10-12T05:00:00"/>
  </r>
  <r>
    <n v="138"/>
    <s v="Hogan Ltd"/>
    <s v="Stand-alone mission-critical moratorium"/>
    <n v="9600"/>
    <n v="9216"/>
    <x v="6"/>
    <s v="mobile games"/>
    <n v="80.139130434782615"/>
    <n v="96"/>
    <x v="0"/>
    <n v="115"/>
    <x v="1"/>
    <s v="USD"/>
    <n v="1348808400"/>
    <n v="1349326800"/>
    <b v="0"/>
    <b v="0"/>
    <s v="games/mobile games"/>
    <x v="136"/>
    <d v="2012-10-04T05:00:00"/>
  </r>
  <r>
    <n v="139"/>
    <s v="Hamilton, Wright and Chavez"/>
    <s v="Down-sized empowering protocol"/>
    <n v="92100"/>
    <n v="19246"/>
    <x v="2"/>
    <s v="wearables"/>
    <n v="59.036809815950917"/>
    <n v="20.896851248642779"/>
    <x v="0"/>
    <n v="326"/>
    <x v="1"/>
    <s v="USD"/>
    <n v="1429592400"/>
    <n v="1430974800"/>
    <b v="0"/>
    <b v="1"/>
    <s v="technology/wearables"/>
    <x v="137"/>
    <d v="2015-05-07T05:00:00"/>
  </r>
  <r>
    <n v="140"/>
    <s v="Bautista-Cross"/>
    <s v="Fully-configurable coherent Internet solution"/>
    <n v="5500"/>
    <n v="12274"/>
    <x v="4"/>
    <s v="documentary"/>
    <n v="65.989247311827953"/>
    <n v="223.16363636363636"/>
    <x v="1"/>
    <n v="186"/>
    <x v="1"/>
    <s v="USD"/>
    <n v="1519538400"/>
    <n v="1519970400"/>
    <b v="0"/>
    <b v="0"/>
    <s v="film &amp; video/documentary"/>
    <x v="138"/>
    <d v="2018-03-02T06:00:00"/>
  </r>
  <r>
    <n v="141"/>
    <s v="Jackson LLC"/>
    <s v="Distributed motivating algorithm"/>
    <n v="64300"/>
    <n v="65323"/>
    <x v="2"/>
    <s v="web"/>
    <n v="60.992530345471522"/>
    <n v="101.59097978227061"/>
    <x v="1"/>
    <n v="1071"/>
    <x v="1"/>
    <s v="USD"/>
    <n v="1434085200"/>
    <n v="1434603600"/>
    <b v="0"/>
    <b v="0"/>
    <s v="technology/web"/>
    <x v="139"/>
    <d v="2015-06-18T05:00:00"/>
  </r>
  <r>
    <n v="142"/>
    <s v="Figueroa Ltd"/>
    <s v="Expanded solution-oriented benchmark"/>
    <n v="5000"/>
    <n v="11502"/>
    <x v="2"/>
    <s v="web"/>
    <n v="98.307692307692307"/>
    <n v="230.03999999999996"/>
    <x v="1"/>
    <n v="117"/>
    <x v="1"/>
    <s v="USD"/>
    <n v="1333688400"/>
    <n v="1337230800"/>
    <b v="0"/>
    <b v="0"/>
    <s v="technology/web"/>
    <x v="107"/>
    <d v="2012-05-17T05:00:00"/>
  </r>
  <r>
    <n v="143"/>
    <s v="Avila-Jones"/>
    <s v="Implemented discrete secured line"/>
    <n v="5400"/>
    <n v="7322"/>
    <x v="1"/>
    <s v="indie rock"/>
    <n v="104.6"/>
    <n v="135.59259259259261"/>
    <x v="1"/>
    <n v="70"/>
    <x v="1"/>
    <s v="USD"/>
    <n v="1277701200"/>
    <n v="1279429200"/>
    <b v="0"/>
    <b v="0"/>
    <s v="music/indie rock"/>
    <x v="140"/>
    <d v="2010-07-18T05:00:00"/>
  </r>
  <r>
    <n v="144"/>
    <s v="Martin, Lopez and Hunter"/>
    <s v="Multi-lateral actuating installation"/>
    <n v="9000"/>
    <n v="11619"/>
    <x v="3"/>
    <s v="plays"/>
    <n v="86.066666666666663"/>
    <n v="129.1"/>
    <x v="1"/>
    <n v="135"/>
    <x v="1"/>
    <s v="USD"/>
    <n v="1560747600"/>
    <n v="1561438800"/>
    <b v="0"/>
    <b v="0"/>
    <s v="theater/plays"/>
    <x v="141"/>
    <d v="2019-06-25T05:00:00"/>
  </r>
  <r>
    <n v="145"/>
    <s v="Fields-Moore"/>
    <s v="Secured reciprocal array"/>
    <n v="25000"/>
    <n v="59128"/>
    <x v="2"/>
    <s v="wearables"/>
    <n v="76.989583333333329"/>
    <n v="236.512"/>
    <x v="1"/>
    <n v="768"/>
    <x v="5"/>
    <s v="CHF"/>
    <n v="1410066000"/>
    <n v="1410498000"/>
    <b v="0"/>
    <b v="0"/>
    <s v="technology/wearables"/>
    <x v="142"/>
    <d v="2014-09-12T05:00:00"/>
  </r>
  <r>
    <n v="146"/>
    <s v="Harris-Golden"/>
    <s v="Optional bandwidth-monitored middleware"/>
    <n v="8800"/>
    <n v="1518"/>
    <x v="3"/>
    <s v="plays"/>
    <n v="29.764705882352942"/>
    <n v="17.25"/>
    <x v="3"/>
    <n v="51"/>
    <x v="1"/>
    <s v="USD"/>
    <n v="1320732000"/>
    <n v="1322460000"/>
    <b v="0"/>
    <b v="0"/>
    <s v="theater/plays"/>
    <x v="143"/>
    <d v="2011-11-28T06:00:00"/>
  </r>
  <r>
    <n v="147"/>
    <s v="Moss, Norman and Dunlap"/>
    <s v="Upgradable upward-trending workforce"/>
    <n v="8300"/>
    <n v="9337"/>
    <x v="3"/>
    <s v="plays"/>
    <n v="46.91959798994975"/>
    <n v="112.49397590361446"/>
    <x v="1"/>
    <n v="199"/>
    <x v="1"/>
    <s v="USD"/>
    <n v="1465794000"/>
    <n v="1466312400"/>
    <b v="0"/>
    <b v="1"/>
    <s v="theater/plays"/>
    <x v="144"/>
    <d v="2016-06-19T05:00:00"/>
  </r>
  <r>
    <n v="148"/>
    <s v="White, Larson and Wright"/>
    <s v="Upgradable hybrid capability"/>
    <n v="9300"/>
    <n v="11255"/>
    <x v="2"/>
    <s v="wearables"/>
    <n v="105.18691588785046"/>
    <n v="121.02150537634408"/>
    <x v="1"/>
    <n v="107"/>
    <x v="1"/>
    <s v="USD"/>
    <n v="1500958800"/>
    <n v="1501736400"/>
    <b v="0"/>
    <b v="0"/>
    <s v="technology/wearables"/>
    <x v="145"/>
    <d v="2017-08-03T05:00:00"/>
  </r>
  <r>
    <n v="149"/>
    <s v="Payne, Oliver and Burch"/>
    <s v="Managed fresh-thinking flexibility"/>
    <n v="6200"/>
    <n v="13632"/>
    <x v="1"/>
    <s v="indie rock"/>
    <n v="69.907692307692301"/>
    <n v="219.87096774193549"/>
    <x v="1"/>
    <n v="195"/>
    <x v="1"/>
    <s v="USD"/>
    <n v="1357020000"/>
    <n v="1361512800"/>
    <b v="0"/>
    <b v="0"/>
    <s v="music/indie rock"/>
    <x v="146"/>
    <d v="2013-02-22T06:00:00"/>
  </r>
  <r>
    <n v="150"/>
    <s v="Brown, Palmer and Pace"/>
    <s v="Networked stable workforce"/>
    <n v="100"/>
    <n v="1"/>
    <x v="1"/>
    <s v="rock"/>
    <n v="1"/>
    <n v="1"/>
    <x v="0"/>
    <n v="1"/>
    <x v="1"/>
    <s v="USD"/>
    <n v="1544940000"/>
    <n v="1545026400"/>
    <b v="0"/>
    <b v="0"/>
    <s v="music/rock"/>
    <x v="147"/>
    <d v="2018-12-17T06:00:00"/>
  </r>
  <r>
    <n v="151"/>
    <s v="Parker LLC"/>
    <s v="Customizable intermediate extranet"/>
    <n v="137200"/>
    <n v="88037"/>
    <x v="1"/>
    <s v="electric music"/>
    <n v="60.011588275391958"/>
    <n v="64.166909620991248"/>
    <x v="0"/>
    <n v="1467"/>
    <x v="1"/>
    <s v="USD"/>
    <n v="1402290000"/>
    <n v="1406696400"/>
    <b v="0"/>
    <b v="0"/>
    <s v="music/electric music"/>
    <x v="148"/>
    <d v="2014-07-30T05:00:00"/>
  </r>
  <r>
    <n v="152"/>
    <s v="Bowen, Mcdonald and Hall"/>
    <s v="User-centric fault-tolerant task-force"/>
    <n v="41500"/>
    <n v="175573"/>
    <x v="1"/>
    <s v="indie rock"/>
    <n v="52.006220379146917"/>
    <n v="423.06746987951806"/>
    <x v="1"/>
    <n v="3376"/>
    <x v="1"/>
    <s v="USD"/>
    <n v="1487311200"/>
    <n v="1487916000"/>
    <b v="0"/>
    <b v="0"/>
    <s v="music/indie rock"/>
    <x v="149"/>
    <d v="2017-02-24T06:00:00"/>
  </r>
  <r>
    <n v="153"/>
    <s v="Whitehead, Bell and Hughes"/>
    <s v="Multi-tiered radical definition"/>
    <n v="189400"/>
    <n v="176112"/>
    <x v="3"/>
    <s v="plays"/>
    <n v="31.000176025347649"/>
    <n v="92.984160506863773"/>
    <x v="0"/>
    <n v="5681"/>
    <x v="1"/>
    <s v="USD"/>
    <n v="1350622800"/>
    <n v="1351141200"/>
    <b v="0"/>
    <b v="0"/>
    <s v="theater/plays"/>
    <x v="150"/>
    <d v="2012-10-25T05:00:00"/>
  </r>
  <r>
    <n v="154"/>
    <s v="Rodriguez-Brown"/>
    <s v="Devolved foreground benchmark"/>
    <n v="171300"/>
    <n v="100650"/>
    <x v="1"/>
    <s v="indie rock"/>
    <n v="95.042492917847028"/>
    <n v="58.756567425569173"/>
    <x v="0"/>
    <n v="1059"/>
    <x v="1"/>
    <s v="USD"/>
    <n v="1463029200"/>
    <n v="1465016400"/>
    <b v="0"/>
    <b v="1"/>
    <s v="music/indie rock"/>
    <x v="151"/>
    <d v="2016-06-04T05:00:00"/>
  </r>
  <r>
    <n v="155"/>
    <s v="Hall-Schaefer"/>
    <s v="Distributed eco-centric methodology"/>
    <n v="139500"/>
    <n v="90706"/>
    <x v="3"/>
    <s v="plays"/>
    <n v="75.968174204355108"/>
    <n v="65.022222222222226"/>
    <x v="0"/>
    <n v="1194"/>
    <x v="1"/>
    <s v="USD"/>
    <n v="1269493200"/>
    <n v="1270789200"/>
    <b v="0"/>
    <b v="0"/>
    <s v="theater/plays"/>
    <x v="152"/>
    <d v="2010-04-09T05:00:00"/>
  </r>
  <r>
    <n v="156"/>
    <s v="Meza-Rogers"/>
    <s v="Streamlined encompassing encryption"/>
    <n v="36400"/>
    <n v="26914"/>
    <x v="1"/>
    <s v="rock"/>
    <n v="71.013192612137203"/>
    <n v="73.939560439560438"/>
    <x v="3"/>
    <n v="379"/>
    <x v="2"/>
    <s v="AUD"/>
    <n v="1570251600"/>
    <n v="1572325200"/>
    <b v="0"/>
    <b v="0"/>
    <s v="music/rock"/>
    <x v="153"/>
    <d v="2019-10-29T05:00:00"/>
  </r>
  <r>
    <n v="157"/>
    <s v="Curtis-Curtis"/>
    <s v="User-friendly reciprocal initiative"/>
    <n v="4200"/>
    <n v="2212"/>
    <x v="7"/>
    <s v="photography books"/>
    <n v="73.733333333333334"/>
    <n v="52.666666666666664"/>
    <x v="0"/>
    <n v="30"/>
    <x v="2"/>
    <s v="AUD"/>
    <n v="1388383200"/>
    <n v="1389420000"/>
    <b v="0"/>
    <b v="0"/>
    <s v="photography/photography books"/>
    <x v="154"/>
    <d v="2014-01-11T06:00:00"/>
  </r>
  <r>
    <n v="158"/>
    <s v="Carlson Inc"/>
    <s v="Ergonomic fresh-thinking installation"/>
    <n v="2100"/>
    <n v="4640"/>
    <x v="1"/>
    <s v="rock"/>
    <n v="113.17073170731707"/>
    <n v="220.95238095238096"/>
    <x v="1"/>
    <n v="41"/>
    <x v="1"/>
    <s v="USD"/>
    <n v="1449554400"/>
    <n v="1449640800"/>
    <b v="0"/>
    <b v="0"/>
    <s v="music/rock"/>
    <x v="155"/>
    <d v="2015-12-09T06:00:00"/>
  </r>
  <r>
    <n v="159"/>
    <s v="Clarke, Anderson and Lee"/>
    <s v="Robust explicit hardware"/>
    <n v="191200"/>
    <n v="191222"/>
    <x v="3"/>
    <s v="plays"/>
    <n v="105.00933552992861"/>
    <n v="100.01150627615063"/>
    <x v="1"/>
    <n v="1821"/>
    <x v="1"/>
    <s v="USD"/>
    <n v="1553662800"/>
    <n v="1555218000"/>
    <b v="0"/>
    <b v="1"/>
    <s v="theater/plays"/>
    <x v="156"/>
    <d v="2019-04-14T05:00:00"/>
  </r>
  <r>
    <n v="160"/>
    <s v="Evans Group"/>
    <s v="Stand-alone actuating support"/>
    <n v="8000"/>
    <n v="12985"/>
    <x v="2"/>
    <s v="wearables"/>
    <n v="79.176829268292678"/>
    <n v="162.3125"/>
    <x v="1"/>
    <n v="164"/>
    <x v="1"/>
    <s v="USD"/>
    <n v="1556341200"/>
    <n v="1557723600"/>
    <b v="0"/>
    <b v="0"/>
    <s v="technology/wearables"/>
    <x v="157"/>
    <d v="2019-05-13T05:00:00"/>
  </r>
  <r>
    <n v="161"/>
    <s v="Bruce Group"/>
    <s v="Cross-platform methodical process improvement"/>
    <n v="5500"/>
    <n v="4300"/>
    <x v="2"/>
    <s v="web"/>
    <n v="57.333333333333336"/>
    <n v="78.181818181818187"/>
    <x v="0"/>
    <n v="75"/>
    <x v="1"/>
    <s v="USD"/>
    <n v="1442984400"/>
    <n v="1443502800"/>
    <b v="0"/>
    <b v="1"/>
    <s v="technology/web"/>
    <x v="158"/>
    <d v="2015-09-29T05:00:00"/>
  </r>
  <r>
    <n v="162"/>
    <s v="Keith, Alvarez and Potter"/>
    <s v="Extended bottom-line open architecture"/>
    <n v="6100"/>
    <n v="9134"/>
    <x v="1"/>
    <s v="rock"/>
    <n v="58.178343949044589"/>
    <n v="149.73770491803279"/>
    <x v="1"/>
    <n v="157"/>
    <x v="5"/>
    <s v="CHF"/>
    <n v="1544248800"/>
    <n v="1546840800"/>
    <b v="0"/>
    <b v="0"/>
    <s v="music/rock"/>
    <x v="159"/>
    <d v="2019-01-07T06:00:00"/>
  </r>
  <r>
    <n v="163"/>
    <s v="Burton-Watkins"/>
    <s v="Extended reciprocal circuit"/>
    <n v="3500"/>
    <n v="8864"/>
    <x v="7"/>
    <s v="photography books"/>
    <n v="36.032520325203251"/>
    <n v="253.25714285714284"/>
    <x v="1"/>
    <n v="246"/>
    <x v="1"/>
    <s v="USD"/>
    <n v="1508475600"/>
    <n v="1512712800"/>
    <b v="0"/>
    <b v="1"/>
    <s v="photography/photography books"/>
    <x v="160"/>
    <d v="2017-12-08T06:00:00"/>
  </r>
  <r>
    <n v="164"/>
    <s v="Lopez and Sons"/>
    <s v="Polarized human-resource protocol"/>
    <n v="150500"/>
    <n v="150755"/>
    <x v="3"/>
    <s v="plays"/>
    <n v="107.99068767908309"/>
    <n v="100.16943521594683"/>
    <x v="1"/>
    <n v="1396"/>
    <x v="1"/>
    <s v="USD"/>
    <n v="1507438800"/>
    <n v="1507525200"/>
    <b v="0"/>
    <b v="0"/>
    <s v="theater/plays"/>
    <x v="161"/>
    <d v="2017-10-09T05:00:00"/>
  </r>
  <r>
    <n v="165"/>
    <s v="Cordova Ltd"/>
    <s v="Synergized radical product"/>
    <n v="90400"/>
    <n v="110279"/>
    <x v="2"/>
    <s v="web"/>
    <n v="44.005985634477256"/>
    <n v="121.99004424778761"/>
    <x v="1"/>
    <n v="2506"/>
    <x v="1"/>
    <s v="USD"/>
    <n v="1501563600"/>
    <n v="1504328400"/>
    <b v="0"/>
    <b v="0"/>
    <s v="technology/web"/>
    <x v="162"/>
    <d v="2017-09-02T05:00:00"/>
  </r>
  <r>
    <n v="166"/>
    <s v="Brown-Vang"/>
    <s v="Robust heuristic artificial intelligence"/>
    <n v="9800"/>
    <n v="13439"/>
    <x v="7"/>
    <s v="photography books"/>
    <n v="55.077868852459019"/>
    <n v="137.13265306122449"/>
    <x v="1"/>
    <n v="244"/>
    <x v="1"/>
    <s v="USD"/>
    <n v="1292997600"/>
    <n v="1293343200"/>
    <b v="0"/>
    <b v="0"/>
    <s v="photography/photography books"/>
    <x v="163"/>
    <d v="2010-12-26T06:00:00"/>
  </r>
  <r>
    <n v="167"/>
    <s v="Cruz-Ward"/>
    <s v="Robust content-based emulation"/>
    <n v="2600"/>
    <n v="10804"/>
    <x v="3"/>
    <s v="plays"/>
    <n v="74"/>
    <n v="415.53846153846149"/>
    <x v="1"/>
    <n v="146"/>
    <x v="2"/>
    <s v="AUD"/>
    <n v="1370840400"/>
    <n v="1371704400"/>
    <b v="0"/>
    <b v="0"/>
    <s v="theater/plays"/>
    <x v="164"/>
    <d v="2013-06-20T05:00:00"/>
  </r>
  <r>
    <n v="168"/>
    <s v="Hernandez Group"/>
    <s v="Ergonomic uniform open system"/>
    <n v="128100"/>
    <n v="40107"/>
    <x v="1"/>
    <s v="indie rock"/>
    <n v="41.996858638743454"/>
    <n v="31.30913348946136"/>
    <x v="0"/>
    <n v="955"/>
    <x v="3"/>
    <s v="DKK"/>
    <n v="1550815200"/>
    <n v="1552798800"/>
    <b v="0"/>
    <b v="1"/>
    <s v="music/indie rock"/>
    <x v="165"/>
    <d v="2019-03-17T05:00:00"/>
  </r>
  <r>
    <n v="169"/>
    <s v="Tran, Steele and Wilson"/>
    <s v="Profit-focused modular product"/>
    <n v="23300"/>
    <n v="98811"/>
    <x v="4"/>
    <s v="shorts"/>
    <n v="77.988161010260455"/>
    <n v="424.08154506437768"/>
    <x v="1"/>
    <n v="1267"/>
    <x v="1"/>
    <s v="USD"/>
    <n v="1339909200"/>
    <n v="1342328400"/>
    <b v="0"/>
    <b v="1"/>
    <s v="film &amp; video/shorts"/>
    <x v="166"/>
    <d v="2012-07-15T05:00:00"/>
  </r>
  <r>
    <n v="170"/>
    <s v="Summers, Gallegos and Stein"/>
    <s v="Mandatory mobile product"/>
    <n v="188100"/>
    <n v="5528"/>
    <x v="1"/>
    <s v="indie rock"/>
    <n v="82.507462686567166"/>
    <n v="2.93886230728336"/>
    <x v="0"/>
    <n v="67"/>
    <x v="1"/>
    <s v="USD"/>
    <n v="1501736400"/>
    <n v="1502341200"/>
    <b v="0"/>
    <b v="0"/>
    <s v="music/indie rock"/>
    <x v="167"/>
    <d v="2017-08-10T05:00:00"/>
  </r>
  <r>
    <n v="171"/>
    <s v="Blair Group"/>
    <s v="Public-key 3rdgeneration budgetary management"/>
    <n v="4900"/>
    <n v="521"/>
    <x v="5"/>
    <s v="translations"/>
    <n v="104.2"/>
    <n v="10.63265306122449"/>
    <x v="0"/>
    <n v="5"/>
    <x v="1"/>
    <s v="USD"/>
    <n v="1395291600"/>
    <n v="1397192400"/>
    <b v="0"/>
    <b v="0"/>
    <s v="publishing/translations"/>
    <x v="168"/>
    <d v="2014-04-11T05:00:00"/>
  </r>
  <r>
    <n v="172"/>
    <s v="Nixon Inc"/>
    <s v="Centralized national firmware"/>
    <n v="800"/>
    <n v="663"/>
    <x v="4"/>
    <s v="documentary"/>
    <n v="25.5"/>
    <n v="82.875"/>
    <x v="0"/>
    <n v="26"/>
    <x v="1"/>
    <s v="USD"/>
    <n v="1405746000"/>
    <n v="1407042000"/>
    <b v="0"/>
    <b v="1"/>
    <s v="film &amp; video/documentary"/>
    <x v="169"/>
    <d v="2014-08-03T05:00:00"/>
  </r>
  <r>
    <n v="173"/>
    <s v="White LLC"/>
    <s v="Cross-group 4thgeneration middleware"/>
    <n v="96700"/>
    <n v="157635"/>
    <x v="3"/>
    <s v="plays"/>
    <n v="100.98334401024984"/>
    <n v="163.01447776628748"/>
    <x v="1"/>
    <n v="1561"/>
    <x v="1"/>
    <s v="USD"/>
    <n v="1368853200"/>
    <n v="1369371600"/>
    <b v="0"/>
    <b v="0"/>
    <s v="theater/plays"/>
    <x v="170"/>
    <d v="2013-05-24T05:00:00"/>
  </r>
  <r>
    <n v="174"/>
    <s v="Santos, Black and Donovan"/>
    <s v="Pre-emptive scalable access"/>
    <n v="600"/>
    <n v="5368"/>
    <x v="2"/>
    <s v="wearables"/>
    <n v="111.83333333333333"/>
    <n v="894.66666666666674"/>
    <x v="1"/>
    <n v="48"/>
    <x v="1"/>
    <s v="USD"/>
    <n v="1444021200"/>
    <n v="1444107600"/>
    <b v="0"/>
    <b v="1"/>
    <s v="technology/wearables"/>
    <x v="171"/>
    <d v="2015-10-06T05:00:00"/>
  </r>
  <r>
    <n v="175"/>
    <s v="Jones, Contreras and Burnett"/>
    <s v="Sharable intangible migration"/>
    <n v="181200"/>
    <n v="47459"/>
    <x v="3"/>
    <s v="plays"/>
    <n v="41.999115044247787"/>
    <n v="26.191501103752756"/>
    <x v="0"/>
    <n v="1130"/>
    <x v="1"/>
    <s v="USD"/>
    <n v="1472619600"/>
    <n v="1474261200"/>
    <b v="0"/>
    <b v="0"/>
    <s v="theater/plays"/>
    <x v="172"/>
    <d v="2016-09-19T05:00:00"/>
  </r>
  <r>
    <n v="176"/>
    <s v="Stone-Orozco"/>
    <s v="Proactive scalable Graphical User Interface"/>
    <n v="115000"/>
    <n v="86060"/>
    <x v="3"/>
    <s v="plays"/>
    <n v="110.05115089514067"/>
    <n v="74.834782608695647"/>
    <x v="0"/>
    <n v="782"/>
    <x v="1"/>
    <s v="USD"/>
    <n v="1472878800"/>
    <n v="1473656400"/>
    <b v="0"/>
    <b v="0"/>
    <s v="theater/plays"/>
    <x v="173"/>
    <d v="2016-09-12T05:00:00"/>
  </r>
  <r>
    <n v="177"/>
    <s v="Lee, Gibson and Morgan"/>
    <s v="Digitized solution-oriented product"/>
    <n v="38800"/>
    <n v="161593"/>
    <x v="3"/>
    <s v="plays"/>
    <n v="58.997079225994888"/>
    <n v="416.47680412371136"/>
    <x v="1"/>
    <n v="2739"/>
    <x v="1"/>
    <s v="USD"/>
    <n v="1289800800"/>
    <n v="1291960800"/>
    <b v="0"/>
    <b v="0"/>
    <s v="theater/plays"/>
    <x v="174"/>
    <d v="2010-12-10T06:00:00"/>
  </r>
  <r>
    <n v="178"/>
    <s v="Alexander-Williams"/>
    <s v="Triple-buffered cohesive structure"/>
    <n v="7200"/>
    <n v="6927"/>
    <x v="0"/>
    <s v="food trucks"/>
    <n v="32.985714285714288"/>
    <n v="96.208333333333329"/>
    <x v="0"/>
    <n v="210"/>
    <x v="1"/>
    <s v="USD"/>
    <n v="1505970000"/>
    <n v="1506747600"/>
    <b v="0"/>
    <b v="0"/>
    <s v="food/food trucks"/>
    <x v="175"/>
    <d v="2017-09-30T05:00:00"/>
  </r>
  <r>
    <n v="179"/>
    <s v="Marks Ltd"/>
    <s v="Realigned human-resource orchestration"/>
    <n v="44500"/>
    <n v="159185"/>
    <x v="3"/>
    <s v="plays"/>
    <n v="45.005654509471306"/>
    <n v="357.71910112359546"/>
    <x v="1"/>
    <n v="3537"/>
    <x v="0"/>
    <s v="CAD"/>
    <n v="1363496400"/>
    <n v="1363582800"/>
    <b v="0"/>
    <b v="1"/>
    <s v="theater/plays"/>
    <x v="176"/>
    <d v="2013-03-18T05:00:00"/>
  </r>
  <r>
    <n v="180"/>
    <s v="Olsen, Edwards and Reid"/>
    <s v="Optional clear-thinking software"/>
    <n v="56000"/>
    <n v="172736"/>
    <x v="2"/>
    <s v="wearables"/>
    <n v="81.98196487897485"/>
    <n v="308.45714285714286"/>
    <x v="1"/>
    <n v="2107"/>
    <x v="2"/>
    <s v="AUD"/>
    <n v="1269234000"/>
    <n v="1269666000"/>
    <b v="0"/>
    <b v="0"/>
    <s v="technology/wearables"/>
    <x v="177"/>
    <d v="2010-03-27T05:00:00"/>
  </r>
  <r>
    <n v="181"/>
    <s v="Daniels, Rose and Tyler"/>
    <s v="Centralized global approach"/>
    <n v="8600"/>
    <n v="5315"/>
    <x v="2"/>
    <s v="web"/>
    <n v="39.080882352941174"/>
    <n v="61.802325581395344"/>
    <x v="0"/>
    <n v="136"/>
    <x v="1"/>
    <s v="USD"/>
    <n v="1507093200"/>
    <n v="1508648400"/>
    <b v="0"/>
    <b v="0"/>
    <s v="technology/web"/>
    <x v="178"/>
    <d v="2017-10-22T05:00:00"/>
  </r>
  <r>
    <n v="182"/>
    <s v="Adams Group"/>
    <s v="Reverse-engineered bandwidth-monitored contingency"/>
    <n v="27100"/>
    <n v="195750"/>
    <x v="3"/>
    <s v="plays"/>
    <n v="58.996383363471971"/>
    <n v="722.32472324723244"/>
    <x v="1"/>
    <n v="3318"/>
    <x v="3"/>
    <s v="DKK"/>
    <n v="1560574800"/>
    <n v="1561957200"/>
    <b v="0"/>
    <b v="0"/>
    <s v="theater/plays"/>
    <x v="179"/>
    <d v="2019-07-01T05:00:00"/>
  </r>
  <r>
    <n v="183"/>
    <s v="Rogers, Huerta and Medina"/>
    <s v="Pre-emptive bandwidth-monitored instruction set"/>
    <n v="5100"/>
    <n v="3525"/>
    <x v="1"/>
    <s v="rock"/>
    <n v="40.988372093023258"/>
    <n v="69.117647058823522"/>
    <x v="0"/>
    <n v="86"/>
    <x v="0"/>
    <s v="CAD"/>
    <n v="1284008400"/>
    <n v="1285131600"/>
    <b v="0"/>
    <b v="0"/>
    <s v="music/rock"/>
    <x v="180"/>
    <d v="2010-09-22T05:00:00"/>
  </r>
  <r>
    <n v="184"/>
    <s v="Howard, Carter and Griffith"/>
    <s v="Adaptive asynchronous emulation"/>
    <n v="3600"/>
    <n v="10550"/>
    <x v="3"/>
    <s v="plays"/>
    <n v="31.029411764705884"/>
    <n v="293.05555555555554"/>
    <x v="1"/>
    <n v="340"/>
    <x v="1"/>
    <s v="USD"/>
    <n v="1556859600"/>
    <n v="1556946000"/>
    <b v="0"/>
    <b v="0"/>
    <s v="theater/plays"/>
    <x v="181"/>
    <d v="2019-05-04T05:00:00"/>
  </r>
  <r>
    <n v="185"/>
    <s v="Bailey PLC"/>
    <s v="Innovative actuating conglomeration"/>
    <n v="1000"/>
    <n v="718"/>
    <x v="4"/>
    <s v="television"/>
    <n v="37.789473684210527"/>
    <n v="71.8"/>
    <x v="0"/>
    <n v="19"/>
    <x v="1"/>
    <s v="USD"/>
    <n v="1526187600"/>
    <n v="1527138000"/>
    <b v="0"/>
    <b v="0"/>
    <s v="film &amp; video/television"/>
    <x v="182"/>
    <d v="2018-05-24T05:00:00"/>
  </r>
  <r>
    <n v="186"/>
    <s v="Parker Group"/>
    <s v="Grass-roots foreground policy"/>
    <n v="88800"/>
    <n v="28358"/>
    <x v="3"/>
    <s v="plays"/>
    <n v="32.006772009029348"/>
    <n v="31.934684684684683"/>
    <x v="0"/>
    <n v="886"/>
    <x v="1"/>
    <s v="USD"/>
    <n v="1400821200"/>
    <n v="1402117200"/>
    <b v="0"/>
    <b v="0"/>
    <s v="theater/plays"/>
    <x v="183"/>
    <d v="2014-06-07T05:00:00"/>
  </r>
  <r>
    <n v="187"/>
    <s v="Fox Group"/>
    <s v="Horizontal transitional paradigm"/>
    <n v="60200"/>
    <n v="138384"/>
    <x v="4"/>
    <s v="shorts"/>
    <n v="95.966712898751737"/>
    <n v="229.87375415282392"/>
    <x v="1"/>
    <n v="1442"/>
    <x v="0"/>
    <s v="CAD"/>
    <n v="1361599200"/>
    <n v="1364014800"/>
    <b v="0"/>
    <b v="1"/>
    <s v="film &amp; video/shorts"/>
    <x v="184"/>
    <d v="2013-03-23T05:00:00"/>
  </r>
  <r>
    <n v="188"/>
    <s v="Walker, Jones and Rodriguez"/>
    <s v="Networked didactic info-mediaries"/>
    <n v="8200"/>
    <n v="2625"/>
    <x v="3"/>
    <s v="plays"/>
    <n v="75"/>
    <n v="32.012195121951223"/>
    <x v="0"/>
    <n v="35"/>
    <x v="6"/>
    <s v="EUR"/>
    <n v="1417500000"/>
    <n v="1417586400"/>
    <b v="0"/>
    <b v="0"/>
    <s v="theater/plays"/>
    <x v="185"/>
    <d v="2014-12-03T06:00:00"/>
  </r>
  <r>
    <n v="189"/>
    <s v="Anthony-Shaw"/>
    <s v="Switchable contextually-based access"/>
    <n v="191300"/>
    <n v="45004"/>
    <x v="3"/>
    <s v="plays"/>
    <n v="102.0498866213152"/>
    <n v="23.525352848928385"/>
    <x v="3"/>
    <n v="441"/>
    <x v="1"/>
    <s v="USD"/>
    <n v="1457071200"/>
    <n v="1457071200"/>
    <b v="0"/>
    <b v="0"/>
    <s v="theater/plays"/>
    <x v="186"/>
    <d v="2016-03-04T06:00:00"/>
  </r>
  <r>
    <n v="190"/>
    <s v="Cook LLC"/>
    <s v="Up-sized dynamic throughput"/>
    <n v="3700"/>
    <n v="2538"/>
    <x v="3"/>
    <s v="plays"/>
    <n v="105.75"/>
    <n v="68.594594594594597"/>
    <x v="0"/>
    <n v="24"/>
    <x v="1"/>
    <s v="USD"/>
    <n v="1370322000"/>
    <n v="1370408400"/>
    <b v="0"/>
    <b v="1"/>
    <s v="theater/plays"/>
    <x v="187"/>
    <d v="2013-06-05T05:00:00"/>
  </r>
  <r>
    <n v="191"/>
    <s v="Sutton PLC"/>
    <s v="Mandatory reciprocal superstructure"/>
    <n v="8400"/>
    <n v="3188"/>
    <x v="3"/>
    <s v="plays"/>
    <n v="37.069767441860463"/>
    <n v="37.952380952380956"/>
    <x v="0"/>
    <n v="86"/>
    <x v="6"/>
    <s v="EUR"/>
    <n v="1552366800"/>
    <n v="1552626000"/>
    <b v="0"/>
    <b v="0"/>
    <s v="theater/plays"/>
    <x v="188"/>
    <d v="2019-03-15T05:00:00"/>
  </r>
  <r>
    <n v="192"/>
    <s v="Long, Morgan and Mitchell"/>
    <s v="Upgradable 4thgeneration productivity"/>
    <n v="42600"/>
    <n v="8517"/>
    <x v="1"/>
    <s v="rock"/>
    <n v="35.049382716049379"/>
    <n v="19.992957746478872"/>
    <x v="0"/>
    <n v="243"/>
    <x v="1"/>
    <s v="USD"/>
    <n v="1403845200"/>
    <n v="1404190800"/>
    <b v="0"/>
    <b v="0"/>
    <s v="music/rock"/>
    <x v="189"/>
    <d v="2014-07-01T05:00:00"/>
  </r>
  <r>
    <n v="193"/>
    <s v="Calhoun, Rogers and Long"/>
    <s v="Progressive discrete hub"/>
    <n v="6600"/>
    <n v="3012"/>
    <x v="1"/>
    <s v="indie rock"/>
    <n v="46.338461538461537"/>
    <n v="45.636363636363633"/>
    <x v="0"/>
    <n v="65"/>
    <x v="1"/>
    <s v="USD"/>
    <n v="1523163600"/>
    <n v="1523509200"/>
    <b v="1"/>
    <b v="0"/>
    <s v="music/indie rock"/>
    <x v="190"/>
    <d v="2018-04-12T05:00:00"/>
  </r>
  <r>
    <n v="194"/>
    <s v="Sandoval Group"/>
    <s v="Assimilated multi-tasking archive"/>
    <n v="7100"/>
    <n v="8716"/>
    <x v="1"/>
    <s v="metal"/>
    <n v="69.174603174603178"/>
    <n v="122.7605633802817"/>
    <x v="1"/>
    <n v="126"/>
    <x v="1"/>
    <s v="USD"/>
    <n v="1442206800"/>
    <n v="1443589200"/>
    <b v="0"/>
    <b v="0"/>
    <s v="music/metal"/>
    <x v="191"/>
    <d v="2015-09-30T05:00:00"/>
  </r>
  <r>
    <n v="195"/>
    <s v="Smith and Sons"/>
    <s v="Upgradable high-level solution"/>
    <n v="15800"/>
    <n v="57157"/>
    <x v="1"/>
    <s v="electric music"/>
    <n v="109.07824427480917"/>
    <n v="361.75316455696202"/>
    <x v="1"/>
    <n v="524"/>
    <x v="1"/>
    <s v="USD"/>
    <n v="1532840400"/>
    <n v="1533445200"/>
    <b v="0"/>
    <b v="0"/>
    <s v="music/electric music"/>
    <x v="192"/>
    <d v="2018-08-05T05:00:00"/>
  </r>
  <r>
    <n v="196"/>
    <s v="King Inc"/>
    <s v="Organic bandwidth-monitored frame"/>
    <n v="8200"/>
    <n v="5178"/>
    <x v="2"/>
    <s v="wearables"/>
    <n v="51.78"/>
    <n v="63.146341463414636"/>
    <x v="0"/>
    <n v="100"/>
    <x v="3"/>
    <s v="DKK"/>
    <n v="1472878800"/>
    <n v="1474520400"/>
    <b v="0"/>
    <b v="0"/>
    <s v="technology/wearables"/>
    <x v="173"/>
    <d v="2016-09-22T05:00:00"/>
  </r>
  <r>
    <n v="197"/>
    <s v="Perry and Sons"/>
    <s v="Business-focused logistical framework"/>
    <n v="54700"/>
    <n v="163118"/>
    <x v="4"/>
    <s v="drama"/>
    <n v="82.010055304172951"/>
    <n v="298.20475319926874"/>
    <x v="1"/>
    <n v="1989"/>
    <x v="1"/>
    <s v="USD"/>
    <n v="1498194000"/>
    <n v="1499403600"/>
    <b v="0"/>
    <b v="0"/>
    <s v="film &amp; video/drama"/>
    <x v="193"/>
    <d v="2017-07-07T05:00:00"/>
  </r>
  <r>
    <n v="198"/>
    <s v="Palmer Inc"/>
    <s v="Universal multi-state capability"/>
    <n v="63200"/>
    <n v="6041"/>
    <x v="1"/>
    <s v="electric music"/>
    <n v="35.958333333333336"/>
    <n v="9.5585443037974684"/>
    <x v="0"/>
    <n v="168"/>
    <x v="1"/>
    <s v="USD"/>
    <n v="1281070800"/>
    <n v="1283576400"/>
    <b v="0"/>
    <b v="0"/>
    <s v="music/electric music"/>
    <x v="194"/>
    <d v="2010-09-04T05:00:00"/>
  </r>
  <r>
    <n v="199"/>
    <s v="Hull, Baker and Martinez"/>
    <s v="Digitized reciprocal infrastructure"/>
    <n v="1800"/>
    <n v="968"/>
    <x v="1"/>
    <s v="rock"/>
    <n v="74.461538461538467"/>
    <n v="53.777777777777779"/>
    <x v="0"/>
    <n v="13"/>
    <x v="1"/>
    <s v="USD"/>
    <n v="1436245200"/>
    <n v="1436590800"/>
    <b v="0"/>
    <b v="0"/>
    <s v="music/rock"/>
    <x v="195"/>
    <d v="2015-07-11T05:00:00"/>
  </r>
  <r>
    <n v="200"/>
    <s v="Becker, Rice and White"/>
    <s v="Reduced dedicated capability"/>
    <n v="100"/>
    <n v="2"/>
    <x v="3"/>
    <s v="plays"/>
    <n v="2"/>
    <n v="2"/>
    <x v="0"/>
    <n v="1"/>
    <x v="0"/>
    <s v="CAD"/>
    <n v="1269493200"/>
    <n v="1270443600"/>
    <b v="0"/>
    <b v="0"/>
    <s v="theater/plays"/>
    <x v="152"/>
    <d v="2010-04-05T05:00:00"/>
  </r>
  <r>
    <n v="201"/>
    <s v="Osborne, Perkins and Knox"/>
    <s v="Cross-platform bi-directional workforce"/>
    <n v="2100"/>
    <n v="14305"/>
    <x v="2"/>
    <s v="web"/>
    <n v="91.114649681528661"/>
    <n v="681.19047619047615"/>
    <x v="1"/>
    <n v="157"/>
    <x v="1"/>
    <s v="USD"/>
    <n v="1406264400"/>
    <n v="1407819600"/>
    <b v="0"/>
    <b v="0"/>
    <s v="technology/web"/>
    <x v="196"/>
    <d v="2014-08-12T05:00:00"/>
  </r>
  <r>
    <n v="202"/>
    <s v="Mcknight-Freeman"/>
    <s v="Upgradable scalable methodology"/>
    <n v="8300"/>
    <n v="6543"/>
    <x v="0"/>
    <s v="food trucks"/>
    <n v="79.792682926829272"/>
    <n v="78.831325301204828"/>
    <x v="3"/>
    <n v="82"/>
    <x v="1"/>
    <s v="USD"/>
    <n v="1317531600"/>
    <n v="1317877200"/>
    <b v="0"/>
    <b v="0"/>
    <s v="food/food trucks"/>
    <x v="197"/>
    <d v="2011-10-06T05:00:00"/>
  </r>
  <r>
    <n v="203"/>
    <s v="Hayden, Shannon and Stein"/>
    <s v="Customer-focused client-server service-desk"/>
    <n v="143900"/>
    <n v="193413"/>
    <x v="3"/>
    <s v="plays"/>
    <n v="42.999777678968428"/>
    <n v="134.40792216817235"/>
    <x v="1"/>
    <n v="4498"/>
    <x v="2"/>
    <s v="AUD"/>
    <n v="1484632800"/>
    <n v="1484805600"/>
    <b v="0"/>
    <b v="0"/>
    <s v="theater/plays"/>
    <x v="198"/>
    <d v="2017-01-19T06:00:00"/>
  </r>
  <r>
    <n v="204"/>
    <s v="Daniel-Luna"/>
    <s v="Mandatory multimedia leverage"/>
    <n v="75000"/>
    <n v="2529"/>
    <x v="1"/>
    <s v="jazz"/>
    <n v="63.225000000000001"/>
    <n v="3.3719999999999999"/>
    <x v="0"/>
    <n v="40"/>
    <x v="1"/>
    <s v="USD"/>
    <n v="1301806800"/>
    <n v="1302670800"/>
    <b v="0"/>
    <b v="0"/>
    <s v="music/jazz"/>
    <x v="199"/>
    <d v="2011-04-13T05:00:00"/>
  </r>
  <r>
    <n v="205"/>
    <s v="Weaver-Marquez"/>
    <s v="Focused analyzing circuit"/>
    <n v="1300"/>
    <n v="5614"/>
    <x v="3"/>
    <s v="plays"/>
    <n v="70.174999999999997"/>
    <n v="431.84615384615387"/>
    <x v="1"/>
    <n v="80"/>
    <x v="1"/>
    <s v="USD"/>
    <n v="1539752400"/>
    <n v="1540789200"/>
    <b v="1"/>
    <b v="0"/>
    <s v="theater/plays"/>
    <x v="200"/>
    <d v="2018-10-29T05:00:00"/>
  </r>
  <r>
    <n v="206"/>
    <s v="Austin, Baker and Kelley"/>
    <s v="Fundamental grid-enabled strategy"/>
    <n v="9000"/>
    <n v="3496"/>
    <x v="5"/>
    <s v="fiction"/>
    <n v="61.333333333333336"/>
    <n v="38.844444444444441"/>
    <x v="3"/>
    <n v="57"/>
    <x v="1"/>
    <s v="USD"/>
    <n v="1267250400"/>
    <n v="1268028000"/>
    <b v="0"/>
    <b v="0"/>
    <s v="publishing/fiction"/>
    <x v="201"/>
    <d v="2010-03-08T06:00:00"/>
  </r>
  <r>
    <n v="207"/>
    <s v="Carney-Anderson"/>
    <s v="Digitized 5thgeneration knowledgebase"/>
    <n v="1000"/>
    <n v="4257"/>
    <x v="1"/>
    <s v="rock"/>
    <n v="99"/>
    <n v="425.7"/>
    <x v="1"/>
    <n v="43"/>
    <x v="1"/>
    <s v="USD"/>
    <n v="1535432400"/>
    <n v="1537160400"/>
    <b v="0"/>
    <b v="1"/>
    <s v="music/rock"/>
    <x v="202"/>
    <d v="2018-09-17T05:00:00"/>
  </r>
  <r>
    <n v="208"/>
    <s v="Jackson Inc"/>
    <s v="Mandatory multi-tasking encryption"/>
    <n v="196900"/>
    <n v="199110"/>
    <x v="4"/>
    <s v="documentary"/>
    <n v="96.984900146127615"/>
    <n v="101.12239715591672"/>
    <x v="1"/>
    <n v="2053"/>
    <x v="1"/>
    <s v="USD"/>
    <n v="1510207200"/>
    <n v="1512280800"/>
    <b v="0"/>
    <b v="0"/>
    <s v="film &amp; video/documentary"/>
    <x v="203"/>
    <d v="2017-12-03T06:00:00"/>
  </r>
  <r>
    <n v="209"/>
    <s v="Warren Ltd"/>
    <s v="Distributed system-worthy application"/>
    <n v="194500"/>
    <n v="41212"/>
    <x v="4"/>
    <s v="documentary"/>
    <n v="51.004950495049506"/>
    <n v="21.188688946015425"/>
    <x v="2"/>
    <n v="808"/>
    <x v="2"/>
    <s v="AUD"/>
    <n v="1462510800"/>
    <n v="1463115600"/>
    <b v="0"/>
    <b v="0"/>
    <s v="film &amp; video/documentary"/>
    <x v="204"/>
    <d v="2016-05-13T05:00:00"/>
  </r>
  <r>
    <n v="210"/>
    <s v="Schultz Inc"/>
    <s v="Synergistic tertiary time-frame"/>
    <n v="9400"/>
    <n v="6338"/>
    <x v="4"/>
    <s v="science fiction"/>
    <n v="28.044247787610619"/>
    <n v="67.425531914893625"/>
    <x v="0"/>
    <n v="226"/>
    <x v="3"/>
    <s v="DKK"/>
    <n v="1488520800"/>
    <n v="1490850000"/>
    <b v="0"/>
    <b v="0"/>
    <s v="film &amp; video/science fiction"/>
    <x v="205"/>
    <d v="2017-03-30T05:00:00"/>
  </r>
  <r>
    <n v="211"/>
    <s v="Thompson LLC"/>
    <s v="Customer-focused impactful benchmark"/>
    <n v="104400"/>
    <n v="99100"/>
    <x v="3"/>
    <s v="plays"/>
    <n v="60.984615384615381"/>
    <n v="94.923371647509583"/>
    <x v="0"/>
    <n v="1625"/>
    <x v="1"/>
    <s v="USD"/>
    <n v="1377579600"/>
    <n v="1379653200"/>
    <b v="0"/>
    <b v="0"/>
    <s v="theater/plays"/>
    <x v="206"/>
    <d v="2013-09-20T05:00:00"/>
  </r>
  <r>
    <n v="212"/>
    <s v="Johnson Inc"/>
    <s v="Profound next generation infrastructure"/>
    <n v="8100"/>
    <n v="12300"/>
    <x v="3"/>
    <s v="plays"/>
    <n v="73.214285714285708"/>
    <n v="151.85185185185185"/>
    <x v="1"/>
    <n v="168"/>
    <x v="1"/>
    <s v="USD"/>
    <n v="1576389600"/>
    <n v="1580364000"/>
    <b v="0"/>
    <b v="0"/>
    <s v="theater/plays"/>
    <x v="207"/>
    <d v="2020-01-30T06:00:00"/>
  </r>
  <r>
    <n v="213"/>
    <s v="Morgan-Warren"/>
    <s v="Face-to-face encompassing info-mediaries"/>
    <n v="87900"/>
    <n v="171549"/>
    <x v="1"/>
    <s v="indie rock"/>
    <n v="39.997435299603637"/>
    <n v="195.16382252559728"/>
    <x v="1"/>
    <n v="4289"/>
    <x v="1"/>
    <s v="USD"/>
    <n v="1289019600"/>
    <n v="1289714400"/>
    <b v="0"/>
    <b v="1"/>
    <s v="music/indie rock"/>
    <x v="208"/>
    <d v="2010-11-14T06:00:00"/>
  </r>
  <r>
    <n v="214"/>
    <s v="Sullivan Group"/>
    <s v="Open-source fresh-thinking policy"/>
    <n v="1400"/>
    <n v="14324"/>
    <x v="1"/>
    <s v="rock"/>
    <n v="86.812121212121212"/>
    <n v="1023.1428571428571"/>
    <x v="1"/>
    <n v="165"/>
    <x v="1"/>
    <s v="USD"/>
    <n v="1282194000"/>
    <n v="1282712400"/>
    <b v="0"/>
    <b v="0"/>
    <s v="music/rock"/>
    <x v="209"/>
    <d v="2010-08-25T05:00:00"/>
  </r>
  <r>
    <n v="215"/>
    <s v="Vargas, Banks and Palmer"/>
    <s v="Extended 24/7 implementation"/>
    <n v="156800"/>
    <n v="6024"/>
    <x v="3"/>
    <s v="plays"/>
    <n v="42.125874125874127"/>
    <n v="3.841836734693878"/>
    <x v="0"/>
    <n v="143"/>
    <x v="1"/>
    <s v="USD"/>
    <n v="1550037600"/>
    <n v="1550210400"/>
    <b v="0"/>
    <b v="0"/>
    <s v="theater/plays"/>
    <x v="210"/>
    <d v="2019-02-15T06:00:00"/>
  </r>
  <r>
    <n v="216"/>
    <s v="Johnson, Dixon and Zimmerman"/>
    <s v="Organic dynamic algorithm"/>
    <n v="121700"/>
    <n v="188721"/>
    <x v="3"/>
    <s v="plays"/>
    <n v="103.97851239669421"/>
    <n v="155.07066557107643"/>
    <x v="1"/>
    <n v="1815"/>
    <x v="1"/>
    <s v="USD"/>
    <n v="1321941600"/>
    <n v="1322114400"/>
    <b v="0"/>
    <b v="0"/>
    <s v="theater/plays"/>
    <x v="211"/>
    <d v="2011-11-24T06:00:00"/>
  </r>
  <r>
    <n v="217"/>
    <s v="Moore, Dudley and Navarro"/>
    <s v="Organic multi-tasking focus group"/>
    <n v="129400"/>
    <n v="57911"/>
    <x v="4"/>
    <s v="science fiction"/>
    <n v="62.003211991434689"/>
    <n v="44.753477588871718"/>
    <x v="0"/>
    <n v="934"/>
    <x v="1"/>
    <s v="USD"/>
    <n v="1556427600"/>
    <n v="1557205200"/>
    <b v="0"/>
    <b v="0"/>
    <s v="film &amp; video/science fiction"/>
    <x v="212"/>
    <d v="2019-05-07T05:00:00"/>
  </r>
  <r>
    <n v="218"/>
    <s v="Price-Rodriguez"/>
    <s v="Adaptive logistical initiative"/>
    <n v="5700"/>
    <n v="12309"/>
    <x v="4"/>
    <s v="shorts"/>
    <n v="31.005037783375315"/>
    <n v="215.94736842105263"/>
    <x v="1"/>
    <n v="397"/>
    <x v="4"/>
    <s v="GBP"/>
    <n v="1320991200"/>
    <n v="1323928800"/>
    <b v="0"/>
    <b v="1"/>
    <s v="film &amp; video/shorts"/>
    <x v="213"/>
    <d v="2011-12-15T06:00:00"/>
  </r>
  <r>
    <n v="219"/>
    <s v="Huang-Henderson"/>
    <s v="Stand-alone mobile customer loyalty"/>
    <n v="41700"/>
    <n v="138497"/>
    <x v="4"/>
    <s v="animation"/>
    <n v="89.991552956465242"/>
    <n v="332.12709832134288"/>
    <x v="1"/>
    <n v="1539"/>
    <x v="1"/>
    <s v="USD"/>
    <n v="1345093200"/>
    <n v="1346130000"/>
    <b v="0"/>
    <b v="0"/>
    <s v="film &amp; video/animation"/>
    <x v="214"/>
    <d v="2012-08-28T05:00:00"/>
  </r>
  <r>
    <n v="220"/>
    <s v="Owens-Le"/>
    <s v="Focused composite approach"/>
    <n v="7900"/>
    <n v="667"/>
    <x v="3"/>
    <s v="plays"/>
    <n v="39.235294117647058"/>
    <n v="8.4430379746835449"/>
    <x v="0"/>
    <n v="17"/>
    <x v="1"/>
    <s v="USD"/>
    <n v="1309496400"/>
    <n v="1311051600"/>
    <b v="1"/>
    <b v="0"/>
    <s v="theater/plays"/>
    <x v="215"/>
    <d v="2011-07-19T05:00:00"/>
  </r>
  <r>
    <n v="221"/>
    <s v="Huff LLC"/>
    <s v="Face-to-face clear-thinking Local Area Network"/>
    <n v="121500"/>
    <n v="119830"/>
    <x v="0"/>
    <s v="food trucks"/>
    <n v="54.993116108306566"/>
    <n v="98.625514403292186"/>
    <x v="0"/>
    <n v="2179"/>
    <x v="1"/>
    <s v="USD"/>
    <n v="1340254800"/>
    <n v="1340427600"/>
    <b v="1"/>
    <b v="0"/>
    <s v="food/food trucks"/>
    <x v="216"/>
    <d v="2012-06-23T05:00:00"/>
  </r>
  <r>
    <n v="222"/>
    <s v="Johnson LLC"/>
    <s v="Cross-group cohesive circuit"/>
    <n v="4800"/>
    <n v="6623"/>
    <x v="7"/>
    <s v="photography books"/>
    <n v="47.992753623188406"/>
    <n v="137.97916666666669"/>
    <x v="1"/>
    <n v="138"/>
    <x v="1"/>
    <s v="USD"/>
    <n v="1412226000"/>
    <n v="1412312400"/>
    <b v="0"/>
    <b v="0"/>
    <s v="photography/photography books"/>
    <x v="217"/>
    <d v="2014-10-03T05:00:00"/>
  </r>
  <r>
    <n v="223"/>
    <s v="Chavez, Garcia and Cantu"/>
    <s v="Synergistic explicit capability"/>
    <n v="87300"/>
    <n v="81897"/>
    <x v="3"/>
    <s v="plays"/>
    <n v="87.966702470461868"/>
    <n v="93.81099656357388"/>
    <x v="0"/>
    <n v="931"/>
    <x v="1"/>
    <s v="USD"/>
    <n v="1458104400"/>
    <n v="1459314000"/>
    <b v="0"/>
    <b v="0"/>
    <s v="theater/plays"/>
    <x v="218"/>
    <d v="2016-03-30T05:00:00"/>
  </r>
  <r>
    <n v="224"/>
    <s v="Lester-Moore"/>
    <s v="Diverse analyzing definition"/>
    <n v="46300"/>
    <n v="186885"/>
    <x v="4"/>
    <s v="science fiction"/>
    <n v="51.999165275459099"/>
    <n v="403.63930885529157"/>
    <x v="1"/>
    <n v="3594"/>
    <x v="1"/>
    <s v="USD"/>
    <n v="1411534800"/>
    <n v="1415426400"/>
    <b v="0"/>
    <b v="0"/>
    <s v="film &amp; video/science fiction"/>
    <x v="219"/>
    <d v="2014-11-08T06:00:00"/>
  </r>
  <r>
    <n v="225"/>
    <s v="Fox-Quinn"/>
    <s v="Enterprise-wide reciprocal success"/>
    <n v="67800"/>
    <n v="176398"/>
    <x v="1"/>
    <s v="rock"/>
    <n v="29.999659863945578"/>
    <n v="260.1740412979351"/>
    <x v="1"/>
    <n v="5880"/>
    <x v="1"/>
    <s v="USD"/>
    <n v="1399093200"/>
    <n v="1399093200"/>
    <b v="1"/>
    <b v="0"/>
    <s v="music/rock"/>
    <x v="220"/>
    <d v="2014-05-03T05:00:00"/>
  </r>
  <r>
    <n v="226"/>
    <s v="Garcia Inc"/>
    <s v="Progressive neutral middleware"/>
    <n v="3000"/>
    <n v="10999"/>
    <x v="7"/>
    <s v="photography books"/>
    <n v="98.205357142857139"/>
    <n v="366.63333333333333"/>
    <x v="1"/>
    <n v="112"/>
    <x v="1"/>
    <s v="USD"/>
    <n v="1270702800"/>
    <n v="1273899600"/>
    <b v="0"/>
    <b v="0"/>
    <s v="photography/photography books"/>
    <x v="221"/>
    <d v="2010-05-15T05:00:00"/>
  </r>
  <r>
    <n v="227"/>
    <s v="Johnson-Lee"/>
    <s v="Intuitive exuding process improvement"/>
    <n v="60900"/>
    <n v="102751"/>
    <x v="6"/>
    <s v="mobile games"/>
    <n v="108.96182396606575"/>
    <n v="168.72085385878489"/>
    <x v="1"/>
    <n v="943"/>
    <x v="1"/>
    <s v="USD"/>
    <n v="1431666000"/>
    <n v="1432184400"/>
    <b v="0"/>
    <b v="0"/>
    <s v="games/mobile games"/>
    <x v="222"/>
    <d v="2015-05-21T05:00:00"/>
  </r>
  <r>
    <n v="228"/>
    <s v="Pineda Group"/>
    <s v="Exclusive real-time protocol"/>
    <n v="137900"/>
    <n v="165352"/>
    <x v="4"/>
    <s v="animation"/>
    <n v="66.998379254457049"/>
    <n v="119.90717911530093"/>
    <x v="1"/>
    <n v="2468"/>
    <x v="1"/>
    <s v="USD"/>
    <n v="1472619600"/>
    <n v="1474779600"/>
    <b v="0"/>
    <b v="0"/>
    <s v="film &amp; video/animation"/>
    <x v="172"/>
    <d v="2016-09-25T05:00:00"/>
  </r>
  <r>
    <n v="229"/>
    <s v="Hoffman-Howard"/>
    <s v="Extended encompassing application"/>
    <n v="85600"/>
    <n v="165798"/>
    <x v="6"/>
    <s v="mobile games"/>
    <n v="64.99333594668758"/>
    <n v="193.68925233644859"/>
    <x v="1"/>
    <n v="2551"/>
    <x v="1"/>
    <s v="USD"/>
    <n v="1496293200"/>
    <n v="1500440400"/>
    <b v="0"/>
    <b v="1"/>
    <s v="games/mobile games"/>
    <x v="223"/>
    <d v="2017-07-19T05:00:00"/>
  </r>
  <r>
    <n v="230"/>
    <s v="Miranda, Hall and Mcgrath"/>
    <s v="Progressive value-added ability"/>
    <n v="2400"/>
    <n v="10084"/>
    <x v="6"/>
    <s v="video games"/>
    <n v="99.841584158415841"/>
    <n v="420.16666666666669"/>
    <x v="1"/>
    <n v="101"/>
    <x v="1"/>
    <s v="USD"/>
    <n v="1575612000"/>
    <n v="1575612000"/>
    <b v="0"/>
    <b v="0"/>
    <s v="games/video games"/>
    <x v="224"/>
    <d v="2019-12-06T06:00:00"/>
  </r>
  <r>
    <n v="231"/>
    <s v="Williams, Carter and Gonzalez"/>
    <s v="Cross-platform uniform hardware"/>
    <n v="7200"/>
    <n v="5523"/>
    <x v="3"/>
    <s v="plays"/>
    <n v="82.432835820895519"/>
    <n v="76.708333333333329"/>
    <x v="3"/>
    <n v="67"/>
    <x v="1"/>
    <s v="USD"/>
    <n v="1369112400"/>
    <n v="1374123600"/>
    <b v="0"/>
    <b v="0"/>
    <s v="theater/plays"/>
    <x v="225"/>
    <d v="2013-07-18T05:00:00"/>
  </r>
  <r>
    <n v="232"/>
    <s v="Davis-Rodriguez"/>
    <s v="Progressive secondary portal"/>
    <n v="3400"/>
    <n v="5823"/>
    <x v="3"/>
    <s v="plays"/>
    <n v="63.293478260869563"/>
    <n v="171.26470588235293"/>
    <x v="1"/>
    <n v="92"/>
    <x v="1"/>
    <s v="USD"/>
    <n v="1469422800"/>
    <n v="1469509200"/>
    <b v="0"/>
    <b v="0"/>
    <s v="theater/plays"/>
    <x v="226"/>
    <d v="2016-07-26T05:00:00"/>
  </r>
  <r>
    <n v="233"/>
    <s v="Reid, Rivera and Perry"/>
    <s v="Multi-lateral national adapter"/>
    <n v="3800"/>
    <n v="6000"/>
    <x v="4"/>
    <s v="animation"/>
    <n v="96.774193548387103"/>
    <n v="157.89473684210526"/>
    <x v="1"/>
    <n v="62"/>
    <x v="1"/>
    <s v="USD"/>
    <n v="1307854800"/>
    <n v="1309237200"/>
    <b v="0"/>
    <b v="0"/>
    <s v="film &amp; video/animation"/>
    <x v="227"/>
    <d v="2011-06-28T05:00:00"/>
  </r>
  <r>
    <n v="234"/>
    <s v="Mendoza-Parker"/>
    <s v="Enterprise-wide motivating matrices"/>
    <n v="7500"/>
    <n v="8181"/>
    <x v="6"/>
    <s v="video games"/>
    <n v="54.906040268456373"/>
    <n v="109.08"/>
    <x v="1"/>
    <n v="149"/>
    <x v="6"/>
    <s v="EUR"/>
    <n v="1503378000"/>
    <n v="1503982800"/>
    <b v="0"/>
    <b v="1"/>
    <s v="games/video games"/>
    <x v="228"/>
    <d v="2017-08-29T05:00:00"/>
  </r>
  <r>
    <n v="235"/>
    <s v="Lee, Ali and Guzman"/>
    <s v="Polarized upward-trending Local Area Network"/>
    <n v="8600"/>
    <n v="3589"/>
    <x v="4"/>
    <s v="animation"/>
    <n v="39.010869565217391"/>
    <n v="41.732558139534881"/>
    <x v="0"/>
    <n v="92"/>
    <x v="1"/>
    <s v="USD"/>
    <n v="1486965600"/>
    <n v="1487397600"/>
    <b v="0"/>
    <b v="0"/>
    <s v="film &amp; video/animation"/>
    <x v="229"/>
    <d v="2017-02-18T06:00:00"/>
  </r>
  <r>
    <n v="236"/>
    <s v="Gallegos-Cobb"/>
    <s v="Object-based directional function"/>
    <n v="39500"/>
    <n v="4323"/>
    <x v="1"/>
    <s v="rock"/>
    <n v="75.84210526315789"/>
    <n v="10.944303797468354"/>
    <x v="0"/>
    <n v="57"/>
    <x v="2"/>
    <s v="AUD"/>
    <n v="1561438800"/>
    <n v="1562043600"/>
    <b v="0"/>
    <b v="1"/>
    <s v="music/rock"/>
    <x v="230"/>
    <d v="2019-07-02T05:00:00"/>
  </r>
  <r>
    <n v="237"/>
    <s v="Ellison PLC"/>
    <s v="Re-contextualized tangible open architecture"/>
    <n v="9300"/>
    <n v="14822"/>
    <x v="4"/>
    <s v="animation"/>
    <n v="45.051671732522799"/>
    <n v="159.3763440860215"/>
    <x v="1"/>
    <n v="329"/>
    <x v="1"/>
    <s v="USD"/>
    <n v="1398402000"/>
    <n v="1398574800"/>
    <b v="0"/>
    <b v="0"/>
    <s v="film &amp; video/animation"/>
    <x v="231"/>
    <d v="2014-04-27T05:00:00"/>
  </r>
  <r>
    <n v="238"/>
    <s v="Bolton, Sanchez and Carrillo"/>
    <s v="Distributed systemic adapter"/>
    <n v="2400"/>
    <n v="10138"/>
    <x v="3"/>
    <s v="plays"/>
    <n v="104.51546391752578"/>
    <n v="422.41666666666669"/>
    <x v="1"/>
    <n v="97"/>
    <x v="3"/>
    <s v="DKK"/>
    <n v="1513231200"/>
    <n v="1515391200"/>
    <b v="0"/>
    <b v="1"/>
    <s v="theater/plays"/>
    <x v="232"/>
    <d v="2018-01-08T06:00:00"/>
  </r>
  <r>
    <n v="239"/>
    <s v="Mason-Sanders"/>
    <s v="Networked web-enabled instruction set"/>
    <n v="3200"/>
    <n v="3127"/>
    <x v="2"/>
    <s v="wearables"/>
    <n v="76.268292682926827"/>
    <n v="97.71875"/>
    <x v="0"/>
    <n v="41"/>
    <x v="1"/>
    <s v="USD"/>
    <n v="1440824400"/>
    <n v="1441170000"/>
    <b v="0"/>
    <b v="0"/>
    <s v="technology/wearables"/>
    <x v="233"/>
    <d v="2015-09-02T05:00:00"/>
  </r>
  <r>
    <n v="240"/>
    <s v="Pitts-Reed"/>
    <s v="Vision-oriented dynamic service-desk"/>
    <n v="29400"/>
    <n v="123124"/>
    <x v="3"/>
    <s v="plays"/>
    <n v="69.015695067264573"/>
    <n v="418.78911564625849"/>
    <x v="1"/>
    <n v="1784"/>
    <x v="1"/>
    <s v="USD"/>
    <n v="1281070800"/>
    <n v="1281157200"/>
    <b v="0"/>
    <b v="0"/>
    <s v="theater/plays"/>
    <x v="194"/>
    <d v="2010-08-07T05:00:00"/>
  </r>
  <r>
    <n v="241"/>
    <s v="Gonzalez-Martinez"/>
    <s v="Vision-oriented actuating open system"/>
    <n v="168500"/>
    <n v="171729"/>
    <x v="5"/>
    <s v="nonfiction"/>
    <n v="101.97684085510689"/>
    <n v="101.91632047477745"/>
    <x v="1"/>
    <n v="1684"/>
    <x v="2"/>
    <s v="AUD"/>
    <n v="1397365200"/>
    <n v="1398229200"/>
    <b v="0"/>
    <b v="1"/>
    <s v="publishing/nonfiction"/>
    <x v="234"/>
    <d v="2014-04-23T05:00:00"/>
  </r>
  <r>
    <n v="242"/>
    <s v="Hill, Martin and Garcia"/>
    <s v="Sharable scalable core"/>
    <n v="8400"/>
    <n v="10729"/>
    <x v="1"/>
    <s v="rock"/>
    <n v="42.915999999999997"/>
    <n v="127.72619047619047"/>
    <x v="1"/>
    <n v="250"/>
    <x v="1"/>
    <s v="USD"/>
    <n v="1494392400"/>
    <n v="1495256400"/>
    <b v="0"/>
    <b v="1"/>
    <s v="music/rock"/>
    <x v="235"/>
    <d v="2017-05-20T05:00:00"/>
  </r>
  <r>
    <n v="243"/>
    <s v="Garcia PLC"/>
    <s v="Customer-focused attitude-oriented function"/>
    <n v="2300"/>
    <n v="10240"/>
    <x v="3"/>
    <s v="plays"/>
    <n v="43.025210084033617"/>
    <n v="445.21739130434781"/>
    <x v="1"/>
    <n v="238"/>
    <x v="1"/>
    <s v="USD"/>
    <n v="1520143200"/>
    <n v="1520402400"/>
    <b v="0"/>
    <b v="0"/>
    <s v="theater/plays"/>
    <x v="236"/>
    <d v="2018-03-07T06:00:00"/>
  </r>
  <r>
    <n v="244"/>
    <s v="Herring-Bailey"/>
    <s v="Reverse-engineered system-worthy extranet"/>
    <n v="700"/>
    <n v="3988"/>
    <x v="3"/>
    <s v="plays"/>
    <n v="75.245283018867923"/>
    <n v="569.71428571428578"/>
    <x v="1"/>
    <n v="53"/>
    <x v="1"/>
    <s v="USD"/>
    <n v="1405314000"/>
    <n v="1409806800"/>
    <b v="0"/>
    <b v="0"/>
    <s v="theater/plays"/>
    <x v="237"/>
    <d v="2014-09-04T05:00:00"/>
  </r>
  <r>
    <n v="245"/>
    <s v="Russell-Gardner"/>
    <s v="Re-engineered systematic monitoring"/>
    <n v="2900"/>
    <n v="14771"/>
    <x v="3"/>
    <s v="plays"/>
    <n v="69.023364485981304"/>
    <n v="509.34482758620686"/>
    <x v="1"/>
    <n v="214"/>
    <x v="1"/>
    <s v="USD"/>
    <n v="1396846800"/>
    <n v="1396933200"/>
    <b v="0"/>
    <b v="0"/>
    <s v="theater/plays"/>
    <x v="238"/>
    <d v="2014-04-08T05:00:00"/>
  </r>
  <r>
    <n v="246"/>
    <s v="Walters-Carter"/>
    <s v="Seamless value-added standardization"/>
    <n v="4500"/>
    <n v="14649"/>
    <x v="2"/>
    <s v="web"/>
    <n v="65.986486486486484"/>
    <n v="325.5333333333333"/>
    <x v="1"/>
    <n v="222"/>
    <x v="1"/>
    <s v="USD"/>
    <n v="1375678800"/>
    <n v="1376024400"/>
    <b v="0"/>
    <b v="0"/>
    <s v="technology/web"/>
    <x v="239"/>
    <d v="2013-08-09T05:00:00"/>
  </r>
  <r>
    <n v="247"/>
    <s v="Johnson, Patterson and Montoya"/>
    <s v="Triple-buffered fresh-thinking frame"/>
    <n v="19800"/>
    <n v="184658"/>
    <x v="5"/>
    <s v="fiction"/>
    <n v="98.013800424628457"/>
    <n v="932.61616161616166"/>
    <x v="1"/>
    <n v="1884"/>
    <x v="1"/>
    <s v="USD"/>
    <n v="1482386400"/>
    <n v="1483682400"/>
    <b v="0"/>
    <b v="1"/>
    <s v="publishing/fiction"/>
    <x v="240"/>
    <d v="2017-01-06T06:00:00"/>
  </r>
  <r>
    <n v="248"/>
    <s v="Roberts and Sons"/>
    <s v="Streamlined holistic knowledgebase"/>
    <n v="6200"/>
    <n v="13103"/>
    <x v="6"/>
    <s v="mobile games"/>
    <n v="60.105504587155963"/>
    <n v="211.33870967741933"/>
    <x v="1"/>
    <n v="218"/>
    <x v="2"/>
    <s v="AUD"/>
    <n v="1420005600"/>
    <n v="1420437600"/>
    <b v="0"/>
    <b v="0"/>
    <s v="games/mobile games"/>
    <x v="241"/>
    <d v="2015-01-05T06:00:00"/>
  </r>
  <r>
    <n v="249"/>
    <s v="Avila-Nelson"/>
    <s v="Up-sized intermediate website"/>
    <n v="61500"/>
    <n v="168095"/>
    <x v="5"/>
    <s v="translations"/>
    <n v="26.000773395204948"/>
    <n v="273.32520325203251"/>
    <x v="1"/>
    <n v="6465"/>
    <x v="1"/>
    <s v="USD"/>
    <n v="1420178400"/>
    <n v="1420783200"/>
    <b v="0"/>
    <b v="0"/>
    <s v="publishing/translations"/>
    <x v="242"/>
    <d v="2015-01-09T06:00:00"/>
  </r>
  <r>
    <n v="250"/>
    <s v="Robbins and Sons"/>
    <s v="Future-proofed directional synergy"/>
    <n v="100"/>
    <n v="3"/>
    <x v="1"/>
    <s v="rock"/>
    <n v="3"/>
    <n v="3"/>
    <x v="0"/>
    <n v="1"/>
    <x v="1"/>
    <s v="USD"/>
    <n v="1264399200"/>
    <n v="1267423200"/>
    <b v="0"/>
    <b v="0"/>
    <s v="music/rock"/>
    <x v="67"/>
    <d v="2010-03-01T06:00:00"/>
  </r>
  <r>
    <n v="251"/>
    <s v="Singleton Ltd"/>
    <s v="Enhanced user-facing function"/>
    <n v="7100"/>
    <n v="3840"/>
    <x v="3"/>
    <s v="plays"/>
    <n v="38.019801980198018"/>
    <n v="54.084507042253513"/>
    <x v="0"/>
    <n v="101"/>
    <x v="1"/>
    <s v="USD"/>
    <n v="1355032800"/>
    <n v="1355205600"/>
    <b v="0"/>
    <b v="0"/>
    <s v="theater/plays"/>
    <x v="243"/>
    <d v="2012-12-11T06:00:00"/>
  </r>
  <r>
    <n v="252"/>
    <s v="Perez PLC"/>
    <s v="Operative bandwidth-monitored interface"/>
    <n v="1000"/>
    <n v="6263"/>
    <x v="3"/>
    <s v="plays"/>
    <n v="106.15254237288136"/>
    <n v="626.29999999999995"/>
    <x v="1"/>
    <n v="59"/>
    <x v="1"/>
    <s v="USD"/>
    <n v="1382677200"/>
    <n v="1383109200"/>
    <b v="0"/>
    <b v="0"/>
    <s v="theater/plays"/>
    <x v="244"/>
    <d v="2013-10-30T05:00:00"/>
  </r>
  <r>
    <n v="253"/>
    <s v="Rogers, Jacobs and Jackson"/>
    <s v="Upgradable multi-state instruction set"/>
    <n v="121500"/>
    <n v="108161"/>
    <x v="4"/>
    <s v="drama"/>
    <n v="81.019475655430711"/>
    <n v="89.021399176954731"/>
    <x v="0"/>
    <n v="1335"/>
    <x v="0"/>
    <s v="CAD"/>
    <n v="1302238800"/>
    <n v="1303275600"/>
    <b v="0"/>
    <b v="0"/>
    <s v="film &amp; video/drama"/>
    <x v="245"/>
    <d v="2011-04-20T05:00:00"/>
  </r>
  <r>
    <n v="254"/>
    <s v="Barry Group"/>
    <s v="De-engineered static Local Area Network"/>
    <n v="4600"/>
    <n v="8505"/>
    <x v="5"/>
    <s v="nonfiction"/>
    <n v="96.647727272727266"/>
    <n v="184.89130434782609"/>
    <x v="1"/>
    <n v="88"/>
    <x v="1"/>
    <s v="USD"/>
    <n v="1487656800"/>
    <n v="1487829600"/>
    <b v="0"/>
    <b v="0"/>
    <s v="publishing/nonfiction"/>
    <x v="246"/>
    <d v="2017-02-23T06:00:00"/>
  </r>
  <r>
    <n v="255"/>
    <s v="Rosales, Branch and Harmon"/>
    <s v="Upgradable grid-enabled superstructure"/>
    <n v="80500"/>
    <n v="96735"/>
    <x v="1"/>
    <s v="rock"/>
    <n v="57.003535651149086"/>
    <n v="120.16770186335404"/>
    <x v="1"/>
    <n v="1697"/>
    <x v="1"/>
    <s v="USD"/>
    <n v="1297836000"/>
    <n v="1298268000"/>
    <b v="0"/>
    <b v="1"/>
    <s v="music/rock"/>
    <x v="247"/>
    <d v="2011-02-21T06:00:00"/>
  </r>
  <r>
    <n v="256"/>
    <s v="Smith-Reid"/>
    <s v="Optimized actuating toolset"/>
    <n v="4100"/>
    <n v="959"/>
    <x v="1"/>
    <s v="rock"/>
    <n v="63.93333333333333"/>
    <n v="23.390243902439025"/>
    <x v="0"/>
    <n v="15"/>
    <x v="4"/>
    <s v="GBP"/>
    <n v="1453615200"/>
    <n v="1456812000"/>
    <b v="0"/>
    <b v="0"/>
    <s v="music/rock"/>
    <x v="248"/>
    <d v="2016-03-01T06:00:00"/>
  </r>
  <r>
    <n v="257"/>
    <s v="Williams Inc"/>
    <s v="Decentralized exuding strategy"/>
    <n v="5700"/>
    <n v="8322"/>
    <x v="3"/>
    <s v="plays"/>
    <n v="90.456521739130437"/>
    <n v="146"/>
    <x v="1"/>
    <n v="92"/>
    <x v="1"/>
    <s v="USD"/>
    <n v="1362463200"/>
    <n v="1363669200"/>
    <b v="0"/>
    <b v="0"/>
    <s v="theater/plays"/>
    <x v="249"/>
    <d v="2013-03-19T05:00:00"/>
  </r>
  <r>
    <n v="258"/>
    <s v="Duncan, Mcdonald and Miller"/>
    <s v="Assimilated coherent hardware"/>
    <n v="5000"/>
    <n v="13424"/>
    <x v="3"/>
    <s v="plays"/>
    <n v="72.172043010752688"/>
    <n v="268.48"/>
    <x v="1"/>
    <n v="186"/>
    <x v="1"/>
    <s v="USD"/>
    <n v="1481176800"/>
    <n v="1482904800"/>
    <b v="0"/>
    <b v="1"/>
    <s v="theater/plays"/>
    <x v="250"/>
    <d v="2016-12-28T06:00:00"/>
  </r>
  <r>
    <n v="259"/>
    <s v="Watkins Ltd"/>
    <s v="Multi-channeled responsive implementation"/>
    <n v="1800"/>
    <n v="10755"/>
    <x v="7"/>
    <s v="photography books"/>
    <n v="77.934782608695656"/>
    <n v="597.5"/>
    <x v="1"/>
    <n v="138"/>
    <x v="1"/>
    <s v="USD"/>
    <n v="1354946400"/>
    <n v="1356588000"/>
    <b v="1"/>
    <b v="0"/>
    <s v="photography/photography books"/>
    <x v="251"/>
    <d v="2012-12-27T06:00:00"/>
  </r>
  <r>
    <n v="260"/>
    <s v="Allen-Jones"/>
    <s v="Centralized modular initiative"/>
    <n v="6300"/>
    <n v="9935"/>
    <x v="1"/>
    <s v="rock"/>
    <n v="38.065134099616856"/>
    <n v="157.69841269841268"/>
    <x v="1"/>
    <n v="261"/>
    <x v="1"/>
    <s v="USD"/>
    <n v="1348808400"/>
    <n v="1349845200"/>
    <b v="0"/>
    <b v="0"/>
    <s v="music/rock"/>
    <x v="136"/>
    <d v="2012-10-10T05:00:00"/>
  </r>
  <r>
    <n v="261"/>
    <s v="Mason-Smith"/>
    <s v="Reverse-engineered cohesive migration"/>
    <n v="84300"/>
    <n v="26303"/>
    <x v="1"/>
    <s v="rock"/>
    <n v="57.936123348017624"/>
    <n v="31.201660735468568"/>
    <x v="0"/>
    <n v="454"/>
    <x v="1"/>
    <s v="USD"/>
    <n v="1282712400"/>
    <n v="1283058000"/>
    <b v="0"/>
    <b v="1"/>
    <s v="music/rock"/>
    <x v="252"/>
    <d v="2010-08-29T05:00:00"/>
  </r>
  <r>
    <n v="262"/>
    <s v="Lloyd, Kennedy and Davis"/>
    <s v="Compatible multimedia hub"/>
    <n v="1700"/>
    <n v="5328"/>
    <x v="1"/>
    <s v="indie rock"/>
    <n v="49.794392523364486"/>
    <n v="313.41176470588238"/>
    <x v="1"/>
    <n v="107"/>
    <x v="1"/>
    <s v="USD"/>
    <n v="1301979600"/>
    <n v="1304226000"/>
    <b v="0"/>
    <b v="1"/>
    <s v="music/indie rock"/>
    <x v="253"/>
    <d v="2011-05-01T05:00:00"/>
  </r>
  <r>
    <n v="263"/>
    <s v="Walker Ltd"/>
    <s v="Organic eco-centric success"/>
    <n v="2900"/>
    <n v="10756"/>
    <x v="7"/>
    <s v="photography books"/>
    <n v="54.050251256281406"/>
    <n v="370.89655172413791"/>
    <x v="1"/>
    <n v="199"/>
    <x v="1"/>
    <s v="USD"/>
    <n v="1263016800"/>
    <n v="1263016800"/>
    <b v="0"/>
    <b v="0"/>
    <s v="photography/photography books"/>
    <x v="254"/>
    <d v="2010-01-09T06:00:00"/>
  </r>
  <r>
    <n v="264"/>
    <s v="Gordon PLC"/>
    <s v="Virtual reciprocal policy"/>
    <n v="45600"/>
    <n v="165375"/>
    <x v="3"/>
    <s v="plays"/>
    <n v="30.002721335268504"/>
    <n v="362.66447368421052"/>
    <x v="1"/>
    <n v="5512"/>
    <x v="1"/>
    <s v="USD"/>
    <n v="1360648800"/>
    <n v="1362031200"/>
    <b v="0"/>
    <b v="0"/>
    <s v="theater/plays"/>
    <x v="255"/>
    <d v="2013-02-28T06:00:00"/>
  </r>
  <r>
    <n v="265"/>
    <s v="Lee and Sons"/>
    <s v="Persevering interactive emulation"/>
    <n v="4900"/>
    <n v="6031"/>
    <x v="3"/>
    <s v="plays"/>
    <n v="70.127906976744185"/>
    <n v="123.08163265306122"/>
    <x v="1"/>
    <n v="86"/>
    <x v="1"/>
    <s v="USD"/>
    <n v="1451800800"/>
    <n v="1455602400"/>
    <b v="0"/>
    <b v="0"/>
    <s v="theater/plays"/>
    <x v="256"/>
    <d v="2016-02-16T06:00:00"/>
  </r>
  <r>
    <n v="266"/>
    <s v="Cole LLC"/>
    <s v="Proactive responsive emulation"/>
    <n v="111900"/>
    <n v="85902"/>
    <x v="1"/>
    <s v="jazz"/>
    <n v="26.996228786926462"/>
    <n v="76.766756032171585"/>
    <x v="0"/>
    <n v="3182"/>
    <x v="6"/>
    <s v="EUR"/>
    <n v="1415340000"/>
    <n v="1418191200"/>
    <b v="0"/>
    <b v="1"/>
    <s v="music/jazz"/>
    <x v="257"/>
    <d v="2014-12-10T06:00:00"/>
  </r>
  <r>
    <n v="267"/>
    <s v="Acosta PLC"/>
    <s v="Extended eco-centric function"/>
    <n v="61600"/>
    <n v="143910"/>
    <x v="3"/>
    <s v="plays"/>
    <n v="51.990606936416185"/>
    <n v="233.62012987012989"/>
    <x v="1"/>
    <n v="2768"/>
    <x v="2"/>
    <s v="AUD"/>
    <n v="1351054800"/>
    <n v="1352440800"/>
    <b v="0"/>
    <b v="0"/>
    <s v="theater/plays"/>
    <x v="258"/>
    <d v="2012-11-09T06:00:00"/>
  </r>
  <r>
    <n v="268"/>
    <s v="Brown-Mckee"/>
    <s v="Networked optimal productivity"/>
    <n v="1500"/>
    <n v="2708"/>
    <x v="4"/>
    <s v="documentary"/>
    <n v="56.416666666666664"/>
    <n v="180.53333333333333"/>
    <x v="1"/>
    <n v="48"/>
    <x v="1"/>
    <s v="USD"/>
    <n v="1349326800"/>
    <n v="1353304800"/>
    <b v="0"/>
    <b v="0"/>
    <s v="film &amp; video/documentary"/>
    <x v="259"/>
    <d v="2012-11-19T06:00:00"/>
  </r>
  <r>
    <n v="269"/>
    <s v="Miles and Sons"/>
    <s v="Persistent attitude-oriented approach"/>
    <n v="3500"/>
    <n v="8842"/>
    <x v="4"/>
    <s v="television"/>
    <n v="101.63218390804597"/>
    <n v="252.62857142857143"/>
    <x v="1"/>
    <n v="87"/>
    <x v="1"/>
    <s v="USD"/>
    <n v="1548914400"/>
    <n v="1550728800"/>
    <b v="0"/>
    <b v="0"/>
    <s v="film &amp; video/television"/>
    <x v="260"/>
    <d v="2019-02-21T06:00:00"/>
  </r>
  <r>
    <n v="270"/>
    <s v="Sawyer, Horton and Williams"/>
    <s v="Triple-buffered 4thgeneration toolset"/>
    <n v="173900"/>
    <n v="47260"/>
    <x v="6"/>
    <s v="video games"/>
    <n v="25.005291005291006"/>
    <n v="27.176538240368025"/>
    <x v="3"/>
    <n v="1890"/>
    <x v="1"/>
    <s v="USD"/>
    <n v="1291269600"/>
    <n v="1291442400"/>
    <b v="0"/>
    <b v="0"/>
    <s v="games/video games"/>
    <x v="261"/>
    <d v="2010-12-04T06:00:00"/>
  </r>
  <r>
    <n v="271"/>
    <s v="Foley-Cox"/>
    <s v="Progressive zero administration leverage"/>
    <n v="153700"/>
    <n v="1953"/>
    <x v="7"/>
    <s v="photography books"/>
    <n v="32.016393442622949"/>
    <n v="1.2706571242680547"/>
    <x v="2"/>
    <n v="61"/>
    <x v="1"/>
    <s v="USD"/>
    <n v="1449468000"/>
    <n v="1452146400"/>
    <b v="0"/>
    <b v="0"/>
    <s v="photography/photography books"/>
    <x v="262"/>
    <d v="2016-01-07T06:00:00"/>
  </r>
  <r>
    <n v="272"/>
    <s v="Horton, Morrison and Clark"/>
    <s v="Networked radical neural-net"/>
    <n v="51100"/>
    <n v="155349"/>
    <x v="3"/>
    <s v="plays"/>
    <n v="82.021647307286173"/>
    <n v="304.0097847358121"/>
    <x v="1"/>
    <n v="1894"/>
    <x v="1"/>
    <s v="USD"/>
    <n v="1562734800"/>
    <n v="1564894800"/>
    <b v="0"/>
    <b v="1"/>
    <s v="theater/plays"/>
    <x v="263"/>
    <d v="2019-08-04T05:00:00"/>
  </r>
  <r>
    <n v="273"/>
    <s v="Thomas and Sons"/>
    <s v="Re-engineered heuristic forecast"/>
    <n v="7800"/>
    <n v="10704"/>
    <x v="3"/>
    <s v="plays"/>
    <n v="37.957446808510639"/>
    <n v="137.23076923076923"/>
    <x v="1"/>
    <n v="282"/>
    <x v="0"/>
    <s v="CAD"/>
    <n v="1505624400"/>
    <n v="1505883600"/>
    <b v="0"/>
    <b v="0"/>
    <s v="theater/plays"/>
    <x v="264"/>
    <d v="2017-09-20T05:00:00"/>
  </r>
  <r>
    <n v="274"/>
    <s v="Morgan-Jenkins"/>
    <s v="Fully-configurable background algorithm"/>
    <n v="2400"/>
    <n v="773"/>
    <x v="3"/>
    <s v="plays"/>
    <n v="51.533333333333331"/>
    <n v="32.208333333333336"/>
    <x v="0"/>
    <n v="15"/>
    <x v="1"/>
    <s v="USD"/>
    <n v="1509948000"/>
    <n v="1510380000"/>
    <b v="0"/>
    <b v="0"/>
    <s v="theater/plays"/>
    <x v="265"/>
    <d v="2017-11-11T06:00:00"/>
  </r>
  <r>
    <n v="275"/>
    <s v="Ward, Sanchez and Kemp"/>
    <s v="Stand-alone discrete Graphical User Interface"/>
    <n v="3900"/>
    <n v="9419"/>
    <x v="5"/>
    <s v="translations"/>
    <n v="81.198275862068968"/>
    <n v="241.51282051282053"/>
    <x v="1"/>
    <n v="116"/>
    <x v="1"/>
    <s v="USD"/>
    <n v="1554526800"/>
    <n v="1555218000"/>
    <b v="0"/>
    <b v="0"/>
    <s v="publishing/translations"/>
    <x v="266"/>
    <d v="2019-04-14T05:00:00"/>
  </r>
  <r>
    <n v="276"/>
    <s v="Fields Ltd"/>
    <s v="Front-line foreground project"/>
    <n v="5500"/>
    <n v="5324"/>
    <x v="6"/>
    <s v="video games"/>
    <n v="40.030075187969928"/>
    <n v="96.8"/>
    <x v="0"/>
    <n v="133"/>
    <x v="1"/>
    <s v="USD"/>
    <n v="1334811600"/>
    <n v="1335243600"/>
    <b v="0"/>
    <b v="1"/>
    <s v="games/video games"/>
    <x v="267"/>
    <d v="2012-04-24T05:00:00"/>
  </r>
  <r>
    <n v="277"/>
    <s v="Ramos-Mitchell"/>
    <s v="Persevering system-worthy info-mediaries"/>
    <n v="700"/>
    <n v="7465"/>
    <x v="3"/>
    <s v="plays"/>
    <n v="89.939759036144579"/>
    <n v="1066.4285714285716"/>
    <x v="1"/>
    <n v="83"/>
    <x v="1"/>
    <s v="USD"/>
    <n v="1279515600"/>
    <n v="1279688400"/>
    <b v="0"/>
    <b v="0"/>
    <s v="theater/plays"/>
    <x v="268"/>
    <d v="2010-07-21T05:00:00"/>
  </r>
  <r>
    <n v="278"/>
    <s v="Higgins, Davis and Salazar"/>
    <s v="Distributed multi-tasking strategy"/>
    <n v="2700"/>
    <n v="8799"/>
    <x v="2"/>
    <s v="web"/>
    <n v="96.692307692307693"/>
    <n v="325.88888888888891"/>
    <x v="1"/>
    <n v="91"/>
    <x v="1"/>
    <s v="USD"/>
    <n v="1353909600"/>
    <n v="1356069600"/>
    <b v="0"/>
    <b v="0"/>
    <s v="technology/web"/>
    <x v="269"/>
    <d v="2012-12-21T06:00:00"/>
  </r>
  <r>
    <n v="279"/>
    <s v="Smith-Jenkins"/>
    <s v="Vision-oriented methodical application"/>
    <n v="8000"/>
    <n v="13656"/>
    <x v="3"/>
    <s v="plays"/>
    <n v="25.010989010989011"/>
    <n v="170.70000000000002"/>
    <x v="1"/>
    <n v="546"/>
    <x v="1"/>
    <s v="USD"/>
    <n v="1535950800"/>
    <n v="1536210000"/>
    <b v="0"/>
    <b v="0"/>
    <s v="theater/plays"/>
    <x v="270"/>
    <d v="2018-09-06T05:00:00"/>
  </r>
  <r>
    <n v="280"/>
    <s v="Braun PLC"/>
    <s v="Function-based high-level infrastructure"/>
    <n v="2500"/>
    <n v="14536"/>
    <x v="4"/>
    <s v="animation"/>
    <n v="36.987277353689571"/>
    <n v="581.44000000000005"/>
    <x v="1"/>
    <n v="393"/>
    <x v="1"/>
    <s v="USD"/>
    <n v="1511244000"/>
    <n v="1511762400"/>
    <b v="0"/>
    <b v="0"/>
    <s v="film &amp; video/animation"/>
    <x v="271"/>
    <d v="2017-11-27T06:00:00"/>
  </r>
  <r>
    <n v="281"/>
    <s v="Drake PLC"/>
    <s v="Profound object-oriented paradigm"/>
    <n v="164500"/>
    <n v="150552"/>
    <x v="3"/>
    <s v="plays"/>
    <n v="73.012609117361791"/>
    <n v="91.520972644376897"/>
    <x v="0"/>
    <n v="2062"/>
    <x v="1"/>
    <s v="USD"/>
    <n v="1331445600"/>
    <n v="1333256400"/>
    <b v="0"/>
    <b v="1"/>
    <s v="theater/plays"/>
    <x v="272"/>
    <d v="2012-04-01T05:00:00"/>
  </r>
  <r>
    <n v="282"/>
    <s v="Ross, Kelly and Brown"/>
    <s v="Virtual contextually-based circuit"/>
    <n v="8400"/>
    <n v="9076"/>
    <x v="4"/>
    <s v="television"/>
    <n v="68.240601503759393"/>
    <n v="108.04761904761904"/>
    <x v="1"/>
    <n v="133"/>
    <x v="1"/>
    <s v="USD"/>
    <n v="1480226400"/>
    <n v="1480744800"/>
    <b v="0"/>
    <b v="1"/>
    <s v="film &amp; video/television"/>
    <x v="73"/>
    <d v="2016-12-03T06:00:00"/>
  </r>
  <r>
    <n v="283"/>
    <s v="Lucas-Mullins"/>
    <s v="Business-focused dynamic instruction set"/>
    <n v="8100"/>
    <n v="1517"/>
    <x v="1"/>
    <s v="rock"/>
    <n v="52.310344827586206"/>
    <n v="18.728395061728396"/>
    <x v="0"/>
    <n v="29"/>
    <x v="3"/>
    <s v="DKK"/>
    <n v="1464584400"/>
    <n v="1465016400"/>
    <b v="0"/>
    <b v="0"/>
    <s v="music/rock"/>
    <x v="273"/>
    <d v="2016-06-04T05:00:00"/>
  </r>
  <r>
    <n v="284"/>
    <s v="Tran LLC"/>
    <s v="Ameliorated fresh-thinking protocol"/>
    <n v="9800"/>
    <n v="8153"/>
    <x v="2"/>
    <s v="web"/>
    <n v="61.765151515151516"/>
    <n v="83.193877551020407"/>
    <x v="0"/>
    <n v="132"/>
    <x v="1"/>
    <s v="USD"/>
    <n v="1335848400"/>
    <n v="1336280400"/>
    <b v="0"/>
    <b v="0"/>
    <s v="technology/web"/>
    <x v="274"/>
    <d v="2012-05-06T05:00:00"/>
  </r>
  <r>
    <n v="285"/>
    <s v="Dawson, Brady and Gilbert"/>
    <s v="Front-line optimizing emulation"/>
    <n v="900"/>
    <n v="6357"/>
    <x v="3"/>
    <s v="plays"/>
    <n v="25.027559055118111"/>
    <n v="706.33333333333337"/>
    <x v="1"/>
    <n v="254"/>
    <x v="1"/>
    <s v="USD"/>
    <n v="1473483600"/>
    <n v="1476766800"/>
    <b v="0"/>
    <b v="0"/>
    <s v="theater/plays"/>
    <x v="275"/>
    <d v="2016-10-18T05:00:00"/>
  </r>
  <r>
    <n v="286"/>
    <s v="Obrien-Aguirre"/>
    <s v="Devolved uniform complexity"/>
    <n v="112100"/>
    <n v="19557"/>
    <x v="3"/>
    <s v="plays"/>
    <n v="106.28804347826087"/>
    <n v="17.446030330062445"/>
    <x v="3"/>
    <n v="184"/>
    <x v="1"/>
    <s v="USD"/>
    <n v="1479880800"/>
    <n v="1480485600"/>
    <b v="0"/>
    <b v="0"/>
    <s v="theater/plays"/>
    <x v="276"/>
    <d v="2016-11-30T06:00:00"/>
  </r>
  <r>
    <n v="287"/>
    <s v="Ferguson PLC"/>
    <s v="Public-key intangible superstructure"/>
    <n v="6300"/>
    <n v="13213"/>
    <x v="1"/>
    <s v="electric music"/>
    <n v="75.07386363636364"/>
    <n v="209.73015873015873"/>
    <x v="1"/>
    <n v="176"/>
    <x v="1"/>
    <s v="USD"/>
    <n v="1430197200"/>
    <n v="1430197200"/>
    <b v="0"/>
    <b v="0"/>
    <s v="music/electric music"/>
    <x v="277"/>
    <d v="2015-04-28T05:00:00"/>
  </r>
  <r>
    <n v="288"/>
    <s v="Garcia Ltd"/>
    <s v="Secured global success"/>
    <n v="5600"/>
    <n v="5476"/>
    <x v="1"/>
    <s v="metal"/>
    <n v="39.970802919708028"/>
    <n v="97.785714285714292"/>
    <x v="0"/>
    <n v="137"/>
    <x v="3"/>
    <s v="DKK"/>
    <n v="1331701200"/>
    <n v="1331787600"/>
    <b v="0"/>
    <b v="1"/>
    <s v="music/metal"/>
    <x v="278"/>
    <d v="2012-03-15T05:00:00"/>
  </r>
  <r>
    <n v="289"/>
    <s v="Smith, Love and Smith"/>
    <s v="Grass-roots mission-critical capability"/>
    <n v="800"/>
    <n v="13474"/>
    <x v="3"/>
    <s v="plays"/>
    <n v="39.982195845697326"/>
    <n v="1684.25"/>
    <x v="1"/>
    <n v="337"/>
    <x v="0"/>
    <s v="CAD"/>
    <n v="1438578000"/>
    <n v="1438837200"/>
    <b v="0"/>
    <b v="0"/>
    <s v="theater/plays"/>
    <x v="279"/>
    <d v="2015-08-06T05:00:00"/>
  </r>
  <r>
    <n v="290"/>
    <s v="Wilson, Hall and Osborne"/>
    <s v="Advanced global data-warehouse"/>
    <n v="168600"/>
    <n v="91722"/>
    <x v="4"/>
    <s v="documentary"/>
    <n v="101.01541850220265"/>
    <n v="54.402135231316727"/>
    <x v="0"/>
    <n v="908"/>
    <x v="1"/>
    <s v="USD"/>
    <n v="1368162000"/>
    <n v="1370926800"/>
    <b v="0"/>
    <b v="1"/>
    <s v="film &amp; video/documentary"/>
    <x v="280"/>
    <d v="2013-06-11T05:00:00"/>
  </r>
  <r>
    <n v="291"/>
    <s v="Bell, Grimes and Kerr"/>
    <s v="Self-enabling uniform complexity"/>
    <n v="1800"/>
    <n v="8219"/>
    <x v="2"/>
    <s v="web"/>
    <n v="76.813084112149539"/>
    <n v="456.61111111111109"/>
    <x v="1"/>
    <n v="107"/>
    <x v="1"/>
    <s v="USD"/>
    <n v="1318654800"/>
    <n v="1319000400"/>
    <b v="1"/>
    <b v="0"/>
    <s v="technology/web"/>
    <x v="281"/>
    <d v="2011-10-19T05:00:00"/>
  </r>
  <r>
    <n v="292"/>
    <s v="Ho-Harris"/>
    <s v="Versatile cohesive encoding"/>
    <n v="7300"/>
    <n v="717"/>
    <x v="0"/>
    <s v="food trucks"/>
    <n v="71.7"/>
    <n v="9.8219178082191778"/>
    <x v="0"/>
    <n v="10"/>
    <x v="1"/>
    <s v="USD"/>
    <n v="1331874000"/>
    <n v="1333429200"/>
    <b v="0"/>
    <b v="0"/>
    <s v="food/food trucks"/>
    <x v="282"/>
    <d v="2012-04-03T05:00:00"/>
  </r>
  <r>
    <n v="293"/>
    <s v="Ross Group"/>
    <s v="Organized executive solution"/>
    <n v="6500"/>
    <n v="1065"/>
    <x v="3"/>
    <s v="plays"/>
    <n v="33.28125"/>
    <n v="16.384615384615383"/>
    <x v="3"/>
    <n v="32"/>
    <x v="6"/>
    <s v="EUR"/>
    <n v="1286254800"/>
    <n v="1287032400"/>
    <b v="0"/>
    <b v="0"/>
    <s v="theater/plays"/>
    <x v="283"/>
    <d v="2010-10-14T05:00:00"/>
  </r>
  <r>
    <n v="294"/>
    <s v="Turner-Davis"/>
    <s v="Automated local emulation"/>
    <n v="600"/>
    <n v="8038"/>
    <x v="3"/>
    <s v="plays"/>
    <n v="43.923497267759565"/>
    <n v="1339.6666666666667"/>
    <x v="1"/>
    <n v="183"/>
    <x v="1"/>
    <s v="USD"/>
    <n v="1540530000"/>
    <n v="1541570400"/>
    <b v="0"/>
    <b v="0"/>
    <s v="theater/plays"/>
    <x v="284"/>
    <d v="2018-11-07T06:00:00"/>
  </r>
  <r>
    <n v="295"/>
    <s v="Smith, Jackson and Herrera"/>
    <s v="Enterprise-wide intermediate middleware"/>
    <n v="192900"/>
    <n v="68769"/>
    <x v="3"/>
    <s v="plays"/>
    <n v="36.004712041884815"/>
    <n v="35.650077760497666"/>
    <x v="0"/>
    <n v="1910"/>
    <x v="5"/>
    <s v="CHF"/>
    <n v="1381813200"/>
    <n v="1383976800"/>
    <b v="0"/>
    <b v="0"/>
    <s v="theater/plays"/>
    <x v="285"/>
    <d v="2013-11-09T06:00:00"/>
  </r>
  <r>
    <n v="296"/>
    <s v="Smith-Hess"/>
    <s v="Grass-roots real-time Local Area Network"/>
    <n v="6100"/>
    <n v="3352"/>
    <x v="3"/>
    <s v="plays"/>
    <n v="88.21052631578948"/>
    <n v="54.950819672131146"/>
    <x v="0"/>
    <n v="38"/>
    <x v="2"/>
    <s v="AUD"/>
    <n v="1548655200"/>
    <n v="1550556000"/>
    <b v="0"/>
    <b v="0"/>
    <s v="theater/plays"/>
    <x v="286"/>
    <d v="2019-02-19T06:00:00"/>
  </r>
  <r>
    <n v="297"/>
    <s v="Brown, Herring and Bass"/>
    <s v="Organized client-driven capacity"/>
    <n v="7200"/>
    <n v="6785"/>
    <x v="3"/>
    <s v="plays"/>
    <n v="65.240384615384613"/>
    <n v="94.236111111111114"/>
    <x v="0"/>
    <n v="104"/>
    <x v="2"/>
    <s v="AUD"/>
    <n v="1389679200"/>
    <n v="1390456800"/>
    <b v="0"/>
    <b v="1"/>
    <s v="theater/plays"/>
    <x v="287"/>
    <d v="2014-01-23T06:00:00"/>
  </r>
  <r>
    <n v="298"/>
    <s v="Chase, Garcia and Johnson"/>
    <s v="Adaptive intangible database"/>
    <n v="3500"/>
    <n v="5037"/>
    <x v="1"/>
    <s v="rock"/>
    <n v="69.958333333333329"/>
    <n v="143.91428571428571"/>
    <x v="1"/>
    <n v="72"/>
    <x v="1"/>
    <s v="USD"/>
    <n v="1456466400"/>
    <n v="1458018000"/>
    <b v="0"/>
    <b v="1"/>
    <s v="music/rock"/>
    <x v="288"/>
    <d v="2016-03-15T05:00:00"/>
  </r>
  <r>
    <n v="299"/>
    <s v="Ramsey and Sons"/>
    <s v="Grass-roots contextually-based algorithm"/>
    <n v="3800"/>
    <n v="1954"/>
    <x v="0"/>
    <s v="food trucks"/>
    <n v="39.877551020408163"/>
    <n v="51.421052631578945"/>
    <x v="0"/>
    <n v="49"/>
    <x v="1"/>
    <s v="USD"/>
    <n v="1456984800"/>
    <n v="1461819600"/>
    <b v="0"/>
    <b v="0"/>
    <s v="food/food trucks"/>
    <x v="289"/>
    <d v="2016-04-28T05:00:00"/>
  </r>
  <r>
    <n v="300"/>
    <s v="Cooke PLC"/>
    <s v="Focused executive core"/>
    <n v="100"/>
    <n v="5"/>
    <x v="5"/>
    <s v="nonfiction"/>
    <n v="5"/>
    <n v="5"/>
    <x v="0"/>
    <n v="1"/>
    <x v="3"/>
    <s v="DKK"/>
    <n v="1504069200"/>
    <n v="1504155600"/>
    <b v="0"/>
    <b v="1"/>
    <s v="publishing/nonfiction"/>
    <x v="290"/>
    <d v="2017-08-31T05:00:00"/>
  </r>
  <r>
    <n v="301"/>
    <s v="Wong-Walker"/>
    <s v="Multi-channeled disintermediate policy"/>
    <n v="900"/>
    <n v="12102"/>
    <x v="4"/>
    <s v="documentary"/>
    <n v="41.023728813559323"/>
    <n v="1344.6666666666667"/>
    <x v="1"/>
    <n v="295"/>
    <x v="1"/>
    <s v="USD"/>
    <n v="1424930400"/>
    <n v="1426395600"/>
    <b v="0"/>
    <b v="0"/>
    <s v="film &amp; video/documentary"/>
    <x v="291"/>
    <d v="2015-03-15T05:00:00"/>
  </r>
  <r>
    <n v="302"/>
    <s v="Ferguson, Collins and Mata"/>
    <s v="Customizable bi-directional hardware"/>
    <n v="76100"/>
    <n v="24234"/>
    <x v="3"/>
    <s v="plays"/>
    <n v="98.914285714285711"/>
    <n v="31.844940867279899"/>
    <x v="0"/>
    <n v="245"/>
    <x v="1"/>
    <s v="USD"/>
    <n v="1535864400"/>
    <n v="1537074000"/>
    <b v="0"/>
    <b v="0"/>
    <s v="theater/plays"/>
    <x v="292"/>
    <d v="2018-09-16T05:00:00"/>
  </r>
  <r>
    <n v="303"/>
    <s v="Guerrero, Flores and Jenkins"/>
    <s v="Networked optimal architecture"/>
    <n v="3400"/>
    <n v="2809"/>
    <x v="1"/>
    <s v="indie rock"/>
    <n v="87.78125"/>
    <n v="82.617647058823536"/>
    <x v="0"/>
    <n v="32"/>
    <x v="1"/>
    <s v="USD"/>
    <n v="1452146400"/>
    <n v="1452578400"/>
    <b v="0"/>
    <b v="0"/>
    <s v="music/indie rock"/>
    <x v="293"/>
    <d v="2016-01-12T06:00:00"/>
  </r>
  <r>
    <n v="304"/>
    <s v="Peterson PLC"/>
    <s v="User-friendly discrete benchmark"/>
    <n v="2100"/>
    <n v="11469"/>
    <x v="4"/>
    <s v="documentary"/>
    <n v="80.767605633802816"/>
    <n v="546.14285714285722"/>
    <x v="1"/>
    <n v="142"/>
    <x v="1"/>
    <s v="USD"/>
    <n v="1470546000"/>
    <n v="1474088400"/>
    <b v="0"/>
    <b v="0"/>
    <s v="film &amp; video/documentary"/>
    <x v="294"/>
    <d v="2016-09-17T05:00:00"/>
  </r>
  <r>
    <n v="305"/>
    <s v="Townsend Ltd"/>
    <s v="Grass-roots actuating policy"/>
    <n v="2800"/>
    <n v="8014"/>
    <x v="3"/>
    <s v="plays"/>
    <n v="94.28235294117647"/>
    <n v="286.21428571428572"/>
    <x v="1"/>
    <n v="85"/>
    <x v="1"/>
    <s v="USD"/>
    <n v="1458363600"/>
    <n v="1461906000"/>
    <b v="0"/>
    <b v="0"/>
    <s v="theater/plays"/>
    <x v="295"/>
    <d v="2016-04-29T05:00:00"/>
  </r>
  <r>
    <n v="306"/>
    <s v="Rush, Reed and Hall"/>
    <s v="Enterprise-wide 3rdgeneration knowledge user"/>
    <n v="6500"/>
    <n v="514"/>
    <x v="3"/>
    <s v="plays"/>
    <n v="73.428571428571431"/>
    <n v="7.9076923076923071"/>
    <x v="0"/>
    <n v="7"/>
    <x v="1"/>
    <s v="USD"/>
    <n v="1500008400"/>
    <n v="1500267600"/>
    <b v="0"/>
    <b v="1"/>
    <s v="theater/plays"/>
    <x v="296"/>
    <d v="2017-07-17T05:00:00"/>
  </r>
  <r>
    <n v="307"/>
    <s v="Salazar-Dodson"/>
    <s v="Face-to-face zero tolerance moderator"/>
    <n v="32900"/>
    <n v="43473"/>
    <x v="5"/>
    <s v="fiction"/>
    <n v="65.968133535660087"/>
    <n v="132.13677811550153"/>
    <x v="1"/>
    <n v="659"/>
    <x v="3"/>
    <s v="DKK"/>
    <n v="1338958800"/>
    <n v="1340686800"/>
    <b v="0"/>
    <b v="1"/>
    <s v="publishing/fiction"/>
    <x v="297"/>
    <d v="2012-06-26T05:00:00"/>
  </r>
  <r>
    <n v="308"/>
    <s v="Davis Ltd"/>
    <s v="Grass-roots optimizing projection"/>
    <n v="118200"/>
    <n v="87560"/>
    <x v="3"/>
    <s v="plays"/>
    <n v="109.04109589041096"/>
    <n v="74.077834179357026"/>
    <x v="0"/>
    <n v="803"/>
    <x v="1"/>
    <s v="USD"/>
    <n v="1303102800"/>
    <n v="1303189200"/>
    <b v="0"/>
    <b v="0"/>
    <s v="theater/plays"/>
    <x v="298"/>
    <d v="2011-04-19T05:00:00"/>
  </r>
  <r>
    <n v="309"/>
    <s v="Harris-Perry"/>
    <s v="User-centric 6thgeneration attitude"/>
    <n v="4100"/>
    <n v="3087"/>
    <x v="1"/>
    <s v="indie rock"/>
    <n v="41.16"/>
    <n v="75.292682926829272"/>
    <x v="3"/>
    <n v="75"/>
    <x v="1"/>
    <s v="USD"/>
    <n v="1316581200"/>
    <n v="1318309200"/>
    <b v="0"/>
    <b v="1"/>
    <s v="music/indie rock"/>
    <x v="299"/>
    <d v="2011-10-11T05:00:00"/>
  </r>
  <r>
    <n v="310"/>
    <s v="Velazquez, Hunt and Ortiz"/>
    <s v="Switchable zero tolerance website"/>
    <n v="7800"/>
    <n v="1586"/>
    <x v="6"/>
    <s v="video games"/>
    <n v="99.125"/>
    <n v="20.333333333333332"/>
    <x v="0"/>
    <n v="16"/>
    <x v="1"/>
    <s v="USD"/>
    <n v="1270789200"/>
    <n v="1272171600"/>
    <b v="0"/>
    <b v="0"/>
    <s v="games/video games"/>
    <x v="300"/>
    <d v="2010-04-25T05:00:00"/>
  </r>
  <r>
    <n v="311"/>
    <s v="Flores PLC"/>
    <s v="Focused real-time help-desk"/>
    <n v="6300"/>
    <n v="12812"/>
    <x v="3"/>
    <s v="plays"/>
    <n v="105.88429752066116"/>
    <n v="203.36507936507937"/>
    <x v="1"/>
    <n v="121"/>
    <x v="1"/>
    <s v="USD"/>
    <n v="1297836000"/>
    <n v="1298872800"/>
    <b v="0"/>
    <b v="0"/>
    <s v="theater/plays"/>
    <x v="247"/>
    <d v="2011-02-28T06:00:00"/>
  </r>
  <r>
    <n v="312"/>
    <s v="Martinez LLC"/>
    <s v="Robust impactful approach"/>
    <n v="59100"/>
    <n v="183345"/>
    <x v="3"/>
    <s v="plays"/>
    <n v="48.996525921966864"/>
    <n v="310.2284263959391"/>
    <x v="1"/>
    <n v="3742"/>
    <x v="1"/>
    <s v="USD"/>
    <n v="1382677200"/>
    <n v="1383282000"/>
    <b v="0"/>
    <b v="0"/>
    <s v="theater/plays"/>
    <x v="244"/>
    <d v="2013-11-01T05:00:00"/>
  </r>
  <r>
    <n v="313"/>
    <s v="Miller-Irwin"/>
    <s v="Secured maximized policy"/>
    <n v="2200"/>
    <n v="8697"/>
    <x v="1"/>
    <s v="rock"/>
    <n v="39"/>
    <n v="395.31818181818181"/>
    <x v="1"/>
    <n v="223"/>
    <x v="1"/>
    <s v="USD"/>
    <n v="1330322400"/>
    <n v="1330495200"/>
    <b v="0"/>
    <b v="0"/>
    <s v="music/rock"/>
    <x v="301"/>
    <d v="2012-02-29T06:00:00"/>
  </r>
  <r>
    <n v="314"/>
    <s v="Sanchez-Morgan"/>
    <s v="Realigned upward-trending strategy"/>
    <n v="1400"/>
    <n v="4126"/>
    <x v="4"/>
    <s v="documentary"/>
    <n v="31.022556390977442"/>
    <n v="294.71428571428572"/>
    <x v="1"/>
    <n v="133"/>
    <x v="1"/>
    <s v="USD"/>
    <n v="1552366800"/>
    <n v="1552798800"/>
    <b v="0"/>
    <b v="1"/>
    <s v="film &amp; video/documentary"/>
    <x v="188"/>
    <d v="2019-03-17T05:00:00"/>
  </r>
  <r>
    <n v="315"/>
    <s v="Lopez, Adams and Johnson"/>
    <s v="Open-source interactive knowledge user"/>
    <n v="9500"/>
    <n v="3220"/>
    <x v="3"/>
    <s v="plays"/>
    <n v="103.87096774193549"/>
    <n v="33.89473684210526"/>
    <x v="0"/>
    <n v="31"/>
    <x v="1"/>
    <s v="USD"/>
    <n v="1400907600"/>
    <n v="1403413200"/>
    <b v="0"/>
    <b v="0"/>
    <s v="theater/plays"/>
    <x v="302"/>
    <d v="2014-06-22T05:00:00"/>
  </r>
  <r>
    <n v="316"/>
    <s v="Martin-Marshall"/>
    <s v="Configurable demand-driven matrix"/>
    <n v="9600"/>
    <n v="6401"/>
    <x v="0"/>
    <s v="food trucks"/>
    <n v="59.268518518518519"/>
    <n v="66.677083333333329"/>
    <x v="0"/>
    <n v="108"/>
    <x v="6"/>
    <s v="EUR"/>
    <n v="1574143200"/>
    <n v="1574229600"/>
    <b v="0"/>
    <b v="1"/>
    <s v="food/food trucks"/>
    <x v="303"/>
    <d v="2019-11-20T06:00:00"/>
  </r>
  <r>
    <n v="317"/>
    <s v="Summers PLC"/>
    <s v="Cross-group coherent hierarchy"/>
    <n v="6600"/>
    <n v="1269"/>
    <x v="3"/>
    <s v="plays"/>
    <n v="42.3"/>
    <n v="19.227272727272727"/>
    <x v="0"/>
    <n v="30"/>
    <x v="1"/>
    <s v="USD"/>
    <n v="1494738000"/>
    <n v="1495861200"/>
    <b v="0"/>
    <b v="0"/>
    <s v="theater/plays"/>
    <x v="304"/>
    <d v="2017-05-27T05:00:00"/>
  </r>
  <r>
    <n v="318"/>
    <s v="Young, Hart and Ryan"/>
    <s v="Decentralized demand-driven open system"/>
    <n v="5700"/>
    <n v="903"/>
    <x v="1"/>
    <s v="rock"/>
    <n v="53.117647058823529"/>
    <n v="15.842105263157894"/>
    <x v="0"/>
    <n v="17"/>
    <x v="1"/>
    <s v="USD"/>
    <n v="1392357600"/>
    <n v="1392530400"/>
    <b v="0"/>
    <b v="0"/>
    <s v="music/rock"/>
    <x v="305"/>
    <d v="2014-02-16T06:00:00"/>
  </r>
  <r>
    <n v="319"/>
    <s v="Mills Group"/>
    <s v="Advanced empowering matrix"/>
    <n v="8400"/>
    <n v="3251"/>
    <x v="2"/>
    <s v="web"/>
    <n v="50.796875"/>
    <n v="38.702380952380956"/>
    <x v="3"/>
    <n v="64"/>
    <x v="1"/>
    <s v="USD"/>
    <n v="1281589200"/>
    <n v="1283662800"/>
    <b v="0"/>
    <b v="0"/>
    <s v="technology/web"/>
    <x v="306"/>
    <d v="2010-09-05T05:00:00"/>
  </r>
  <r>
    <n v="320"/>
    <s v="Sandoval-Powell"/>
    <s v="Phased holistic implementation"/>
    <n v="84400"/>
    <n v="8092"/>
    <x v="5"/>
    <s v="fiction"/>
    <n v="101.15"/>
    <n v="9.5876777251184837"/>
    <x v="0"/>
    <n v="80"/>
    <x v="1"/>
    <s v="USD"/>
    <n v="1305003600"/>
    <n v="1305781200"/>
    <b v="0"/>
    <b v="0"/>
    <s v="publishing/fiction"/>
    <x v="307"/>
    <d v="2011-05-19T05:00:00"/>
  </r>
  <r>
    <n v="321"/>
    <s v="Mills, Frazier and Perez"/>
    <s v="Proactive attitude-oriented knowledge user"/>
    <n v="170400"/>
    <n v="160422"/>
    <x v="4"/>
    <s v="shorts"/>
    <n v="65.000810372771468"/>
    <n v="94.144366197183089"/>
    <x v="0"/>
    <n v="2468"/>
    <x v="1"/>
    <s v="USD"/>
    <n v="1301634000"/>
    <n v="1302325200"/>
    <b v="0"/>
    <b v="0"/>
    <s v="film &amp; video/shorts"/>
    <x v="308"/>
    <d v="2011-04-09T05:00:00"/>
  </r>
  <r>
    <n v="322"/>
    <s v="Hebert Group"/>
    <s v="Visionary asymmetric Graphical User Interface"/>
    <n v="117900"/>
    <n v="196377"/>
    <x v="3"/>
    <s v="plays"/>
    <n v="37.998645510835914"/>
    <n v="166.56234096692114"/>
    <x v="1"/>
    <n v="5168"/>
    <x v="1"/>
    <s v="USD"/>
    <n v="1290664800"/>
    <n v="1291788000"/>
    <b v="0"/>
    <b v="0"/>
    <s v="theater/plays"/>
    <x v="309"/>
    <d v="2010-12-08T06:00:00"/>
  </r>
  <r>
    <n v="323"/>
    <s v="Cole, Smith and Wood"/>
    <s v="Integrated zero-defect help-desk"/>
    <n v="8900"/>
    <n v="2148"/>
    <x v="4"/>
    <s v="documentary"/>
    <n v="82.615384615384613"/>
    <n v="24.134831460674157"/>
    <x v="0"/>
    <n v="26"/>
    <x v="4"/>
    <s v="GBP"/>
    <n v="1395896400"/>
    <n v="1396069200"/>
    <b v="0"/>
    <b v="0"/>
    <s v="film &amp; video/documentary"/>
    <x v="310"/>
    <d v="2014-03-29T05:00:00"/>
  </r>
  <r>
    <n v="324"/>
    <s v="Harris, Hall and Harris"/>
    <s v="Inverse analyzing matrices"/>
    <n v="7100"/>
    <n v="11648"/>
    <x v="3"/>
    <s v="plays"/>
    <n v="37.941368078175898"/>
    <n v="164.05633802816902"/>
    <x v="1"/>
    <n v="307"/>
    <x v="1"/>
    <s v="USD"/>
    <n v="1434862800"/>
    <n v="1435899600"/>
    <b v="0"/>
    <b v="1"/>
    <s v="theater/plays"/>
    <x v="311"/>
    <d v="2015-07-03T05:00:00"/>
  </r>
  <r>
    <n v="325"/>
    <s v="Saunders Group"/>
    <s v="Programmable systemic implementation"/>
    <n v="6500"/>
    <n v="5897"/>
    <x v="3"/>
    <s v="plays"/>
    <n v="80.780821917808225"/>
    <n v="90.723076923076931"/>
    <x v="0"/>
    <n v="73"/>
    <x v="1"/>
    <s v="USD"/>
    <n v="1529125200"/>
    <n v="1531112400"/>
    <b v="0"/>
    <b v="1"/>
    <s v="theater/plays"/>
    <x v="79"/>
    <d v="2018-07-09T05:00:00"/>
  </r>
  <r>
    <n v="326"/>
    <s v="Pham, Avila and Nash"/>
    <s v="Multi-channeled next generation architecture"/>
    <n v="7200"/>
    <n v="3326"/>
    <x v="4"/>
    <s v="animation"/>
    <n v="25.984375"/>
    <n v="46.194444444444443"/>
    <x v="0"/>
    <n v="128"/>
    <x v="1"/>
    <s v="USD"/>
    <n v="1451109600"/>
    <n v="1451628000"/>
    <b v="0"/>
    <b v="0"/>
    <s v="film &amp; video/animation"/>
    <x v="312"/>
    <d v="2016-01-01T06:00:00"/>
  </r>
  <r>
    <n v="327"/>
    <s v="Patterson, Salinas and Lucas"/>
    <s v="Digitized 3rdgeneration encoding"/>
    <n v="2600"/>
    <n v="1002"/>
    <x v="3"/>
    <s v="plays"/>
    <n v="30.363636363636363"/>
    <n v="38.53846153846154"/>
    <x v="0"/>
    <n v="33"/>
    <x v="1"/>
    <s v="USD"/>
    <n v="1566968400"/>
    <n v="1567314000"/>
    <b v="0"/>
    <b v="1"/>
    <s v="theater/plays"/>
    <x v="313"/>
    <d v="2019-09-01T05:00:00"/>
  </r>
  <r>
    <n v="328"/>
    <s v="Young PLC"/>
    <s v="Innovative well-modulated functionalities"/>
    <n v="98700"/>
    <n v="131826"/>
    <x v="1"/>
    <s v="rock"/>
    <n v="54.004916018025398"/>
    <n v="133.56231003039514"/>
    <x v="1"/>
    <n v="2441"/>
    <x v="1"/>
    <s v="USD"/>
    <n v="1543557600"/>
    <n v="1544508000"/>
    <b v="0"/>
    <b v="0"/>
    <s v="music/rock"/>
    <x v="314"/>
    <d v="2018-12-11T06:00:00"/>
  </r>
  <r>
    <n v="329"/>
    <s v="Willis and Sons"/>
    <s v="Fundamental incremental database"/>
    <n v="93800"/>
    <n v="21477"/>
    <x v="6"/>
    <s v="video games"/>
    <n v="101.78672985781991"/>
    <n v="22.896588486140725"/>
    <x v="2"/>
    <n v="211"/>
    <x v="1"/>
    <s v="USD"/>
    <n v="1481522400"/>
    <n v="1482472800"/>
    <b v="0"/>
    <b v="0"/>
    <s v="games/video games"/>
    <x v="315"/>
    <d v="2016-12-23T06:00:00"/>
  </r>
  <r>
    <n v="330"/>
    <s v="Thompson-Bates"/>
    <s v="Expanded encompassing open architecture"/>
    <n v="33700"/>
    <n v="62330"/>
    <x v="4"/>
    <s v="documentary"/>
    <n v="45.003610108303249"/>
    <n v="184.95548961424333"/>
    <x v="1"/>
    <n v="1385"/>
    <x v="4"/>
    <s v="GBP"/>
    <n v="1512712800"/>
    <n v="1512799200"/>
    <b v="0"/>
    <b v="0"/>
    <s v="film &amp; video/documentary"/>
    <x v="316"/>
    <d v="2017-12-09T06:00:00"/>
  </r>
  <r>
    <n v="331"/>
    <s v="Rose-Silva"/>
    <s v="Intuitive static portal"/>
    <n v="3300"/>
    <n v="14643"/>
    <x v="0"/>
    <s v="food trucks"/>
    <n v="77.068421052631578"/>
    <n v="443.72727272727275"/>
    <x v="1"/>
    <n v="190"/>
    <x v="1"/>
    <s v="USD"/>
    <n v="1324274400"/>
    <n v="1324360800"/>
    <b v="0"/>
    <b v="0"/>
    <s v="food/food trucks"/>
    <x v="317"/>
    <d v="2011-12-20T06:00:00"/>
  </r>
  <r>
    <n v="332"/>
    <s v="Pacheco, Johnson and Torres"/>
    <s v="Optional bandwidth-monitored definition"/>
    <n v="20700"/>
    <n v="41396"/>
    <x v="2"/>
    <s v="wearables"/>
    <n v="88.076595744680844"/>
    <n v="199.9806763285024"/>
    <x v="1"/>
    <n v="470"/>
    <x v="1"/>
    <s v="USD"/>
    <n v="1364446800"/>
    <n v="1364533200"/>
    <b v="0"/>
    <b v="0"/>
    <s v="technology/wearables"/>
    <x v="318"/>
    <d v="2013-03-29T05:00:00"/>
  </r>
  <r>
    <n v="333"/>
    <s v="Carlson, Dixon and Jones"/>
    <s v="Persistent well-modulated synergy"/>
    <n v="9600"/>
    <n v="11900"/>
    <x v="3"/>
    <s v="plays"/>
    <n v="47.035573122529641"/>
    <n v="123.95833333333333"/>
    <x v="1"/>
    <n v="253"/>
    <x v="1"/>
    <s v="USD"/>
    <n v="1542693600"/>
    <n v="1545112800"/>
    <b v="0"/>
    <b v="0"/>
    <s v="theater/plays"/>
    <x v="319"/>
    <d v="2018-12-18T06:00:00"/>
  </r>
  <r>
    <n v="334"/>
    <s v="Mcgee Group"/>
    <s v="Assimilated discrete algorithm"/>
    <n v="66200"/>
    <n v="123538"/>
    <x v="1"/>
    <s v="rock"/>
    <n v="110.99550763701707"/>
    <n v="186.61329305135951"/>
    <x v="1"/>
    <n v="1113"/>
    <x v="1"/>
    <s v="USD"/>
    <n v="1515564000"/>
    <n v="1516168800"/>
    <b v="0"/>
    <b v="0"/>
    <s v="music/rock"/>
    <x v="32"/>
    <d v="2018-01-17T06:00:00"/>
  </r>
  <r>
    <n v="335"/>
    <s v="Jordan-Acosta"/>
    <s v="Operative uniform hub"/>
    <n v="173800"/>
    <n v="198628"/>
    <x v="1"/>
    <s v="rock"/>
    <n v="87.003066141042481"/>
    <n v="114.28538550057536"/>
    <x v="1"/>
    <n v="2283"/>
    <x v="1"/>
    <s v="USD"/>
    <n v="1573797600"/>
    <n v="1574920800"/>
    <b v="0"/>
    <b v="0"/>
    <s v="music/rock"/>
    <x v="320"/>
    <d v="2019-11-28T06:00:00"/>
  </r>
  <r>
    <n v="336"/>
    <s v="Nunez Inc"/>
    <s v="Customizable intangible capability"/>
    <n v="70700"/>
    <n v="68602"/>
    <x v="1"/>
    <s v="rock"/>
    <n v="63.994402985074629"/>
    <n v="97.032531824611041"/>
    <x v="0"/>
    <n v="1072"/>
    <x v="1"/>
    <s v="USD"/>
    <n v="1292392800"/>
    <n v="1292479200"/>
    <b v="0"/>
    <b v="1"/>
    <s v="music/rock"/>
    <x v="321"/>
    <d v="2010-12-16T06:00:00"/>
  </r>
  <r>
    <n v="337"/>
    <s v="Hayden Ltd"/>
    <s v="Innovative didactic analyzer"/>
    <n v="94500"/>
    <n v="116064"/>
    <x v="3"/>
    <s v="plays"/>
    <n v="105.9945205479452"/>
    <n v="122.81904761904762"/>
    <x v="1"/>
    <n v="1095"/>
    <x v="1"/>
    <s v="USD"/>
    <n v="1573452000"/>
    <n v="1573538400"/>
    <b v="0"/>
    <b v="0"/>
    <s v="theater/plays"/>
    <x v="322"/>
    <d v="2019-11-12T06:00:00"/>
  </r>
  <r>
    <n v="338"/>
    <s v="Gonzalez-Burton"/>
    <s v="Decentralized intangible encoding"/>
    <n v="69800"/>
    <n v="125042"/>
    <x v="3"/>
    <s v="plays"/>
    <n v="73.989349112426041"/>
    <n v="179.14326647564468"/>
    <x v="1"/>
    <n v="1690"/>
    <x v="1"/>
    <s v="USD"/>
    <n v="1317790800"/>
    <n v="1320382800"/>
    <b v="0"/>
    <b v="0"/>
    <s v="theater/plays"/>
    <x v="323"/>
    <d v="2011-11-04T05:00:00"/>
  </r>
  <r>
    <n v="339"/>
    <s v="Lewis, Taylor and Rivers"/>
    <s v="Front-line transitional algorithm"/>
    <n v="136300"/>
    <n v="108974"/>
    <x v="3"/>
    <s v="plays"/>
    <n v="84.02004626060139"/>
    <n v="79.951577402787962"/>
    <x v="3"/>
    <n v="1297"/>
    <x v="0"/>
    <s v="CAD"/>
    <n v="1501650000"/>
    <n v="1502859600"/>
    <b v="0"/>
    <b v="0"/>
    <s v="theater/plays"/>
    <x v="324"/>
    <d v="2017-08-16T05:00:00"/>
  </r>
  <r>
    <n v="340"/>
    <s v="Butler, Henry and Espinoza"/>
    <s v="Switchable didactic matrices"/>
    <n v="37100"/>
    <n v="34964"/>
    <x v="7"/>
    <s v="photography books"/>
    <n v="88.966921119592882"/>
    <n v="94.242587601078171"/>
    <x v="0"/>
    <n v="393"/>
    <x v="1"/>
    <s v="USD"/>
    <n v="1323669600"/>
    <n v="1323756000"/>
    <b v="0"/>
    <b v="0"/>
    <s v="photography/photography books"/>
    <x v="325"/>
    <d v="2011-12-13T06:00:00"/>
  </r>
  <r>
    <n v="341"/>
    <s v="Guzman Group"/>
    <s v="Ameliorated disintermediate utilization"/>
    <n v="114300"/>
    <n v="96777"/>
    <x v="1"/>
    <s v="indie rock"/>
    <n v="76.990453460620529"/>
    <n v="84.669291338582681"/>
    <x v="0"/>
    <n v="1257"/>
    <x v="1"/>
    <s v="USD"/>
    <n v="1440738000"/>
    <n v="1441342800"/>
    <b v="0"/>
    <b v="0"/>
    <s v="music/indie rock"/>
    <x v="326"/>
    <d v="2015-09-04T05:00:00"/>
  </r>
  <r>
    <n v="342"/>
    <s v="Gibson-Hernandez"/>
    <s v="Visionary foreground middleware"/>
    <n v="47900"/>
    <n v="31864"/>
    <x v="3"/>
    <s v="plays"/>
    <n v="97.146341463414629"/>
    <n v="66.521920668058456"/>
    <x v="0"/>
    <n v="328"/>
    <x v="1"/>
    <s v="USD"/>
    <n v="1374296400"/>
    <n v="1375333200"/>
    <b v="0"/>
    <b v="0"/>
    <s v="theater/plays"/>
    <x v="327"/>
    <d v="2013-08-01T05:00:00"/>
  </r>
  <r>
    <n v="343"/>
    <s v="Spencer-Weber"/>
    <s v="Optional zero-defect task-force"/>
    <n v="9000"/>
    <n v="4853"/>
    <x v="3"/>
    <s v="plays"/>
    <n v="33.013605442176868"/>
    <n v="53.922222222222224"/>
    <x v="0"/>
    <n v="147"/>
    <x v="1"/>
    <s v="USD"/>
    <n v="1384840800"/>
    <n v="1389420000"/>
    <b v="0"/>
    <b v="0"/>
    <s v="theater/plays"/>
    <x v="328"/>
    <d v="2014-01-11T06:00:00"/>
  </r>
  <r>
    <n v="344"/>
    <s v="Berger, Johnson and Marshall"/>
    <s v="Devolved exuding emulation"/>
    <n v="197600"/>
    <n v="82959"/>
    <x v="6"/>
    <s v="video games"/>
    <n v="99.950602409638549"/>
    <n v="41.983299595141702"/>
    <x v="0"/>
    <n v="830"/>
    <x v="1"/>
    <s v="USD"/>
    <n v="1516600800"/>
    <n v="1520056800"/>
    <b v="0"/>
    <b v="0"/>
    <s v="games/video games"/>
    <x v="329"/>
    <d v="2018-03-03T06:00:00"/>
  </r>
  <r>
    <n v="345"/>
    <s v="Taylor, Cisneros and Romero"/>
    <s v="Open-source neutral task-force"/>
    <n v="157600"/>
    <n v="23159"/>
    <x v="4"/>
    <s v="drama"/>
    <n v="69.966767371601208"/>
    <n v="14.69479695431472"/>
    <x v="0"/>
    <n v="331"/>
    <x v="4"/>
    <s v="GBP"/>
    <n v="1436418000"/>
    <n v="1436504400"/>
    <b v="0"/>
    <b v="0"/>
    <s v="film &amp; video/drama"/>
    <x v="330"/>
    <d v="2015-07-10T05:00:00"/>
  </r>
  <r>
    <n v="346"/>
    <s v="Little-Marsh"/>
    <s v="Virtual attitude-oriented migration"/>
    <n v="8000"/>
    <n v="2758"/>
    <x v="1"/>
    <s v="indie rock"/>
    <n v="110.32"/>
    <n v="34.475000000000001"/>
    <x v="0"/>
    <n v="25"/>
    <x v="1"/>
    <s v="USD"/>
    <n v="1503550800"/>
    <n v="1508302800"/>
    <b v="0"/>
    <b v="1"/>
    <s v="music/indie rock"/>
    <x v="331"/>
    <d v="2017-10-18T05:00:00"/>
  </r>
  <r>
    <n v="347"/>
    <s v="Petersen and Sons"/>
    <s v="Open-source full-range portal"/>
    <n v="900"/>
    <n v="12607"/>
    <x v="2"/>
    <s v="web"/>
    <n v="66.005235602094245"/>
    <n v="1400.7777777777778"/>
    <x v="1"/>
    <n v="191"/>
    <x v="1"/>
    <s v="USD"/>
    <n v="1423634400"/>
    <n v="1425708000"/>
    <b v="0"/>
    <b v="0"/>
    <s v="technology/web"/>
    <x v="332"/>
    <d v="2015-03-07T06:00:00"/>
  </r>
  <r>
    <n v="348"/>
    <s v="Hensley Ltd"/>
    <s v="Versatile cohesive open system"/>
    <n v="199000"/>
    <n v="142823"/>
    <x v="0"/>
    <s v="food trucks"/>
    <n v="41.005742176284812"/>
    <n v="71.770351758793964"/>
    <x v="0"/>
    <n v="3483"/>
    <x v="1"/>
    <s v="USD"/>
    <n v="1487224800"/>
    <n v="1488348000"/>
    <b v="0"/>
    <b v="0"/>
    <s v="food/food trucks"/>
    <x v="333"/>
    <d v="2017-03-01T06:00:00"/>
  </r>
  <r>
    <n v="349"/>
    <s v="Navarro and Sons"/>
    <s v="Multi-layered bottom-line frame"/>
    <n v="180800"/>
    <n v="95958"/>
    <x v="3"/>
    <s v="plays"/>
    <n v="103.96316359696641"/>
    <n v="53.074115044247783"/>
    <x v="0"/>
    <n v="923"/>
    <x v="1"/>
    <s v="USD"/>
    <n v="1500008400"/>
    <n v="1502600400"/>
    <b v="0"/>
    <b v="0"/>
    <s v="theater/plays"/>
    <x v="296"/>
    <d v="2017-08-13T05:00:00"/>
  </r>
  <r>
    <n v="350"/>
    <s v="Shannon Ltd"/>
    <s v="Pre-emptive neutral capacity"/>
    <n v="100"/>
    <n v="5"/>
    <x v="1"/>
    <s v="jazz"/>
    <n v="5"/>
    <n v="5"/>
    <x v="0"/>
    <n v="1"/>
    <x v="1"/>
    <s v="USD"/>
    <n v="1432098000"/>
    <n v="1433653200"/>
    <b v="0"/>
    <b v="1"/>
    <s v="music/jazz"/>
    <x v="334"/>
    <d v="2015-06-07T05:00:00"/>
  </r>
  <r>
    <n v="351"/>
    <s v="Young LLC"/>
    <s v="Universal maximized methodology"/>
    <n v="74100"/>
    <n v="94631"/>
    <x v="1"/>
    <s v="rock"/>
    <n v="47.009935419771487"/>
    <n v="127.70715249662618"/>
    <x v="1"/>
    <n v="2013"/>
    <x v="1"/>
    <s v="USD"/>
    <n v="1440392400"/>
    <n v="1441602000"/>
    <b v="0"/>
    <b v="0"/>
    <s v="music/rock"/>
    <x v="335"/>
    <d v="2015-09-07T05:00:00"/>
  </r>
  <r>
    <n v="352"/>
    <s v="Adams, Willis and Sanchez"/>
    <s v="Expanded hybrid hardware"/>
    <n v="2800"/>
    <n v="977"/>
    <x v="3"/>
    <s v="plays"/>
    <n v="29.606060606060606"/>
    <n v="34.892857142857139"/>
    <x v="0"/>
    <n v="33"/>
    <x v="0"/>
    <s v="CAD"/>
    <n v="1446876000"/>
    <n v="1447567200"/>
    <b v="0"/>
    <b v="0"/>
    <s v="theater/plays"/>
    <x v="336"/>
    <d v="2015-11-15T06:00:00"/>
  </r>
  <r>
    <n v="353"/>
    <s v="Mills-Roy"/>
    <s v="Profit-focused multi-tasking access"/>
    <n v="33600"/>
    <n v="137961"/>
    <x v="3"/>
    <s v="plays"/>
    <n v="81.010569583088667"/>
    <n v="410.59821428571428"/>
    <x v="1"/>
    <n v="1703"/>
    <x v="1"/>
    <s v="USD"/>
    <n v="1562302800"/>
    <n v="1562389200"/>
    <b v="0"/>
    <b v="0"/>
    <s v="theater/plays"/>
    <x v="337"/>
    <d v="2019-07-06T05:00:00"/>
  </r>
  <r>
    <n v="354"/>
    <s v="Brown Group"/>
    <s v="Profit-focused transitional capability"/>
    <n v="6100"/>
    <n v="7548"/>
    <x v="4"/>
    <s v="documentary"/>
    <n v="94.35"/>
    <n v="123.73770491803278"/>
    <x v="1"/>
    <n v="80"/>
    <x v="3"/>
    <s v="DKK"/>
    <n v="1378184400"/>
    <n v="1378789200"/>
    <b v="0"/>
    <b v="0"/>
    <s v="film &amp; video/documentary"/>
    <x v="338"/>
    <d v="2013-09-10T05:00:00"/>
  </r>
  <r>
    <n v="355"/>
    <s v="Burns-Burnett"/>
    <s v="Front-line scalable definition"/>
    <n v="3800"/>
    <n v="2241"/>
    <x v="2"/>
    <s v="wearables"/>
    <n v="26.058139534883722"/>
    <n v="58.973684210526315"/>
    <x v="2"/>
    <n v="86"/>
    <x v="1"/>
    <s v="USD"/>
    <n v="1485064800"/>
    <n v="1488520800"/>
    <b v="0"/>
    <b v="0"/>
    <s v="technology/wearables"/>
    <x v="339"/>
    <d v="2017-03-03T06:00:00"/>
  </r>
  <r>
    <n v="356"/>
    <s v="Glass, Nunez and Mcdonald"/>
    <s v="Open-source systematic protocol"/>
    <n v="9300"/>
    <n v="3431"/>
    <x v="3"/>
    <s v="plays"/>
    <n v="85.775000000000006"/>
    <n v="36.892473118279568"/>
    <x v="0"/>
    <n v="40"/>
    <x v="6"/>
    <s v="EUR"/>
    <n v="1326520800"/>
    <n v="1327298400"/>
    <b v="0"/>
    <b v="0"/>
    <s v="theater/plays"/>
    <x v="340"/>
    <d v="2012-01-23T06:00:00"/>
  </r>
  <r>
    <n v="357"/>
    <s v="Perez, Davis and Wilson"/>
    <s v="Implemented tangible algorithm"/>
    <n v="2300"/>
    <n v="4253"/>
    <x v="6"/>
    <s v="video games"/>
    <n v="103.73170731707317"/>
    <n v="184.91304347826087"/>
    <x v="1"/>
    <n v="41"/>
    <x v="1"/>
    <s v="USD"/>
    <n v="1441256400"/>
    <n v="1443416400"/>
    <b v="0"/>
    <b v="0"/>
    <s v="games/video games"/>
    <x v="341"/>
    <d v="2015-09-28T05:00:00"/>
  </r>
  <r>
    <n v="358"/>
    <s v="Diaz-Garcia"/>
    <s v="Profit-focused 3rdgeneration circuit"/>
    <n v="9700"/>
    <n v="1146"/>
    <x v="7"/>
    <s v="photography books"/>
    <n v="49.826086956521742"/>
    <n v="11.814432989690722"/>
    <x v="0"/>
    <n v="23"/>
    <x v="0"/>
    <s v="CAD"/>
    <n v="1533877200"/>
    <n v="1534136400"/>
    <b v="1"/>
    <b v="0"/>
    <s v="photography/photography books"/>
    <x v="342"/>
    <d v="2018-08-13T05:00:00"/>
  </r>
  <r>
    <n v="359"/>
    <s v="Salazar-Moon"/>
    <s v="Compatible needs-based architecture"/>
    <n v="4000"/>
    <n v="11948"/>
    <x v="4"/>
    <s v="animation"/>
    <n v="63.893048128342244"/>
    <n v="298.7"/>
    <x v="1"/>
    <n v="187"/>
    <x v="1"/>
    <s v="USD"/>
    <n v="1314421200"/>
    <n v="1315026000"/>
    <b v="0"/>
    <b v="0"/>
    <s v="film &amp; video/animation"/>
    <x v="343"/>
    <d v="2011-09-03T05:00:00"/>
  </r>
  <r>
    <n v="360"/>
    <s v="Larsen-Chung"/>
    <s v="Right-sized zero tolerance migration"/>
    <n v="59700"/>
    <n v="135132"/>
    <x v="3"/>
    <s v="plays"/>
    <n v="47.002434782608695"/>
    <n v="226.35175879396985"/>
    <x v="1"/>
    <n v="2875"/>
    <x v="4"/>
    <s v="GBP"/>
    <n v="1293861600"/>
    <n v="1295071200"/>
    <b v="0"/>
    <b v="1"/>
    <s v="theater/plays"/>
    <x v="344"/>
    <d v="2011-01-15T06:00:00"/>
  </r>
  <r>
    <n v="361"/>
    <s v="Anderson and Sons"/>
    <s v="Quality-focused reciprocal structure"/>
    <n v="5500"/>
    <n v="9546"/>
    <x v="3"/>
    <s v="plays"/>
    <n v="108.47727272727273"/>
    <n v="173.56363636363636"/>
    <x v="1"/>
    <n v="88"/>
    <x v="1"/>
    <s v="USD"/>
    <n v="1507352400"/>
    <n v="1509426000"/>
    <b v="0"/>
    <b v="0"/>
    <s v="theater/plays"/>
    <x v="345"/>
    <d v="2017-10-31T05:00:00"/>
  </r>
  <r>
    <n v="362"/>
    <s v="Lawrence Group"/>
    <s v="Automated actuating conglomeration"/>
    <n v="3700"/>
    <n v="13755"/>
    <x v="1"/>
    <s v="rock"/>
    <n v="72.015706806282722"/>
    <n v="371.75675675675677"/>
    <x v="1"/>
    <n v="191"/>
    <x v="1"/>
    <s v="USD"/>
    <n v="1296108000"/>
    <n v="1299391200"/>
    <b v="0"/>
    <b v="0"/>
    <s v="music/rock"/>
    <x v="65"/>
    <d v="2011-03-06T06:00:00"/>
  </r>
  <r>
    <n v="363"/>
    <s v="Gray-Davis"/>
    <s v="Re-contextualized local initiative"/>
    <n v="5200"/>
    <n v="8330"/>
    <x v="1"/>
    <s v="rock"/>
    <n v="59.928057553956833"/>
    <n v="160.19230769230771"/>
    <x v="1"/>
    <n v="139"/>
    <x v="1"/>
    <s v="USD"/>
    <n v="1324965600"/>
    <n v="1325052000"/>
    <b v="0"/>
    <b v="0"/>
    <s v="music/rock"/>
    <x v="346"/>
    <d v="2011-12-28T06:00:00"/>
  </r>
  <r>
    <n v="364"/>
    <s v="Ramirez-Myers"/>
    <s v="Switchable intangible definition"/>
    <n v="900"/>
    <n v="14547"/>
    <x v="1"/>
    <s v="indie rock"/>
    <n v="78.209677419354833"/>
    <n v="1616.3333333333335"/>
    <x v="1"/>
    <n v="186"/>
    <x v="1"/>
    <s v="USD"/>
    <n v="1520229600"/>
    <n v="1522818000"/>
    <b v="0"/>
    <b v="0"/>
    <s v="music/indie rock"/>
    <x v="347"/>
    <d v="2018-04-04T05:00:00"/>
  </r>
  <r>
    <n v="365"/>
    <s v="Lucas, Hall and Bonilla"/>
    <s v="Networked bottom-line initiative"/>
    <n v="1600"/>
    <n v="11735"/>
    <x v="3"/>
    <s v="plays"/>
    <n v="104.77678571428571"/>
    <n v="733.4375"/>
    <x v="1"/>
    <n v="112"/>
    <x v="2"/>
    <s v="AUD"/>
    <n v="1482991200"/>
    <n v="1485324000"/>
    <b v="0"/>
    <b v="0"/>
    <s v="theater/plays"/>
    <x v="348"/>
    <d v="2017-01-25T06:00:00"/>
  </r>
  <r>
    <n v="366"/>
    <s v="Williams, Perez and Villegas"/>
    <s v="Robust directional system engine"/>
    <n v="1800"/>
    <n v="10658"/>
    <x v="3"/>
    <s v="plays"/>
    <n v="105.52475247524752"/>
    <n v="592.11111111111109"/>
    <x v="1"/>
    <n v="101"/>
    <x v="1"/>
    <s v="USD"/>
    <n v="1294034400"/>
    <n v="1294120800"/>
    <b v="0"/>
    <b v="1"/>
    <s v="theater/plays"/>
    <x v="349"/>
    <d v="2011-01-04T06:00:00"/>
  </r>
  <r>
    <n v="367"/>
    <s v="Brooks, Jones and Ingram"/>
    <s v="Triple-buffered explicit methodology"/>
    <n v="9900"/>
    <n v="1870"/>
    <x v="3"/>
    <s v="plays"/>
    <n v="24.933333333333334"/>
    <n v="18.888888888888889"/>
    <x v="0"/>
    <n v="75"/>
    <x v="1"/>
    <s v="USD"/>
    <n v="1413608400"/>
    <n v="1415685600"/>
    <b v="0"/>
    <b v="1"/>
    <s v="theater/plays"/>
    <x v="350"/>
    <d v="2014-11-11T06:00:00"/>
  </r>
  <r>
    <n v="368"/>
    <s v="Whitaker, Wallace and Daniels"/>
    <s v="Reactive directional capacity"/>
    <n v="5200"/>
    <n v="14394"/>
    <x v="4"/>
    <s v="documentary"/>
    <n v="69.873786407766985"/>
    <n v="276.80769230769232"/>
    <x v="1"/>
    <n v="206"/>
    <x v="4"/>
    <s v="GBP"/>
    <n v="1286946000"/>
    <n v="1288933200"/>
    <b v="0"/>
    <b v="1"/>
    <s v="film &amp; video/documentary"/>
    <x v="351"/>
    <d v="2010-11-05T05:00:00"/>
  </r>
  <r>
    <n v="369"/>
    <s v="Smith-Gonzalez"/>
    <s v="Polarized needs-based approach"/>
    <n v="5400"/>
    <n v="14743"/>
    <x v="4"/>
    <s v="television"/>
    <n v="95.733766233766232"/>
    <n v="273.01851851851848"/>
    <x v="1"/>
    <n v="154"/>
    <x v="1"/>
    <s v="USD"/>
    <n v="1359871200"/>
    <n v="1363237200"/>
    <b v="0"/>
    <b v="1"/>
    <s v="film &amp; video/television"/>
    <x v="352"/>
    <d v="2013-03-14T05:00:00"/>
  </r>
  <r>
    <n v="370"/>
    <s v="Skinner PLC"/>
    <s v="Intuitive well-modulated middleware"/>
    <n v="112300"/>
    <n v="178965"/>
    <x v="3"/>
    <s v="plays"/>
    <n v="29.997485752598056"/>
    <n v="159.36331255565449"/>
    <x v="1"/>
    <n v="5966"/>
    <x v="1"/>
    <s v="USD"/>
    <n v="1555304400"/>
    <n v="1555822800"/>
    <b v="0"/>
    <b v="0"/>
    <s v="theater/plays"/>
    <x v="353"/>
    <d v="2019-04-21T05:00:00"/>
  </r>
  <r>
    <n v="371"/>
    <s v="Nolan, Smith and Sanchez"/>
    <s v="Multi-channeled logistical matrices"/>
    <n v="189200"/>
    <n v="128410"/>
    <x v="3"/>
    <s v="plays"/>
    <n v="59.011948529411768"/>
    <n v="67.869978858350947"/>
    <x v="0"/>
    <n v="2176"/>
    <x v="1"/>
    <s v="USD"/>
    <n v="1423375200"/>
    <n v="1427778000"/>
    <b v="0"/>
    <b v="0"/>
    <s v="theater/plays"/>
    <x v="354"/>
    <d v="2015-03-31T05:00:00"/>
  </r>
  <r>
    <n v="372"/>
    <s v="Green-Carr"/>
    <s v="Pre-emptive bifurcated artificial intelligence"/>
    <n v="900"/>
    <n v="14324"/>
    <x v="4"/>
    <s v="documentary"/>
    <n v="84.757396449704146"/>
    <n v="1591.5555555555554"/>
    <x v="1"/>
    <n v="169"/>
    <x v="1"/>
    <s v="USD"/>
    <n v="1420696800"/>
    <n v="1422424800"/>
    <b v="0"/>
    <b v="1"/>
    <s v="film &amp; video/documentary"/>
    <x v="355"/>
    <d v="2015-01-28T06:00:00"/>
  </r>
  <r>
    <n v="373"/>
    <s v="Brown-Parker"/>
    <s v="Down-sized coherent toolset"/>
    <n v="22500"/>
    <n v="164291"/>
    <x v="3"/>
    <s v="plays"/>
    <n v="78.010921177587846"/>
    <n v="730.18222222222221"/>
    <x v="1"/>
    <n v="2106"/>
    <x v="1"/>
    <s v="USD"/>
    <n v="1502946000"/>
    <n v="1503637200"/>
    <b v="0"/>
    <b v="0"/>
    <s v="theater/plays"/>
    <x v="356"/>
    <d v="2017-08-25T05:00:00"/>
  </r>
  <r>
    <n v="374"/>
    <s v="Marshall Inc"/>
    <s v="Open-source multi-tasking data-warehouse"/>
    <n v="167400"/>
    <n v="22073"/>
    <x v="4"/>
    <s v="documentary"/>
    <n v="50.05215419501134"/>
    <n v="13.185782556750297"/>
    <x v="0"/>
    <n v="441"/>
    <x v="1"/>
    <s v="USD"/>
    <n v="1547186400"/>
    <n v="1547618400"/>
    <b v="0"/>
    <b v="1"/>
    <s v="film &amp; video/documentary"/>
    <x v="357"/>
    <d v="2019-01-16T06:00:00"/>
  </r>
  <r>
    <n v="375"/>
    <s v="Leblanc-Pineda"/>
    <s v="Future-proofed upward-trending contingency"/>
    <n v="2700"/>
    <n v="1479"/>
    <x v="1"/>
    <s v="indie rock"/>
    <n v="59.16"/>
    <n v="54.777777777777779"/>
    <x v="0"/>
    <n v="25"/>
    <x v="1"/>
    <s v="USD"/>
    <n v="1444971600"/>
    <n v="1449900000"/>
    <b v="0"/>
    <b v="0"/>
    <s v="music/indie rock"/>
    <x v="358"/>
    <d v="2015-12-12T06:00:00"/>
  </r>
  <r>
    <n v="376"/>
    <s v="Perry PLC"/>
    <s v="Mandatory uniform matrix"/>
    <n v="3400"/>
    <n v="12275"/>
    <x v="1"/>
    <s v="rock"/>
    <n v="93.702290076335885"/>
    <n v="361.02941176470591"/>
    <x v="1"/>
    <n v="131"/>
    <x v="1"/>
    <s v="USD"/>
    <n v="1404622800"/>
    <n v="1405141200"/>
    <b v="0"/>
    <b v="0"/>
    <s v="music/rock"/>
    <x v="359"/>
    <d v="2014-07-12T05:00:00"/>
  </r>
  <r>
    <n v="377"/>
    <s v="Klein, Stark and Livingston"/>
    <s v="Phased methodical initiative"/>
    <n v="49700"/>
    <n v="5098"/>
    <x v="3"/>
    <s v="plays"/>
    <n v="40.14173228346457"/>
    <n v="10.257545271629779"/>
    <x v="0"/>
    <n v="127"/>
    <x v="1"/>
    <s v="USD"/>
    <n v="1571720400"/>
    <n v="1572933600"/>
    <b v="0"/>
    <b v="0"/>
    <s v="theater/plays"/>
    <x v="12"/>
    <d v="2019-11-05T06:00:00"/>
  </r>
  <r>
    <n v="378"/>
    <s v="Fleming-Oliver"/>
    <s v="Managed stable function"/>
    <n v="178200"/>
    <n v="24882"/>
    <x v="4"/>
    <s v="documentary"/>
    <n v="70.090140845070422"/>
    <n v="13.962962962962964"/>
    <x v="0"/>
    <n v="355"/>
    <x v="1"/>
    <s v="USD"/>
    <n v="1526878800"/>
    <n v="1530162000"/>
    <b v="0"/>
    <b v="0"/>
    <s v="film &amp; video/documentary"/>
    <x v="360"/>
    <d v="2018-06-28T05:00:00"/>
  </r>
  <r>
    <n v="379"/>
    <s v="Reilly, Aguirre and Johnson"/>
    <s v="Realigned clear-thinking migration"/>
    <n v="7200"/>
    <n v="2912"/>
    <x v="3"/>
    <s v="plays"/>
    <n v="66.181818181818187"/>
    <n v="40.444444444444443"/>
    <x v="0"/>
    <n v="44"/>
    <x v="4"/>
    <s v="GBP"/>
    <n v="1319691600"/>
    <n v="1320904800"/>
    <b v="0"/>
    <b v="0"/>
    <s v="theater/plays"/>
    <x v="361"/>
    <d v="2011-11-10T06:00:00"/>
  </r>
  <r>
    <n v="380"/>
    <s v="Davidson, Wilcox and Lewis"/>
    <s v="Optional clear-thinking process improvement"/>
    <n v="2500"/>
    <n v="4008"/>
    <x v="3"/>
    <s v="plays"/>
    <n v="47.714285714285715"/>
    <n v="160.32"/>
    <x v="1"/>
    <n v="84"/>
    <x v="1"/>
    <s v="USD"/>
    <n v="1371963600"/>
    <n v="1372395600"/>
    <b v="0"/>
    <b v="0"/>
    <s v="theater/plays"/>
    <x v="362"/>
    <d v="2013-06-28T05:00:00"/>
  </r>
  <r>
    <n v="381"/>
    <s v="Michael, Anderson and Vincent"/>
    <s v="Cross-group global moratorium"/>
    <n v="5300"/>
    <n v="9749"/>
    <x v="3"/>
    <s v="plays"/>
    <n v="62.896774193548389"/>
    <n v="183.9433962264151"/>
    <x v="1"/>
    <n v="155"/>
    <x v="1"/>
    <s v="USD"/>
    <n v="1433739600"/>
    <n v="1437714000"/>
    <b v="0"/>
    <b v="0"/>
    <s v="theater/plays"/>
    <x v="363"/>
    <d v="2015-07-24T05:00:00"/>
  </r>
  <r>
    <n v="382"/>
    <s v="King Ltd"/>
    <s v="Visionary systemic process improvement"/>
    <n v="9100"/>
    <n v="5803"/>
    <x v="7"/>
    <s v="photography books"/>
    <n v="86.611940298507463"/>
    <n v="63.769230769230766"/>
    <x v="0"/>
    <n v="67"/>
    <x v="1"/>
    <s v="USD"/>
    <n v="1508130000"/>
    <n v="1509771600"/>
    <b v="0"/>
    <b v="0"/>
    <s v="photography/photography books"/>
    <x v="364"/>
    <d v="2017-11-04T05:00:00"/>
  </r>
  <r>
    <n v="383"/>
    <s v="Baker Ltd"/>
    <s v="Progressive intangible flexibility"/>
    <n v="6300"/>
    <n v="14199"/>
    <x v="0"/>
    <s v="food trucks"/>
    <n v="75.126984126984127"/>
    <n v="225.38095238095238"/>
    <x v="1"/>
    <n v="189"/>
    <x v="1"/>
    <s v="USD"/>
    <n v="1550037600"/>
    <n v="1550556000"/>
    <b v="0"/>
    <b v="1"/>
    <s v="food/food trucks"/>
    <x v="210"/>
    <d v="2019-02-19T06:00:00"/>
  </r>
  <r>
    <n v="384"/>
    <s v="Baker, Collins and Smith"/>
    <s v="Reactive real-time software"/>
    <n v="114400"/>
    <n v="196779"/>
    <x v="4"/>
    <s v="documentary"/>
    <n v="41.004167534903104"/>
    <n v="172.00961538461539"/>
    <x v="1"/>
    <n v="4799"/>
    <x v="1"/>
    <s v="USD"/>
    <n v="1486706400"/>
    <n v="1489039200"/>
    <b v="1"/>
    <b v="1"/>
    <s v="film &amp; video/documentary"/>
    <x v="365"/>
    <d v="2017-03-09T06:00:00"/>
  </r>
  <r>
    <n v="385"/>
    <s v="Warren-Harrison"/>
    <s v="Programmable incremental knowledge user"/>
    <n v="38900"/>
    <n v="56859"/>
    <x v="5"/>
    <s v="nonfiction"/>
    <n v="50.007915567282325"/>
    <n v="146.16709511568124"/>
    <x v="1"/>
    <n v="1137"/>
    <x v="1"/>
    <s v="USD"/>
    <n v="1553835600"/>
    <n v="1556600400"/>
    <b v="0"/>
    <b v="0"/>
    <s v="publishing/nonfiction"/>
    <x v="366"/>
    <d v="2019-04-30T05:00:00"/>
  </r>
  <r>
    <n v="386"/>
    <s v="Gardner Group"/>
    <s v="Progressive 5thgeneration customer loyalty"/>
    <n v="135500"/>
    <n v="103554"/>
    <x v="3"/>
    <s v="plays"/>
    <n v="96.960674157303373"/>
    <n v="76.42361623616236"/>
    <x v="0"/>
    <n v="1068"/>
    <x v="1"/>
    <s v="USD"/>
    <n v="1277528400"/>
    <n v="1278565200"/>
    <b v="0"/>
    <b v="0"/>
    <s v="theater/plays"/>
    <x v="367"/>
    <d v="2010-07-08T05:00:00"/>
  </r>
  <r>
    <n v="387"/>
    <s v="Flores-Lambert"/>
    <s v="Triple-buffered logistical frame"/>
    <n v="109000"/>
    <n v="42795"/>
    <x v="2"/>
    <s v="wearables"/>
    <n v="100.93160377358491"/>
    <n v="39.261467889908261"/>
    <x v="0"/>
    <n v="424"/>
    <x v="1"/>
    <s v="USD"/>
    <n v="1339477200"/>
    <n v="1339909200"/>
    <b v="0"/>
    <b v="0"/>
    <s v="technology/wearables"/>
    <x v="368"/>
    <d v="2012-06-17T05:00:00"/>
  </r>
  <r>
    <n v="388"/>
    <s v="Cruz Ltd"/>
    <s v="Exclusive dynamic adapter"/>
    <n v="114800"/>
    <n v="12938"/>
    <x v="1"/>
    <s v="indie rock"/>
    <n v="89.227586206896547"/>
    <n v="11.270034843205574"/>
    <x v="3"/>
    <n v="145"/>
    <x v="5"/>
    <s v="CHF"/>
    <n v="1325656800"/>
    <n v="1325829600"/>
    <b v="0"/>
    <b v="0"/>
    <s v="music/indie rock"/>
    <x v="369"/>
    <d v="2012-01-06T06:00:00"/>
  </r>
  <r>
    <n v="389"/>
    <s v="Knox-Garner"/>
    <s v="Automated systemic hierarchy"/>
    <n v="83000"/>
    <n v="101352"/>
    <x v="3"/>
    <s v="plays"/>
    <n v="87.979166666666671"/>
    <n v="122.11084337349398"/>
    <x v="1"/>
    <n v="1152"/>
    <x v="1"/>
    <s v="USD"/>
    <n v="1288242000"/>
    <n v="1290578400"/>
    <b v="0"/>
    <b v="0"/>
    <s v="theater/plays"/>
    <x v="370"/>
    <d v="2010-11-24T06:00:00"/>
  </r>
  <r>
    <n v="390"/>
    <s v="Davis-Allen"/>
    <s v="Digitized eco-centric core"/>
    <n v="2400"/>
    <n v="4477"/>
    <x v="7"/>
    <s v="photography books"/>
    <n v="89.54"/>
    <n v="186.54166666666669"/>
    <x v="1"/>
    <n v="50"/>
    <x v="1"/>
    <s v="USD"/>
    <n v="1379048400"/>
    <n v="1380344400"/>
    <b v="0"/>
    <b v="0"/>
    <s v="photography/photography books"/>
    <x v="371"/>
    <d v="2013-09-28T05:00:00"/>
  </r>
  <r>
    <n v="391"/>
    <s v="Miller-Patel"/>
    <s v="Mandatory uniform strategy"/>
    <n v="60400"/>
    <n v="4393"/>
    <x v="5"/>
    <s v="nonfiction"/>
    <n v="29.09271523178808"/>
    <n v="7.2731788079470201"/>
    <x v="0"/>
    <n v="151"/>
    <x v="1"/>
    <s v="USD"/>
    <n v="1389679200"/>
    <n v="1389852000"/>
    <b v="0"/>
    <b v="0"/>
    <s v="publishing/nonfiction"/>
    <x v="287"/>
    <d v="2014-01-16T06:00:00"/>
  </r>
  <r>
    <n v="392"/>
    <s v="Hernandez-Grimes"/>
    <s v="Profit-focused zero administration forecast"/>
    <n v="102900"/>
    <n v="67546"/>
    <x v="2"/>
    <s v="wearables"/>
    <n v="42.006218905472636"/>
    <n v="65.642371234207957"/>
    <x v="0"/>
    <n v="1608"/>
    <x v="1"/>
    <s v="USD"/>
    <n v="1294293600"/>
    <n v="1294466400"/>
    <b v="0"/>
    <b v="0"/>
    <s v="technology/wearables"/>
    <x v="372"/>
    <d v="2011-01-08T06:00:00"/>
  </r>
  <r>
    <n v="393"/>
    <s v="Owens, Hall and Gonzalez"/>
    <s v="De-engineered static orchestration"/>
    <n v="62800"/>
    <n v="143788"/>
    <x v="1"/>
    <s v="jazz"/>
    <n v="47.004903563255965"/>
    <n v="228.96178343949046"/>
    <x v="1"/>
    <n v="3059"/>
    <x v="0"/>
    <s v="CAD"/>
    <n v="1500267600"/>
    <n v="1500354000"/>
    <b v="0"/>
    <b v="0"/>
    <s v="music/jazz"/>
    <x v="373"/>
    <d v="2017-07-18T05:00:00"/>
  </r>
  <r>
    <n v="394"/>
    <s v="Noble-Bailey"/>
    <s v="Customizable dynamic info-mediaries"/>
    <n v="800"/>
    <n v="3755"/>
    <x v="4"/>
    <s v="documentary"/>
    <n v="110.44117647058823"/>
    <n v="469.37499999999994"/>
    <x v="1"/>
    <n v="34"/>
    <x v="1"/>
    <s v="USD"/>
    <n v="1375074000"/>
    <n v="1375938000"/>
    <b v="0"/>
    <b v="1"/>
    <s v="film &amp; video/documentary"/>
    <x v="374"/>
    <d v="2013-08-08T05:00:00"/>
  </r>
  <r>
    <n v="395"/>
    <s v="Taylor PLC"/>
    <s v="Enhanced incremental budgetary management"/>
    <n v="7100"/>
    <n v="9238"/>
    <x v="3"/>
    <s v="plays"/>
    <n v="41.990909090909092"/>
    <n v="130.11267605633802"/>
    <x v="1"/>
    <n v="220"/>
    <x v="1"/>
    <s v="USD"/>
    <n v="1323324000"/>
    <n v="1323410400"/>
    <b v="1"/>
    <b v="0"/>
    <s v="theater/plays"/>
    <x v="375"/>
    <d v="2011-12-09T06:00:00"/>
  </r>
  <r>
    <n v="396"/>
    <s v="Holmes PLC"/>
    <s v="Digitized local info-mediaries"/>
    <n v="46100"/>
    <n v="77012"/>
    <x v="4"/>
    <s v="drama"/>
    <n v="48.012468827930178"/>
    <n v="167.05422993492408"/>
    <x v="1"/>
    <n v="1604"/>
    <x v="2"/>
    <s v="AUD"/>
    <n v="1538715600"/>
    <n v="1539406800"/>
    <b v="0"/>
    <b v="0"/>
    <s v="film &amp; video/drama"/>
    <x v="376"/>
    <d v="2018-10-13T05:00:00"/>
  </r>
  <r>
    <n v="397"/>
    <s v="Jones-Martin"/>
    <s v="Virtual systematic monitoring"/>
    <n v="8100"/>
    <n v="14083"/>
    <x v="1"/>
    <s v="rock"/>
    <n v="31.019823788546255"/>
    <n v="173.8641975308642"/>
    <x v="1"/>
    <n v="454"/>
    <x v="1"/>
    <s v="USD"/>
    <n v="1369285200"/>
    <n v="1369803600"/>
    <b v="0"/>
    <b v="0"/>
    <s v="music/rock"/>
    <x v="377"/>
    <d v="2013-05-29T05:00:00"/>
  </r>
  <r>
    <n v="398"/>
    <s v="Myers LLC"/>
    <s v="Reactive bottom-line open architecture"/>
    <n v="1700"/>
    <n v="12202"/>
    <x v="4"/>
    <s v="animation"/>
    <n v="99.203252032520325"/>
    <n v="717.76470588235293"/>
    <x v="1"/>
    <n v="123"/>
    <x v="6"/>
    <s v="EUR"/>
    <n v="1525755600"/>
    <n v="1525928400"/>
    <b v="0"/>
    <b v="1"/>
    <s v="film &amp; video/animation"/>
    <x v="378"/>
    <d v="2018-05-10T05:00:00"/>
  </r>
  <r>
    <n v="399"/>
    <s v="Acosta, Mullins and Morris"/>
    <s v="Pre-emptive interactive model"/>
    <n v="97300"/>
    <n v="62127"/>
    <x v="1"/>
    <s v="indie rock"/>
    <n v="66.022316684378325"/>
    <n v="63.850976361767728"/>
    <x v="0"/>
    <n v="941"/>
    <x v="1"/>
    <s v="USD"/>
    <n v="1296626400"/>
    <n v="1297231200"/>
    <b v="0"/>
    <b v="0"/>
    <s v="music/indie rock"/>
    <x v="379"/>
    <d v="2011-02-09T06:00:00"/>
  </r>
  <r>
    <n v="400"/>
    <s v="Bell PLC"/>
    <s v="Ergonomic eco-centric open architecture"/>
    <n v="100"/>
    <n v="2"/>
    <x v="7"/>
    <s v="photography books"/>
    <n v="2"/>
    <n v="2"/>
    <x v="0"/>
    <n v="1"/>
    <x v="1"/>
    <s v="USD"/>
    <n v="1376629200"/>
    <n v="1378530000"/>
    <b v="0"/>
    <b v="1"/>
    <s v="photography/photography books"/>
    <x v="380"/>
    <d v="2013-09-07T05:00:00"/>
  </r>
  <r>
    <n v="401"/>
    <s v="Smith-Schmidt"/>
    <s v="Inverse radical hierarchy"/>
    <n v="900"/>
    <n v="13772"/>
    <x v="3"/>
    <s v="plays"/>
    <n v="46.060200668896321"/>
    <n v="1530.2222222222222"/>
    <x v="1"/>
    <n v="299"/>
    <x v="1"/>
    <s v="USD"/>
    <n v="1572152400"/>
    <n v="1572152400"/>
    <b v="0"/>
    <b v="0"/>
    <s v="theater/plays"/>
    <x v="381"/>
    <d v="2019-10-27T05:00:00"/>
  </r>
  <r>
    <n v="402"/>
    <s v="Ruiz, Richardson and Cole"/>
    <s v="Team-oriented static interface"/>
    <n v="7300"/>
    <n v="2946"/>
    <x v="4"/>
    <s v="shorts"/>
    <n v="73.650000000000006"/>
    <n v="40.356164383561641"/>
    <x v="0"/>
    <n v="40"/>
    <x v="1"/>
    <s v="USD"/>
    <n v="1325829600"/>
    <n v="1329890400"/>
    <b v="0"/>
    <b v="1"/>
    <s v="film &amp; video/shorts"/>
    <x v="382"/>
    <d v="2012-02-22T06:00:00"/>
  </r>
  <r>
    <n v="403"/>
    <s v="Leonard-Mcclain"/>
    <s v="Virtual foreground throughput"/>
    <n v="195800"/>
    <n v="168820"/>
    <x v="3"/>
    <s v="plays"/>
    <n v="55.99336650082919"/>
    <n v="86.220633299284984"/>
    <x v="0"/>
    <n v="3015"/>
    <x v="0"/>
    <s v="CAD"/>
    <n v="1273640400"/>
    <n v="1276750800"/>
    <b v="0"/>
    <b v="1"/>
    <s v="theater/plays"/>
    <x v="125"/>
    <d v="2010-06-17T05:00:00"/>
  </r>
  <r>
    <n v="404"/>
    <s v="Bailey-Boyer"/>
    <s v="Visionary exuding Internet solution"/>
    <n v="48900"/>
    <n v="154321"/>
    <x v="3"/>
    <s v="plays"/>
    <n v="68.985695127402778"/>
    <n v="315.58486707566465"/>
    <x v="1"/>
    <n v="2237"/>
    <x v="1"/>
    <s v="USD"/>
    <n v="1510639200"/>
    <n v="1510898400"/>
    <b v="0"/>
    <b v="0"/>
    <s v="theater/plays"/>
    <x v="383"/>
    <d v="2017-11-17T06:00:00"/>
  </r>
  <r>
    <n v="405"/>
    <s v="Lee LLC"/>
    <s v="Synchronized secondary analyzer"/>
    <n v="29600"/>
    <n v="26527"/>
    <x v="3"/>
    <s v="plays"/>
    <n v="60.981609195402299"/>
    <n v="89.618243243243242"/>
    <x v="0"/>
    <n v="435"/>
    <x v="1"/>
    <s v="USD"/>
    <n v="1528088400"/>
    <n v="1532408400"/>
    <b v="0"/>
    <b v="0"/>
    <s v="theater/plays"/>
    <x v="384"/>
    <d v="2018-07-24T05:00:00"/>
  </r>
  <r>
    <n v="406"/>
    <s v="Lyons Inc"/>
    <s v="Balanced attitude-oriented parallelism"/>
    <n v="39300"/>
    <n v="71583"/>
    <x v="4"/>
    <s v="documentary"/>
    <n v="110.98139534883721"/>
    <n v="182.14503816793894"/>
    <x v="1"/>
    <n v="645"/>
    <x v="1"/>
    <s v="USD"/>
    <n v="1359525600"/>
    <n v="1360562400"/>
    <b v="1"/>
    <b v="0"/>
    <s v="film &amp; video/documentary"/>
    <x v="385"/>
    <d v="2013-02-11T06:00:00"/>
  </r>
  <r>
    <n v="407"/>
    <s v="Herrera-Wilson"/>
    <s v="Organized bandwidth-monitored core"/>
    <n v="3400"/>
    <n v="12100"/>
    <x v="3"/>
    <s v="plays"/>
    <n v="25"/>
    <n v="355.88235294117646"/>
    <x v="1"/>
    <n v="484"/>
    <x v="3"/>
    <s v="DKK"/>
    <n v="1570942800"/>
    <n v="1571547600"/>
    <b v="0"/>
    <b v="0"/>
    <s v="theater/plays"/>
    <x v="386"/>
    <d v="2019-10-20T05:00:00"/>
  </r>
  <r>
    <n v="408"/>
    <s v="Mahoney, Adams and Lucas"/>
    <s v="Cloned leadingedge utilization"/>
    <n v="9200"/>
    <n v="12129"/>
    <x v="4"/>
    <s v="documentary"/>
    <n v="78.759740259740255"/>
    <n v="131.83695652173913"/>
    <x v="1"/>
    <n v="154"/>
    <x v="0"/>
    <s v="CAD"/>
    <n v="1466398800"/>
    <n v="1468126800"/>
    <b v="0"/>
    <b v="0"/>
    <s v="film &amp; video/documentary"/>
    <x v="387"/>
    <d v="2016-07-10T05:00:00"/>
  </r>
  <r>
    <n v="409"/>
    <s v="Stewart LLC"/>
    <s v="Secured asymmetric projection"/>
    <n v="135600"/>
    <n v="62804"/>
    <x v="1"/>
    <s v="rock"/>
    <n v="87.960784313725483"/>
    <n v="46.315634218289084"/>
    <x v="0"/>
    <n v="714"/>
    <x v="1"/>
    <s v="USD"/>
    <n v="1492491600"/>
    <n v="1492837200"/>
    <b v="0"/>
    <b v="0"/>
    <s v="music/rock"/>
    <x v="388"/>
    <d v="2017-04-22T05:00:00"/>
  </r>
  <r>
    <n v="410"/>
    <s v="Mcmillan Group"/>
    <s v="Advanced cohesive Graphic Interface"/>
    <n v="153700"/>
    <n v="55536"/>
    <x v="6"/>
    <s v="mobile games"/>
    <n v="49.987398739873989"/>
    <n v="36.132726089785294"/>
    <x v="2"/>
    <n v="1111"/>
    <x v="1"/>
    <s v="USD"/>
    <n v="1430197200"/>
    <n v="1430197200"/>
    <b v="0"/>
    <b v="0"/>
    <s v="games/mobile games"/>
    <x v="277"/>
    <d v="2015-04-28T05:00:00"/>
  </r>
  <r>
    <n v="411"/>
    <s v="Beck, Thompson and Martinez"/>
    <s v="Down-sized maximized function"/>
    <n v="7800"/>
    <n v="8161"/>
    <x v="3"/>
    <s v="plays"/>
    <n v="99.524390243902445"/>
    <n v="104.62820512820512"/>
    <x v="1"/>
    <n v="82"/>
    <x v="1"/>
    <s v="USD"/>
    <n v="1496034000"/>
    <n v="1496206800"/>
    <b v="0"/>
    <b v="0"/>
    <s v="theater/plays"/>
    <x v="389"/>
    <d v="2017-05-31T05:00:00"/>
  </r>
  <r>
    <n v="412"/>
    <s v="Rodriguez-Scott"/>
    <s v="Realigned zero tolerance software"/>
    <n v="2100"/>
    <n v="14046"/>
    <x v="5"/>
    <s v="fiction"/>
    <n v="104.82089552238806"/>
    <n v="668.85714285714289"/>
    <x v="1"/>
    <n v="134"/>
    <x v="1"/>
    <s v="USD"/>
    <n v="1388728800"/>
    <n v="1389592800"/>
    <b v="0"/>
    <b v="0"/>
    <s v="publishing/fiction"/>
    <x v="390"/>
    <d v="2014-01-13T06:00:00"/>
  </r>
  <r>
    <n v="413"/>
    <s v="Rush-Bowers"/>
    <s v="Persevering analyzing extranet"/>
    <n v="189500"/>
    <n v="117628"/>
    <x v="4"/>
    <s v="animation"/>
    <n v="108.01469237832875"/>
    <n v="62.072823218997364"/>
    <x v="2"/>
    <n v="1089"/>
    <x v="1"/>
    <s v="USD"/>
    <n v="1543298400"/>
    <n v="1545631200"/>
    <b v="0"/>
    <b v="0"/>
    <s v="film &amp; video/animation"/>
    <x v="391"/>
    <d v="2018-12-24T06:00:00"/>
  </r>
  <r>
    <n v="414"/>
    <s v="Davis and Sons"/>
    <s v="Innovative human-resource migration"/>
    <n v="188200"/>
    <n v="159405"/>
    <x v="0"/>
    <s v="food trucks"/>
    <n v="28.998544660724033"/>
    <n v="84.699787460148784"/>
    <x v="0"/>
    <n v="5497"/>
    <x v="1"/>
    <s v="USD"/>
    <n v="1271739600"/>
    <n v="1272430800"/>
    <b v="0"/>
    <b v="1"/>
    <s v="food/food trucks"/>
    <x v="392"/>
    <d v="2010-04-28T05:00:00"/>
  </r>
  <r>
    <n v="415"/>
    <s v="Anderson-Pham"/>
    <s v="Intuitive needs-based monitoring"/>
    <n v="113500"/>
    <n v="12552"/>
    <x v="3"/>
    <s v="plays"/>
    <n v="30.028708133971293"/>
    <n v="11.059030837004405"/>
    <x v="0"/>
    <n v="418"/>
    <x v="1"/>
    <s v="USD"/>
    <n v="1326434400"/>
    <n v="1327903200"/>
    <b v="0"/>
    <b v="0"/>
    <s v="theater/plays"/>
    <x v="393"/>
    <d v="2012-01-30T06:00:00"/>
  </r>
  <r>
    <n v="416"/>
    <s v="Stewart-Coleman"/>
    <s v="Customer-focused disintermediate toolset"/>
    <n v="134600"/>
    <n v="59007"/>
    <x v="4"/>
    <s v="documentary"/>
    <n v="41.005559416261292"/>
    <n v="43.838781575037146"/>
    <x v="0"/>
    <n v="1439"/>
    <x v="1"/>
    <s v="USD"/>
    <n v="1295244000"/>
    <n v="1296021600"/>
    <b v="0"/>
    <b v="1"/>
    <s v="film &amp; video/documentary"/>
    <x v="394"/>
    <d v="2011-01-26T06:00:00"/>
  </r>
  <r>
    <n v="417"/>
    <s v="Bradshaw, Smith and Ryan"/>
    <s v="Upgradable 24/7 emulation"/>
    <n v="1700"/>
    <n v="943"/>
    <x v="3"/>
    <s v="plays"/>
    <n v="62.866666666666667"/>
    <n v="55.470588235294116"/>
    <x v="0"/>
    <n v="15"/>
    <x v="1"/>
    <s v="USD"/>
    <n v="1541221200"/>
    <n v="1543298400"/>
    <b v="0"/>
    <b v="0"/>
    <s v="theater/plays"/>
    <x v="395"/>
    <d v="2018-11-27T06:00:00"/>
  </r>
  <r>
    <n v="418"/>
    <s v="Jackson PLC"/>
    <s v="Quality-focused client-server core"/>
    <n v="163700"/>
    <n v="93963"/>
    <x v="4"/>
    <s v="documentary"/>
    <n v="47.005002501250623"/>
    <n v="57.399511301160658"/>
    <x v="0"/>
    <n v="1999"/>
    <x v="0"/>
    <s v="CAD"/>
    <n v="1336280400"/>
    <n v="1336366800"/>
    <b v="0"/>
    <b v="0"/>
    <s v="film &amp; video/documentary"/>
    <x v="396"/>
    <d v="2012-05-07T05:00:00"/>
  </r>
  <r>
    <n v="419"/>
    <s v="Ware-Arias"/>
    <s v="Upgradable maximized protocol"/>
    <n v="113800"/>
    <n v="140469"/>
    <x v="2"/>
    <s v="web"/>
    <n v="26.997693638285604"/>
    <n v="123.43497363796135"/>
    <x v="1"/>
    <n v="5203"/>
    <x v="1"/>
    <s v="USD"/>
    <n v="1324533600"/>
    <n v="1325052000"/>
    <b v="0"/>
    <b v="0"/>
    <s v="technology/web"/>
    <x v="397"/>
    <d v="2011-12-28T06:00:00"/>
  </r>
  <r>
    <n v="420"/>
    <s v="Blair, Reyes and Woods"/>
    <s v="Cross-platform interactive synergy"/>
    <n v="5000"/>
    <n v="6423"/>
    <x v="3"/>
    <s v="plays"/>
    <n v="68.329787234042556"/>
    <n v="128.46"/>
    <x v="1"/>
    <n v="94"/>
    <x v="1"/>
    <s v="USD"/>
    <n v="1498366800"/>
    <n v="1499576400"/>
    <b v="0"/>
    <b v="0"/>
    <s v="theater/plays"/>
    <x v="398"/>
    <d v="2017-07-09T05:00:00"/>
  </r>
  <r>
    <n v="421"/>
    <s v="Thomas-Lopez"/>
    <s v="User-centric fault-tolerant archive"/>
    <n v="9400"/>
    <n v="6015"/>
    <x v="2"/>
    <s v="wearables"/>
    <n v="50.974576271186443"/>
    <n v="63.989361702127653"/>
    <x v="0"/>
    <n v="118"/>
    <x v="1"/>
    <s v="USD"/>
    <n v="1498712400"/>
    <n v="1501304400"/>
    <b v="0"/>
    <b v="1"/>
    <s v="technology/wearables"/>
    <x v="399"/>
    <d v="2017-07-29T05:00:00"/>
  </r>
  <r>
    <n v="422"/>
    <s v="Brown, Davies and Pacheco"/>
    <s v="Reverse-engineered regional knowledge user"/>
    <n v="8700"/>
    <n v="11075"/>
    <x v="3"/>
    <s v="plays"/>
    <n v="54.024390243902438"/>
    <n v="127.29885057471265"/>
    <x v="1"/>
    <n v="205"/>
    <x v="1"/>
    <s v="USD"/>
    <n v="1271480400"/>
    <n v="1273208400"/>
    <b v="0"/>
    <b v="1"/>
    <s v="theater/plays"/>
    <x v="400"/>
    <d v="2010-05-07T05:00:00"/>
  </r>
  <r>
    <n v="423"/>
    <s v="Jones-Riddle"/>
    <s v="Self-enabling real-time definition"/>
    <n v="147800"/>
    <n v="15723"/>
    <x v="0"/>
    <s v="food trucks"/>
    <n v="97.055555555555557"/>
    <n v="10.638024357239512"/>
    <x v="0"/>
    <n v="162"/>
    <x v="1"/>
    <s v="USD"/>
    <n v="1316667600"/>
    <n v="1316840400"/>
    <b v="0"/>
    <b v="1"/>
    <s v="food/food trucks"/>
    <x v="116"/>
    <d v="2011-09-24T05:00:00"/>
  </r>
  <r>
    <n v="424"/>
    <s v="Schmidt-Gomez"/>
    <s v="User-centric impactful projection"/>
    <n v="5100"/>
    <n v="2064"/>
    <x v="1"/>
    <s v="indie rock"/>
    <n v="24.867469879518072"/>
    <n v="40.470588235294116"/>
    <x v="0"/>
    <n v="83"/>
    <x v="1"/>
    <s v="USD"/>
    <n v="1524027600"/>
    <n v="1524546000"/>
    <b v="0"/>
    <b v="0"/>
    <s v="music/indie rock"/>
    <x v="401"/>
    <d v="2018-04-24T05:00:00"/>
  </r>
  <r>
    <n v="425"/>
    <s v="Sullivan, Davis and Booth"/>
    <s v="Vision-oriented actuating hardware"/>
    <n v="2700"/>
    <n v="7767"/>
    <x v="7"/>
    <s v="photography books"/>
    <n v="84.423913043478265"/>
    <n v="287.66666666666663"/>
    <x v="1"/>
    <n v="92"/>
    <x v="1"/>
    <s v="USD"/>
    <n v="1438059600"/>
    <n v="1438578000"/>
    <b v="0"/>
    <b v="0"/>
    <s v="photography/photography books"/>
    <x v="402"/>
    <d v="2015-08-03T05:00:00"/>
  </r>
  <r>
    <n v="426"/>
    <s v="Edwards-Kane"/>
    <s v="Virtual leadingedge framework"/>
    <n v="1800"/>
    <n v="10313"/>
    <x v="3"/>
    <s v="plays"/>
    <n v="47.091324200913242"/>
    <n v="572.94444444444446"/>
    <x v="1"/>
    <n v="219"/>
    <x v="1"/>
    <s v="USD"/>
    <n v="1361944800"/>
    <n v="1362549600"/>
    <b v="0"/>
    <b v="0"/>
    <s v="theater/plays"/>
    <x v="403"/>
    <d v="2013-03-06T06:00:00"/>
  </r>
  <r>
    <n v="427"/>
    <s v="Hicks, Wall and Webb"/>
    <s v="Managed discrete framework"/>
    <n v="174500"/>
    <n v="197018"/>
    <x v="3"/>
    <s v="plays"/>
    <n v="77.996041171813147"/>
    <n v="112.90429799426933"/>
    <x v="1"/>
    <n v="2526"/>
    <x v="1"/>
    <s v="USD"/>
    <n v="1410584400"/>
    <n v="1413349200"/>
    <b v="0"/>
    <b v="1"/>
    <s v="theater/plays"/>
    <x v="404"/>
    <d v="2014-10-15T05:00:00"/>
  </r>
  <r>
    <n v="428"/>
    <s v="Mayer-Richmond"/>
    <s v="Progressive zero-defect capability"/>
    <n v="101400"/>
    <n v="47037"/>
    <x v="4"/>
    <s v="animation"/>
    <n v="62.967871485943775"/>
    <n v="46.387573964497044"/>
    <x v="0"/>
    <n v="747"/>
    <x v="1"/>
    <s v="USD"/>
    <n v="1297404000"/>
    <n v="1298008800"/>
    <b v="0"/>
    <b v="0"/>
    <s v="film &amp; video/animation"/>
    <x v="405"/>
    <d v="2011-02-18T06:00:00"/>
  </r>
  <r>
    <n v="429"/>
    <s v="Robles Ltd"/>
    <s v="Right-sized demand-driven adapter"/>
    <n v="191000"/>
    <n v="173191"/>
    <x v="7"/>
    <s v="photography books"/>
    <n v="81.006080449017773"/>
    <n v="90.675916230366497"/>
    <x v="3"/>
    <n v="2138"/>
    <x v="1"/>
    <s v="USD"/>
    <n v="1392012000"/>
    <n v="1394427600"/>
    <b v="0"/>
    <b v="1"/>
    <s v="photography/photography books"/>
    <x v="406"/>
    <d v="2014-03-10T05:00:00"/>
  </r>
  <r>
    <n v="430"/>
    <s v="Cochran Ltd"/>
    <s v="Re-engineered attitude-oriented frame"/>
    <n v="8100"/>
    <n v="5487"/>
    <x v="3"/>
    <s v="plays"/>
    <n v="65.321428571428569"/>
    <n v="67.740740740740748"/>
    <x v="0"/>
    <n v="84"/>
    <x v="1"/>
    <s v="USD"/>
    <n v="1569733200"/>
    <n v="1572670800"/>
    <b v="0"/>
    <b v="0"/>
    <s v="theater/plays"/>
    <x v="407"/>
    <d v="2019-11-02T05:00:00"/>
  </r>
  <r>
    <n v="431"/>
    <s v="Rosales LLC"/>
    <s v="Compatible multimedia utilization"/>
    <n v="5100"/>
    <n v="9817"/>
    <x v="3"/>
    <s v="plays"/>
    <n v="104.43617021276596"/>
    <n v="192.49019607843135"/>
    <x v="1"/>
    <n v="94"/>
    <x v="1"/>
    <s v="USD"/>
    <n v="1529643600"/>
    <n v="1531112400"/>
    <b v="1"/>
    <b v="0"/>
    <s v="theater/plays"/>
    <x v="408"/>
    <d v="2018-07-09T05:00:00"/>
  </r>
  <r>
    <n v="432"/>
    <s v="Harper-Bryan"/>
    <s v="Re-contextualized dedicated hardware"/>
    <n v="7700"/>
    <n v="6369"/>
    <x v="3"/>
    <s v="plays"/>
    <n v="69.989010989010993"/>
    <n v="82.714285714285722"/>
    <x v="0"/>
    <n v="91"/>
    <x v="1"/>
    <s v="USD"/>
    <n v="1399006800"/>
    <n v="1400734800"/>
    <b v="0"/>
    <b v="0"/>
    <s v="theater/plays"/>
    <x v="409"/>
    <d v="2014-05-22T05:00:00"/>
  </r>
  <r>
    <n v="433"/>
    <s v="Potter, Harper and Everett"/>
    <s v="Decentralized composite paradigm"/>
    <n v="121400"/>
    <n v="65755"/>
    <x v="4"/>
    <s v="documentary"/>
    <n v="83.023989898989896"/>
    <n v="54.163920922570021"/>
    <x v="0"/>
    <n v="792"/>
    <x v="1"/>
    <s v="USD"/>
    <n v="1385359200"/>
    <n v="1386741600"/>
    <b v="0"/>
    <b v="1"/>
    <s v="film &amp; video/documentary"/>
    <x v="410"/>
    <d v="2013-12-11T06:00:00"/>
  </r>
  <r>
    <n v="434"/>
    <s v="Floyd-Sims"/>
    <s v="Cloned transitional hierarchy"/>
    <n v="5400"/>
    <n v="903"/>
    <x v="3"/>
    <s v="plays"/>
    <n v="90.3"/>
    <n v="16.722222222222221"/>
    <x v="3"/>
    <n v="10"/>
    <x v="0"/>
    <s v="CAD"/>
    <n v="1480572000"/>
    <n v="1481781600"/>
    <b v="1"/>
    <b v="0"/>
    <s v="theater/plays"/>
    <x v="411"/>
    <d v="2016-12-15T06:00:00"/>
  </r>
  <r>
    <n v="435"/>
    <s v="Spence, Jackson and Kelly"/>
    <s v="Advanced discrete leverage"/>
    <n v="152400"/>
    <n v="178120"/>
    <x v="3"/>
    <s v="plays"/>
    <n v="103.98131932282546"/>
    <n v="116.87664041994749"/>
    <x v="1"/>
    <n v="1713"/>
    <x v="6"/>
    <s v="EUR"/>
    <n v="1418623200"/>
    <n v="1419660000"/>
    <b v="0"/>
    <b v="1"/>
    <s v="theater/plays"/>
    <x v="412"/>
    <d v="2014-12-27T06:00:00"/>
  </r>
  <r>
    <n v="436"/>
    <s v="King-Nguyen"/>
    <s v="Open-source incremental throughput"/>
    <n v="1300"/>
    <n v="13678"/>
    <x v="1"/>
    <s v="jazz"/>
    <n v="54.931726907630519"/>
    <n v="1052.1538461538462"/>
    <x v="1"/>
    <n v="249"/>
    <x v="1"/>
    <s v="USD"/>
    <n v="1555736400"/>
    <n v="1555822800"/>
    <b v="0"/>
    <b v="0"/>
    <s v="music/jazz"/>
    <x v="413"/>
    <d v="2019-04-21T05:00:00"/>
  </r>
  <r>
    <n v="437"/>
    <s v="Hansen Group"/>
    <s v="Centralized regional interface"/>
    <n v="8100"/>
    <n v="9969"/>
    <x v="4"/>
    <s v="animation"/>
    <n v="51.921875"/>
    <n v="123.07407407407408"/>
    <x v="1"/>
    <n v="192"/>
    <x v="1"/>
    <s v="USD"/>
    <n v="1442120400"/>
    <n v="1442379600"/>
    <b v="0"/>
    <b v="1"/>
    <s v="film &amp; video/animation"/>
    <x v="414"/>
    <d v="2015-09-16T05:00:00"/>
  </r>
  <r>
    <n v="438"/>
    <s v="Mathis, Hall and Hansen"/>
    <s v="Streamlined web-enabled knowledgebase"/>
    <n v="8300"/>
    <n v="14827"/>
    <x v="3"/>
    <s v="plays"/>
    <n v="60.02834008097166"/>
    <n v="178.63855421686748"/>
    <x v="1"/>
    <n v="247"/>
    <x v="1"/>
    <s v="USD"/>
    <n v="1362376800"/>
    <n v="1364965200"/>
    <b v="0"/>
    <b v="0"/>
    <s v="theater/plays"/>
    <x v="415"/>
    <d v="2013-04-03T05:00:00"/>
  </r>
  <r>
    <n v="439"/>
    <s v="Cummings Inc"/>
    <s v="Digitized transitional monitoring"/>
    <n v="28400"/>
    <n v="100900"/>
    <x v="4"/>
    <s v="science fiction"/>
    <n v="44.003488879197555"/>
    <n v="355.28169014084506"/>
    <x v="1"/>
    <n v="2293"/>
    <x v="1"/>
    <s v="USD"/>
    <n v="1478408400"/>
    <n v="1479016800"/>
    <b v="0"/>
    <b v="0"/>
    <s v="film &amp; video/science fiction"/>
    <x v="416"/>
    <d v="2016-11-13T06:00:00"/>
  </r>
  <r>
    <n v="440"/>
    <s v="Miller-Poole"/>
    <s v="Networked optimal adapter"/>
    <n v="102500"/>
    <n v="165954"/>
    <x v="4"/>
    <s v="television"/>
    <n v="53.003513254551258"/>
    <n v="161.90634146341463"/>
    <x v="1"/>
    <n v="3131"/>
    <x v="1"/>
    <s v="USD"/>
    <n v="1498798800"/>
    <n v="1499662800"/>
    <b v="0"/>
    <b v="0"/>
    <s v="film &amp; video/television"/>
    <x v="417"/>
    <d v="2017-07-10T05:00:00"/>
  </r>
  <r>
    <n v="441"/>
    <s v="Rodriguez-West"/>
    <s v="Automated optimal function"/>
    <n v="7000"/>
    <n v="1744"/>
    <x v="2"/>
    <s v="wearables"/>
    <n v="54.5"/>
    <n v="24.914285714285715"/>
    <x v="0"/>
    <n v="32"/>
    <x v="1"/>
    <s v="USD"/>
    <n v="1335416400"/>
    <n v="1337835600"/>
    <b v="0"/>
    <b v="0"/>
    <s v="technology/wearables"/>
    <x v="418"/>
    <d v="2012-05-24T05:00:00"/>
  </r>
  <r>
    <n v="442"/>
    <s v="Calderon, Bradford and Dean"/>
    <s v="Devolved system-worthy framework"/>
    <n v="5400"/>
    <n v="10731"/>
    <x v="3"/>
    <s v="plays"/>
    <n v="75.04195804195804"/>
    <n v="198.72222222222223"/>
    <x v="1"/>
    <n v="143"/>
    <x v="6"/>
    <s v="EUR"/>
    <n v="1504328400"/>
    <n v="1505710800"/>
    <b v="0"/>
    <b v="0"/>
    <s v="theater/plays"/>
    <x v="419"/>
    <d v="2017-09-18T05:00:00"/>
  </r>
  <r>
    <n v="443"/>
    <s v="Clark-Bowman"/>
    <s v="Stand-alone user-facing service-desk"/>
    <n v="9300"/>
    <n v="3232"/>
    <x v="3"/>
    <s v="plays"/>
    <n v="35.911111111111111"/>
    <n v="34.752688172043008"/>
    <x v="3"/>
    <n v="90"/>
    <x v="1"/>
    <s v="USD"/>
    <n v="1285822800"/>
    <n v="1287464400"/>
    <b v="0"/>
    <b v="0"/>
    <s v="theater/plays"/>
    <x v="420"/>
    <d v="2010-10-19T05:00:00"/>
  </r>
  <r>
    <n v="444"/>
    <s v="Hensley Ltd"/>
    <s v="Versatile global attitude"/>
    <n v="6200"/>
    <n v="10938"/>
    <x v="1"/>
    <s v="indie rock"/>
    <n v="36.952702702702702"/>
    <n v="176.41935483870967"/>
    <x v="1"/>
    <n v="296"/>
    <x v="1"/>
    <s v="USD"/>
    <n v="1311483600"/>
    <n v="1311656400"/>
    <b v="0"/>
    <b v="1"/>
    <s v="music/indie rock"/>
    <x v="421"/>
    <d v="2011-07-26T05:00:00"/>
  </r>
  <r>
    <n v="445"/>
    <s v="Anderson-Pearson"/>
    <s v="Intuitive demand-driven Local Area Network"/>
    <n v="2100"/>
    <n v="10739"/>
    <x v="3"/>
    <s v="plays"/>
    <n v="63.170588235294119"/>
    <n v="511.38095238095235"/>
    <x v="1"/>
    <n v="170"/>
    <x v="1"/>
    <s v="USD"/>
    <n v="1291356000"/>
    <n v="1293170400"/>
    <b v="0"/>
    <b v="1"/>
    <s v="theater/plays"/>
    <x v="422"/>
    <d v="2010-12-24T06:00:00"/>
  </r>
  <r>
    <n v="446"/>
    <s v="Martin, Martin and Solis"/>
    <s v="Assimilated uniform methodology"/>
    <n v="6800"/>
    <n v="5579"/>
    <x v="2"/>
    <s v="wearables"/>
    <n v="29.99462365591398"/>
    <n v="82.044117647058826"/>
    <x v="0"/>
    <n v="186"/>
    <x v="1"/>
    <s v="USD"/>
    <n v="1355810400"/>
    <n v="1355983200"/>
    <b v="0"/>
    <b v="0"/>
    <s v="technology/wearables"/>
    <x v="423"/>
    <d v="2012-12-20T06:00:00"/>
  </r>
  <r>
    <n v="447"/>
    <s v="Harrington-Harper"/>
    <s v="Self-enabling next generation algorithm"/>
    <n v="155200"/>
    <n v="37754"/>
    <x v="4"/>
    <s v="television"/>
    <n v="86"/>
    <n v="24.326030927835053"/>
    <x v="3"/>
    <n v="439"/>
    <x v="4"/>
    <s v="GBP"/>
    <n v="1513663200"/>
    <n v="1515045600"/>
    <b v="0"/>
    <b v="0"/>
    <s v="film &amp; video/television"/>
    <x v="424"/>
    <d v="2018-01-04T06:00:00"/>
  </r>
  <r>
    <n v="448"/>
    <s v="Price and Sons"/>
    <s v="Object-based demand-driven strategy"/>
    <n v="89900"/>
    <n v="45384"/>
    <x v="6"/>
    <s v="video games"/>
    <n v="75.014876033057845"/>
    <n v="50.482758620689658"/>
    <x v="0"/>
    <n v="605"/>
    <x v="1"/>
    <s v="USD"/>
    <n v="1365915600"/>
    <n v="1366088400"/>
    <b v="0"/>
    <b v="1"/>
    <s v="games/video games"/>
    <x v="425"/>
    <d v="2013-04-16T05:00:00"/>
  </r>
  <r>
    <n v="449"/>
    <s v="Cuevas-Morales"/>
    <s v="Public-key coherent ability"/>
    <n v="900"/>
    <n v="8703"/>
    <x v="6"/>
    <s v="video games"/>
    <n v="101.19767441860465"/>
    <n v="967"/>
    <x v="1"/>
    <n v="86"/>
    <x v="3"/>
    <s v="DKK"/>
    <n v="1551852000"/>
    <n v="1553317200"/>
    <b v="0"/>
    <b v="0"/>
    <s v="games/video games"/>
    <x v="426"/>
    <d v="2019-03-23T05:00:00"/>
  </r>
  <r>
    <n v="450"/>
    <s v="Delgado-Hatfield"/>
    <s v="Up-sized composite success"/>
    <n v="100"/>
    <n v="4"/>
    <x v="4"/>
    <s v="animation"/>
    <n v="4"/>
    <n v="4"/>
    <x v="0"/>
    <n v="1"/>
    <x v="0"/>
    <s v="CAD"/>
    <n v="1540098000"/>
    <n v="1542088800"/>
    <b v="0"/>
    <b v="0"/>
    <s v="film &amp; video/animation"/>
    <x v="427"/>
    <d v="2018-11-13T06:00:00"/>
  </r>
  <r>
    <n v="451"/>
    <s v="Padilla-Porter"/>
    <s v="Innovative exuding matrix"/>
    <n v="148400"/>
    <n v="182302"/>
    <x v="1"/>
    <s v="rock"/>
    <n v="29.001272669424118"/>
    <n v="122.84501347708894"/>
    <x v="1"/>
    <n v="6286"/>
    <x v="1"/>
    <s v="USD"/>
    <n v="1500440400"/>
    <n v="1503118800"/>
    <b v="0"/>
    <b v="0"/>
    <s v="music/rock"/>
    <x v="428"/>
    <d v="2017-08-19T05:00:00"/>
  </r>
  <r>
    <n v="452"/>
    <s v="Morris Group"/>
    <s v="Realigned impactful artificial intelligence"/>
    <n v="4800"/>
    <n v="3045"/>
    <x v="4"/>
    <s v="drama"/>
    <n v="98.225806451612897"/>
    <n v="63.4375"/>
    <x v="0"/>
    <n v="31"/>
    <x v="1"/>
    <s v="USD"/>
    <n v="1278392400"/>
    <n v="1278478800"/>
    <b v="0"/>
    <b v="0"/>
    <s v="film &amp; video/drama"/>
    <x v="429"/>
    <d v="2010-07-07T05:00:00"/>
  </r>
  <r>
    <n v="453"/>
    <s v="Saunders Ltd"/>
    <s v="Multi-layered multi-tasking secured line"/>
    <n v="182400"/>
    <n v="102749"/>
    <x v="4"/>
    <s v="science fiction"/>
    <n v="87.001693480101608"/>
    <n v="56.331688596491226"/>
    <x v="0"/>
    <n v="1181"/>
    <x v="1"/>
    <s v="USD"/>
    <n v="1480572000"/>
    <n v="1484114400"/>
    <b v="0"/>
    <b v="0"/>
    <s v="film &amp; video/science fiction"/>
    <x v="411"/>
    <d v="2017-01-11T06:00:00"/>
  </r>
  <r>
    <n v="454"/>
    <s v="Woods Inc"/>
    <s v="Upgradable upward-trending portal"/>
    <n v="4000"/>
    <n v="1763"/>
    <x v="4"/>
    <s v="drama"/>
    <n v="45.205128205128204"/>
    <n v="44.074999999999996"/>
    <x v="0"/>
    <n v="39"/>
    <x v="1"/>
    <s v="USD"/>
    <n v="1382331600"/>
    <n v="1385445600"/>
    <b v="0"/>
    <b v="1"/>
    <s v="film &amp; video/drama"/>
    <x v="430"/>
    <d v="2013-11-26T06:00:00"/>
  </r>
  <r>
    <n v="455"/>
    <s v="Villanueva, Wright and Richardson"/>
    <s v="Profit-focused global product"/>
    <n v="116500"/>
    <n v="137904"/>
    <x v="3"/>
    <s v="plays"/>
    <n v="37.001341561577675"/>
    <n v="118.37253218884121"/>
    <x v="1"/>
    <n v="3727"/>
    <x v="1"/>
    <s v="USD"/>
    <n v="1316754000"/>
    <n v="1318741200"/>
    <b v="0"/>
    <b v="0"/>
    <s v="theater/plays"/>
    <x v="431"/>
    <d v="2011-10-16T05:00:00"/>
  </r>
  <r>
    <n v="456"/>
    <s v="Wilson, Brooks and Clark"/>
    <s v="Operative well-modulated data-warehouse"/>
    <n v="146400"/>
    <n v="152438"/>
    <x v="1"/>
    <s v="indie rock"/>
    <n v="94.976947040498445"/>
    <n v="104.1243169398907"/>
    <x v="1"/>
    <n v="1605"/>
    <x v="1"/>
    <s v="USD"/>
    <n v="1518242400"/>
    <n v="1518242400"/>
    <b v="0"/>
    <b v="1"/>
    <s v="music/indie rock"/>
    <x v="432"/>
    <d v="2018-02-10T06:00:00"/>
  </r>
  <r>
    <n v="457"/>
    <s v="Sheppard, Smith and Spence"/>
    <s v="Cloned asymmetric functionalities"/>
    <n v="5000"/>
    <n v="1332"/>
    <x v="3"/>
    <s v="plays"/>
    <n v="28.956521739130434"/>
    <n v="26.640000000000004"/>
    <x v="0"/>
    <n v="46"/>
    <x v="1"/>
    <s v="USD"/>
    <n v="1476421200"/>
    <n v="1476594000"/>
    <b v="0"/>
    <b v="0"/>
    <s v="theater/plays"/>
    <x v="433"/>
    <d v="2016-10-16T05:00:00"/>
  </r>
  <r>
    <n v="458"/>
    <s v="Wise, Thompson and Allen"/>
    <s v="Pre-emptive neutral portal"/>
    <n v="33800"/>
    <n v="118706"/>
    <x v="3"/>
    <s v="plays"/>
    <n v="55.993396226415094"/>
    <n v="351.20118343195264"/>
    <x v="1"/>
    <n v="2120"/>
    <x v="1"/>
    <s v="USD"/>
    <n v="1269752400"/>
    <n v="1273554000"/>
    <b v="0"/>
    <b v="0"/>
    <s v="theater/plays"/>
    <x v="434"/>
    <d v="2010-05-11T05:00:00"/>
  </r>
  <r>
    <n v="459"/>
    <s v="Lane, Ryan and Chapman"/>
    <s v="Switchable demand-driven help-desk"/>
    <n v="6300"/>
    <n v="5674"/>
    <x v="4"/>
    <s v="documentary"/>
    <n v="54.038095238095238"/>
    <n v="90.063492063492063"/>
    <x v="0"/>
    <n v="105"/>
    <x v="1"/>
    <s v="USD"/>
    <n v="1419746400"/>
    <n v="1421906400"/>
    <b v="0"/>
    <b v="0"/>
    <s v="film &amp; video/documentary"/>
    <x v="435"/>
    <d v="2015-01-22T06:00:00"/>
  </r>
  <r>
    <n v="460"/>
    <s v="Rich, Alvarez and King"/>
    <s v="Business-focused static ability"/>
    <n v="2400"/>
    <n v="4119"/>
    <x v="3"/>
    <s v="plays"/>
    <n v="82.38"/>
    <n v="171.625"/>
    <x v="1"/>
    <n v="50"/>
    <x v="1"/>
    <s v="USD"/>
    <n v="1281330000"/>
    <n v="1281589200"/>
    <b v="0"/>
    <b v="0"/>
    <s v="theater/plays"/>
    <x v="8"/>
    <d v="2010-08-12T05:00:00"/>
  </r>
  <r>
    <n v="461"/>
    <s v="Terry-Salinas"/>
    <s v="Networked secondary structure"/>
    <n v="98800"/>
    <n v="139354"/>
    <x v="4"/>
    <s v="drama"/>
    <n v="66.997115384615384"/>
    <n v="141.04655870445345"/>
    <x v="1"/>
    <n v="2080"/>
    <x v="1"/>
    <s v="USD"/>
    <n v="1398661200"/>
    <n v="1400389200"/>
    <b v="0"/>
    <b v="0"/>
    <s v="film &amp; video/drama"/>
    <x v="436"/>
    <d v="2014-05-18T05:00:00"/>
  </r>
  <r>
    <n v="462"/>
    <s v="Wang-Rodriguez"/>
    <s v="Total multimedia website"/>
    <n v="188800"/>
    <n v="57734"/>
    <x v="6"/>
    <s v="mobile games"/>
    <n v="107.91401869158878"/>
    <n v="30.57944915254237"/>
    <x v="0"/>
    <n v="535"/>
    <x v="1"/>
    <s v="USD"/>
    <n v="1359525600"/>
    <n v="1362808800"/>
    <b v="0"/>
    <b v="0"/>
    <s v="games/mobile games"/>
    <x v="385"/>
    <d v="2013-03-09T06:00:00"/>
  </r>
  <r>
    <n v="463"/>
    <s v="Mckee-Hill"/>
    <s v="Cross-platform upward-trending parallelism"/>
    <n v="134300"/>
    <n v="145265"/>
    <x v="4"/>
    <s v="animation"/>
    <n v="69.009501187648453"/>
    <n v="108.16455696202532"/>
    <x v="1"/>
    <n v="2105"/>
    <x v="1"/>
    <s v="USD"/>
    <n v="1388469600"/>
    <n v="1388815200"/>
    <b v="0"/>
    <b v="0"/>
    <s v="film &amp; video/animation"/>
    <x v="437"/>
    <d v="2014-01-04T06:00:00"/>
  </r>
  <r>
    <n v="464"/>
    <s v="Gomez LLC"/>
    <s v="Pre-emptive mission-critical hardware"/>
    <n v="71200"/>
    <n v="95020"/>
    <x v="3"/>
    <s v="plays"/>
    <n v="39.006568144499177"/>
    <n v="133.45505617977528"/>
    <x v="1"/>
    <n v="2436"/>
    <x v="1"/>
    <s v="USD"/>
    <n v="1518328800"/>
    <n v="1519538400"/>
    <b v="0"/>
    <b v="0"/>
    <s v="theater/plays"/>
    <x v="438"/>
    <d v="2018-02-25T06:00:00"/>
  </r>
  <r>
    <n v="465"/>
    <s v="Gonzalez-Robbins"/>
    <s v="Up-sized responsive protocol"/>
    <n v="4700"/>
    <n v="8829"/>
    <x v="5"/>
    <s v="translations"/>
    <n v="110.3625"/>
    <n v="187.85106382978722"/>
    <x v="1"/>
    <n v="80"/>
    <x v="1"/>
    <s v="USD"/>
    <n v="1517032800"/>
    <n v="1517810400"/>
    <b v="0"/>
    <b v="0"/>
    <s v="publishing/translations"/>
    <x v="439"/>
    <d v="2018-02-05T06:00:00"/>
  </r>
  <r>
    <n v="466"/>
    <s v="Obrien and Sons"/>
    <s v="Pre-emptive transitional frame"/>
    <n v="1200"/>
    <n v="3984"/>
    <x v="2"/>
    <s v="wearables"/>
    <n v="94.857142857142861"/>
    <n v="332"/>
    <x v="1"/>
    <n v="42"/>
    <x v="1"/>
    <s v="USD"/>
    <n v="1368594000"/>
    <n v="1370581200"/>
    <b v="0"/>
    <b v="1"/>
    <s v="technology/wearables"/>
    <x v="440"/>
    <d v="2013-06-07T05:00:00"/>
  </r>
  <r>
    <n v="467"/>
    <s v="Shaw Ltd"/>
    <s v="Profit-focused content-based application"/>
    <n v="1400"/>
    <n v="8053"/>
    <x v="2"/>
    <s v="web"/>
    <n v="57.935251798561154"/>
    <n v="575.21428571428578"/>
    <x v="1"/>
    <n v="139"/>
    <x v="0"/>
    <s v="CAD"/>
    <n v="1448258400"/>
    <n v="1448863200"/>
    <b v="0"/>
    <b v="1"/>
    <s v="technology/web"/>
    <x v="441"/>
    <d v="2015-11-30T06:00:00"/>
  </r>
  <r>
    <n v="468"/>
    <s v="Hughes Inc"/>
    <s v="Streamlined neutral analyzer"/>
    <n v="4000"/>
    <n v="1620"/>
    <x v="3"/>
    <s v="plays"/>
    <n v="101.25"/>
    <n v="40.5"/>
    <x v="0"/>
    <n v="16"/>
    <x v="1"/>
    <s v="USD"/>
    <n v="1555218000"/>
    <n v="1556600400"/>
    <b v="0"/>
    <b v="0"/>
    <s v="theater/plays"/>
    <x v="442"/>
    <d v="2019-04-30T05:00:00"/>
  </r>
  <r>
    <n v="469"/>
    <s v="Olsen-Ryan"/>
    <s v="Assimilated neutral utilization"/>
    <n v="5600"/>
    <n v="10328"/>
    <x v="4"/>
    <s v="drama"/>
    <n v="64.95597484276729"/>
    <n v="184.42857142857144"/>
    <x v="1"/>
    <n v="159"/>
    <x v="1"/>
    <s v="USD"/>
    <n v="1431925200"/>
    <n v="1432098000"/>
    <b v="0"/>
    <b v="0"/>
    <s v="film &amp; video/drama"/>
    <x v="443"/>
    <d v="2015-05-20T05:00:00"/>
  </r>
  <r>
    <n v="470"/>
    <s v="Grimes, Holland and Sloan"/>
    <s v="Extended dedicated archive"/>
    <n v="3600"/>
    <n v="10289"/>
    <x v="2"/>
    <s v="wearables"/>
    <n v="27.00524934383202"/>
    <n v="285.80555555555554"/>
    <x v="1"/>
    <n v="381"/>
    <x v="1"/>
    <s v="USD"/>
    <n v="1481522400"/>
    <n v="1482127200"/>
    <b v="0"/>
    <b v="0"/>
    <s v="technology/wearables"/>
    <x v="315"/>
    <d v="2016-12-19T06:00:00"/>
  </r>
  <r>
    <n v="471"/>
    <s v="Perry and Sons"/>
    <s v="Configurable static help-desk"/>
    <n v="3100"/>
    <n v="9889"/>
    <x v="0"/>
    <s v="food trucks"/>
    <n v="50.97422680412371"/>
    <n v="319"/>
    <x v="1"/>
    <n v="194"/>
    <x v="4"/>
    <s v="GBP"/>
    <n v="1335934800"/>
    <n v="1335934800"/>
    <b v="0"/>
    <b v="1"/>
    <s v="food/food trucks"/>
    <x v="444"/>
    <d v="2012-05-02T05:00:00"/>
  </r>
  <r>
    <n v="472"/>
    <s v="Turner, Young and Collins"/>
    <s v="Self-enabling clear-thinking framework"/>
    <n v="153800"/>
    <n v="60342"/>
    <x v="1"/>
    <s v="rock"/>
    <n v="104.94260869565217"/>
    <n v="39.234070221066318"/>
    <x v="0"/>
    <n v="575"/>
    <x v="1"/>
    <s v="USD"/>
    <n v="1552280400"/>
    <n v="1556946000"/>
    <b v="0"/>
    <b v="0"/>
    <s v="music/rock"/>
    <x v="445"/>
    <d v="2019-05-04T05:00:00"/>
  </r>
  <r>
    <n v="473"/>
    <s v="Richardson Inc"/>
    <s v="Assimilated fault-tolerant capacity"/>
    <n v="5000"/>
    <n v="8907"/>
    <x v="1"/>
    <s v="electric music"/>
    <n v="84.028301886792448"/>
    <n v="178.14000000000001"/>
    <x v="1"/>
    <n v="106"/>
    <x v="1"/>
    <s v="USD"/>
    <n v="1529989200"/>
    <n v="1530075600"/>
    <b v="0"/>
    <b v="0"/>
    <s v="music/electric music"/>
    <x v="446"/>
    <d v="2018-06-27T05:00:00"/>
  </r>
  <r>
    <n v="474"/>
    <s v="Santos-Young"/>
    <s v="Enhanced neutral ability"/>
    <n v="4000"/>
    <n v="14606"/>
    <x v="4"/>
    <s v="television"/>
    <n v="102.85915492957747"/>
    <n v="365.15"/>
    <x v="1"/>
    <n v="142"/>
    <x v="1"/>
    <s v="USD"/>
    <n v="1418709600"/>
    <n v="1418796000"/>
    <b v="0"/>
    <b v="0"/>
    <s v="film &amp; video/television"/>
    <x v="447"/>
    <d v="2014-12-17T06:00:00"/>
  </r>
  <r>
    <n v="475"/>
    <s v="Nichols Ltd"/>
    <s v="Function-based attitude-oriented groupware"/>
    <n v="7400"/>
    <n v="8432"/>
    <x v="5"/>
    <s v="translations"/>
    <n v="39.962085308056871"/>
    <n v="113.94594594594594"/>
    <x v="1"/>
    <n v="211"/>
    <x v="1"/>
    <s v="USD"/>
    <n v="1372136400"/>
    <n v="1372482000"/>
    <b v="0"/>
    <b v="1"/>
    <s v="publishing/translations"/>
    <x v="448"/>
    <d v="2013-06-29T05:00:00"/>
  </r>
  <r>
    <n v="476"/>
    <s v="Murphy PLC"/>
    <s v="Optional solution-oriented instruction set"/>
    <n v="191500"/>
    <n v="57122"/>
    <x v="5"/>
    <s v="fiction"/>
    <n v="51.001785714285717"/>
    <n v="29.828720626631856"/>
    <x v="0"/>
    <n v="1120"/>
    <x v="1"/>
    <s v="USD"/>
    <n v="1533877200"/>
    <n v="1534395600"/>
    <b v="0"/>
    <b v="0"/>
    <s v="publishing/fiction"/>
    <x v="342"/>
    <d v="2018-08-16T05:00:00"/>
  </r>
  <r>
    <n v="477"/>
    <s v="Hogan, Porter and Rivera"/>
    <s v="Organic object-oriented core"/>
    <n v="8500"/>
    <n v="4613"/>
    <x v="4"/>
    <s v="science fiction"/>
    <n v="40.823008849557525"/>
    <n v="54.270588235294113"/>
    <x v="0"/>
    <n v="113"/>
    <x v="1"/>
    <s v="USD"/>
    <n v="1309064400"/>
    <n v="1311397200"/>
    <b v="0"/>
    <b v="0"/>
    <s v="film &amp; video/science fiction"/>
    <x v="449"/>
    <d v="2011-07-23T05:00:00"/>
  </r>
  <r>
    <n v="478"/>
    <s v="Lyons LLC"/>
    <s v="Balanced impactful circuit"/>
    <n v="68800"/>
    <n v="162603"/>
    <x v="2"/>
    <s v="wearables"/>
    <n v="58.999637155297535"/>
    <n v="236.34156976744185"/>
    <x v="1"/>
    <n v="2756"/>
    <x v="1"/>
    <s v="USD"/>
    <n v="1425877200"/>
    <n v="1426914000"/>
    <b v="0"/>
    <b v="0"/>
    <s v="technology/wearables"/>
    <x v="450"/>
    <d v="2015-03-21T05:00:00"/>
  </r>
  <r>
    <n v="479"/>
    <s v="Long-Greene"/>
    <s v="Future-proofed heuristic encryption"/>
    <n v="2400"/>
    <n v="12310"/>
    <x v="0"/>
    <s v="food trucks"/>
    <n v="71.156069364161851"/>
    <n v="512.91666666666663"/>
    <x v="1"/>
    <n v="173"/>
    <x v="4"/>
    <s v="GBP"/>
    <n v="1501304400"/>
    <n v="1501477200"/>
    <b v="0"/>
    <b v="0"/>
    <s v="food/food trucks"/>
    <x v="451"/>
    <d v="2017-07-31T05:00:00"/>
  </r>
  <r>
    <n v="480"/>
    <s v="Robles-Hudson"/>
    <s v="Balanced bifurcated leverage"/>
    <n v="8600"/>
    <n v="8656"/>
    <x v="7"/>
    <s v="photography books"/>
    <n v="99.494252873563212"/>
    <n v="100.65116279069768"/>
    <x v="1"/>
    <n v="87"/>
    <x v="1"/>
    <s v="USD"/>
    <n v="1268287200"/>
    <n v="1269061200"/>
    <b v="0"/>
    <b v="1"/>
    <s v="photography/photography books"/>
    <x v="452"/>
    <d v="2010-03-20T05:00:00"/>
  </r>
  <r>
    <n v="481"/>
    <s v="Mcclure LLC"/>
    <s v="Sharable discrete budgetary management"/>
    <n v="196600"/>
    <n v="159931"/>
    <x v="3"/>
    <s v="plays"/>
    <n v="103.98634590377114"/>
    <n v="81.348423194303152"/>
    <x v="0"/>
    <n v="1538"/>
    <x v="1"/>
    <s v="USD"/>
    <n v="1412139600"/>
    <n v="1415772000"/>
    <b v="0"/>
    <b v="1"/>
    <s v="theater/plays"/>
    <x v="453"/>
    <d v="2014-11-12T06:00:00"/>
  </r>
  <r>
    <n v="482"/>
    <s v="Martin, Russell and Baker"/>
    <s v="Focused solution-oriented instruction set"/>
    <n v="4200"/>
    <n v="689"/>
    <x v="5"/>
    <s v="fiction"/>
    <n v="76.555555555555557"/>
    <n v="16.404761904761905"/>
    <x v="0"/>
    <n v="9"/>
    <x v="1"/>
    <s v="USD"/>
    <n v="1330063200"/>
    <n v="1331013600"/>
    <b v="0"/>
    <b v="1"/>
    <s v="publishing/fiction"/>
    <x v="454"/>
    <d v="2012-03-06T06:00:00"/>
  </r>
  <r>
    <n v="483"/>
    <s v="Rice-Parker"/>
    <s v="Down-sized actuating infrastructure"/>
    <n v="91400"/>
    <n v="48236"/>
    <x v="3"/>
    <s v="plays"/>
    <n v="87.068592057761734"/>
    <n v="52.774617067833695"/>
    <x v="0"/>
    <n v="554"/>
    <x v="1"/>
    <s v="USD"/>
    <n v="1576130400"/>
    <n v="1576735200"/>
    <b v="0"/>
    <b v="0"/>
    <s v="theater/plays"/>
    <x v="455"/>
    <d v="2019-12-19T06:00:00"/>
  </r>
  <r>
    <n v="484"/>
    <s v="Landry Inc"/>
    <s v="Synergistic cohesive adapter"/>
    <n v="29600"/>
    <n v="77021"/>
    <x v="0"/>
    <s v="food trucks"/>
    <n v="48.99554707379135"/>
    <n v="260.20608108108109"/>
    <x v="1"/>
    <n v="1572"/>
    <x v="4"/>
    <s v="GBP"/>
    <n v="1407128400"/>
    <n v="1411362000"/>
    <b v="0"/>
    <b v="1"/>
    <s v="food/food trucks"/>
    <x v="456"/>
    <d v="2014-09-22T05:00:00"/>
  </r>
  <r>
    <n v="485"/>
    <s v="Richards-Davis"/>
    <s v="Quality-focused mission-critical structure"/>
    <n v="90600"/>
    <n v="27844"/>
    <x v="3"/>
    <s v="plays"/>
    <n v="42.969135802469133"/>
    <n v="30.73289183222958"/>
    <x v="0"/>
    <n v="648"/>
    <x v="4"/>
    <s v="GBP"/>
    <n v="1560142800"/>
    <n v="1563685200"/>
    <b v="0"/>
    <b v="0"/>
    <s v="theater/plays"/>
    <x v="457"/>
    <d v="2019-07-21T05:00:00"/>
  </r>
  <r>
    <n v="486"/>
    <s v="Davis, Cox and Fox"/>
    <s v="Compatible exuding Graphical User Interface"/>
    <n v="5200"/>
    <n v="702"/>
    <x v="5"/>
    <s v="translations"/>
    <n v="33.428571428571431"/>
    <n v="13.5"/>
    <x v="0"/>
    <n v="21"/>
    <x v="4"/>
    <s v="GBP"/>
    <n v="1520575200"/>
    <n v="1521867600"/>
    <b v="0"/>
    <b v="1"/>
    <s v="publishing/translations"/>
    <x v="458"/>
    <d v="2018-03-24T05:00:00"/>
  </r>
  <r>
    <n v="487"/>
    <s v="Smith-Wallace"/>
    <s v="Monitored 24/7 time-frame"/>
    <n v="110300"/>
    <n v="197024"/>
    <x v="3"/>
    <s v="plays"/>
    <n v="83.982949701619773"/>
    <n v="178.62556663644605"/>
    <x v="1"/>
    <n v="2346"/>
    <x v="1"/>
    <s v="USD"/>
    <n v="1492664400"/>
    <n v="1495515600"/>
    <b v="0"/>
    <b v="0"/>
    <s v="theater/plays"/>
    <x v="459"/>
    <d v="2017-05-23T05:00:00"/>
  </r>
  <r>
    <n v="488"/>
    <s v="Cordova, Shaw and Wang"/>
    <s v="Virtual secondary open architecture"/>
    <n v="5300"/>
    <n v="11663"/>
    <x v="3"/>
    <s v="plays"/>
    <n v="101.41739130434783"/>
    <n v="220.0566037735849"/>
    <x v="1"/>
    <n v="115"/>
    <x v="1"/>
    <s v="USD"/>
    <n v="1454479200"/>
    <n v="1455948000"/>
    <b v="0"/>
    <b v="0"/>
    <s v="theater/plays"/>
    <x v="460"/>
    <d v="2016-02-20T06:00:00"/>
  </r>
  <r>
    <n v="489"/>
    <s v="Clark Inc"/>
    <s v="Down-sized mobile time-frame"/>
    <n v="9200"/>
    <n v="9339"/>
    <x v="2"/>
    <s v="wearables"/>
    <n v="109.87058823529412"/>
    <n v="101.5108695652174"/>
    <x v="1"/>
    <n v="85"/>
    <x v="6"/>
    <s v="EUR"/>
    <n v="1281934800"/>
    <n v="1282366800"/>
    <b v="0"/>
    <b v="0"/>
    <s v="technology/wearables"/>
    <x v="461"/>
    <d v="2010-08-21T05:00:00"/>
  </r>
  <r>
    <n v="490"/>
    <s v="Young and Sons"/>
    <s v="Innovative disintermediate encryption"/>
    <n v="2400"/>
    <n v="4596"/>
    <x v="8"/>
    <s v="audio"/>
    <n v="31.916666666666668"/>
    <n v="191.5"/>
    <x v="1"/>
    <n v="144"/>
    <x v="1"/>
    <s v="USD"/>
    <n v="1573970400"/>
    <n v="1574575200"/>
    <b v="0"/>
    <b v="0"/>
    <s v="journalism/audio"/>
    <x v="462"/>
    <d v="2019-11-24T06:00:00"/>
  </r>
  <r>
    <n v="491"/>
    <s v="Henson PLC"/>
    <s v="Universal contextually-based knowledgebase"/>
    <n v="56800"/>
    <n v="173437"/>
    <x v="0"/>
    <s v="food trucks"/>
    <n v="70.993450675399103"/>
    <n v="305.34683098591546"/>
    <x v="1"/>
    <n v="2443"/>
    <x v="1"/>
    <s v="USD"/>
    <n v="1372654800"/>
    <n v="1374901200"/>
    <b v="0"/>
    <b v="1"/>
    <s v="food/food trucks"/>
    <x v="463"/>
    <d v="2013-07-27T05:00:00"/>
  </r>
  <r>
    <n v="492"/>
    <s v="Garcia Group"/>
    <s v="Persevering interactive matrix"/>
    <n v="191000"/>
    <n v="45831"/>
    <x v="4"/>
    <s v="shorts"/>
    <n v="77.026890756302521"/>
    <n v="23.995287958115181"/>
    <x v="3"/>
    <n v="595"/>
    <x v="1"/>
    <s v="USD"/>
    <n v="1275886800"/>
    <n v="1278910800"/>
    <b v="1"/>
    <b v="1"/>
    <s v="film &amp; video/shorts"/>
    <x v="464"/>
    <d v="2010-07-12T05:00:00"/>
  </r>
  <r>
    <n v="493"/>
    <s v="Adams, Walker and Wong"/>
    <s v="Seamless background framework"/>
    <n v="900"/>
    <n v="6514"/>
    <x v="7"/>
    <s v="photography books"/>
    <n v="101.78125"/>
    <n v="723.77777777777771"/>
    <x v="1"/>
    <n v="64"/>
    <x v="1"/>
    <s v="USD"/>
    <n v="1561784400"/>
    <n v="1562907600"/>
    <b v="0"/>
    <b v="0"/>
    <s v="photography/photography books"/>
    <x v="465"/>
    <d v="2019-07-12T05:00:00"/>
  </r>
  <r>
    <n v="494"/>
    <s v="Hopkins-Browning"/>
    <s v="Balanced upward-trending productivity"/>
    <n v="2500"/>
    <n v="13684"/>
    <x v="2"/>
    <s v="wearables"/>
    <n v="51.059701492537314"/>
    <n v="547.36"/>
    <x v="1"/>
    <n v="268"/>
    <x v="1"/>
    <s v="USD"/>
    <n v="1332392400"/>
    <n v="1332478800"/>
    <b v="0"/>
    <b v="0"/>
    <s v="technology/wearables"/>
    <x v="466"/>
    <d v="2012-03-23T05:00:00"/>
  </r>
  <r>
    <n v="495"/>
    <s v="Bell, Edwards and Andersen"/>
    <s v="Centralized clear-thinking solution"/>
    <n v="3200"/>
    <n v="13264"/>
    <x v="3"/>
    <s v="plays"/>
    <n v="68.02051282051282"/>
    <n v="414.49999999999994"/>
    <x v="1"/>
    <n v="195"/>
    <x v="3"/>
    <s v="DKK"/>
    <n v="1402376400"/>
    <n v="1402722000"/>
    <b v="0"/>
    <b v="0"/>
    <s v="theater/plays"/>
    <x v="467"/>
    <d v="2014-06-14T05:00:00"/>
  </r>
  <r>
    <n v="496"/>
    <s v="Morales Group"/>
    <s v="Optimized bi-directional extranet"/>
    <n v="183800"/>
    <n v="1667"/>
    <x v="4"/>
    <s v="animation"/>
    <n v="30.87037037037037"/>
    <n v="0.90696409140369971"/>
    <x v="0"/>
    <n v="54"/>
    <x v="1"/>
    <s v="USD"/>
    <n v="1495342800"/>
    <n v="1496811600"/>
    <b v="0"/>
    <b v="0"/>
    <s v="film &amp; video/animation"/>
    <x v="468"/>
    <d v="2017-06-07T05:00:00"/>
  </r>
  <r>
    <n v="497"/>
    <s v="Lucero Group"/>
    <s v="Intuitive actuating benchmark"/>
    <n v="9800"/>
    <n v="3349"/>
    <x v="2"/>
    <s v="wearables"/>
    <n v="27.908333333333335"/>
    <n v="34.173469387755098"/>
    <x v="0"/>
    <n v="120"/>
    <x v="1"/>
    <s v="USD"/>
    <n v="1482213600"/>
    <n v="1482213600"/>
    <b v="0"/>
    <b v="1"/>
    <s v="technology/wearables"/>
    <x v="469"/>
    <d v="2016-12-20T06:00:00"/>
  </r>
  <r>
    <n v="498"/>
    <s v="Smith, Brown and Davis"/>
    <s v="Devolved background project"/>
    <n v="193400"/>
    <n v="46317"/>
    <x v="2"/>
    <s v="web"/>
    <n v="79.994818652849744"/>
    <n v="23.948810754912099"/>
    <x v="0"/>
    <n v="579"/>
    <x v="3"/>
    <s v="DKK"/>
    <n v="1420092000"/>
    <n v="1420264800"/>
    <b v="0"/>
    <b v="0"/>
    <s v="technology/web"/>
    <x v="470"/>
    <d v="2015-01-03T06:00:00"/>
  </r>
  <r>
    <n v="499"/>
    <s v="Hunt Group"/>
    <s v="Reverse-engineered executive emulation"/>
    <n v="163800"/>
    <n v="78743"/>
    <x v="4"/>
    <s v="documentary"/>
    <n v="38.003378378378379"/>
    <n v="48.072649572649574"/>
    <x v="0"/>
    <n v="2072"/>
    <x v="1"/>
    <s v="USD"/>
    <n v="1458018000"/>
    <n v="1458450000"/>
    <b v="0"/>
    <b v="1"/>
    <s v="film &amp; video/documentary"/>
    <x v="471"/>
    <d v="2016-03-20T05:00:00"/>
  </r>
  <r>
    <n v="500"/>
    <s v="Valdez Ltd"/>
    <s v="Team-oriented clear-thinking matrix"/>
    <n v="100"/>
    <n v="0"/>
    <x v="3"/>
    <s v="plays"/>
    <e v="#DIV/0!"/>
    <n v="0"/>
    <x v="0"/>
    <n v="0"/>
    <x v="1"/>
    <s v="USD"/>
    <n v="1367384400"/>
    <n v="1369803600"/>
    <b v="0"/>
    <b v="1"/>
    <s v="theater/plays"/>
    <x v="472"/>
    <d v="2013-05-29T05:00:00"/>
  </r>
  <r>
    <n v="501"/>
    <s v="Mccann-Le"/>
    <s v="Focused coherent methodology"/>
    <n v="153600"/>
    <n v="107743"/>
    <x v="4"/>
    <s v="documentary"/>
    <n v="59.990534521158132"/>
    <n v="70.145182291666657"/>
    <x v="0"/>
    <n v="1796"/>
    <x v="1"/>
    <s v="USD"/>
    <n v="1363064400"/>
    <n v="1363237200"/>
    <b v="0"/>
    <b v="0"/>
    <s v="film &amp; video/documentary"/>
    <x v="473"/>
    <d v="2013-03-14T05:00:00"/>
  </r>
  <r>
    <n v="502"/>
    <s v="Johnson Inc"/>
    <s v="Reduced context-sensitive complexity"/>
    <n v="1300"/>
    <n v="6889"/>
    <x v="6"/>
    <s v="video games"/>
    <n v="37.037634408602152"/>
    <n v="529.92307692307691"/>
    <x v="1"/>
    <n v="186"/>
    <x v="2"/>
    <s v="AUD"/>
    <n v="1343365200"/>
    <n v="1345870800"/>
    <b v="0"/>
    <b v="1"/>
    <s v="games/video games"/>
    <x v="474"/>
    <d v="2012-08-25T05:00:00"/>
  </r>
  <r>
    <n v="503"/>
    <s v="Collins LLC"/>
    <s v="Decentralized 4thgeneration time-frame"/>
    <n v="25500"/>
    <n v="45983"/>
    <x v="4"/>
    <s v="drama"/>
    <n v="99.963043478260872"/>
    <n v="180.32549019607845"/>
    <x v="1"/>
    <n v="460"/>
    <x v="1"/>
    <s v="USD"/>
    <n v="1435726800"/>
    <n v="1437454800"/>
    <b v="0"/>
    <b v="0"/>
    <s v="film &amp; video/drama"/>
    <x v="72"/>
    <d v="2015-07-21T05:00:00"/>
  </r>
  <r>
    <n v="504"/>
    <s v="Smith-Miller"/>
    <s v="De-engineered cohesive moderator"/>
    <n v="7500"/>
    <n v="6924"/>
    <x v="1"/>
    <s v="rock"/>
    <n v="111.6774193548387"/>
    <n v="92.320000000000007"/>
    <x v="0"/>
    <n v="62"/>
    <x v="6"/>
    <s v="EUR"/>
    <n v="1431925200"/>
    <n v="1432011600"/>
    <b v="0"/>
    <b v="0"/>
    <s v="music/rock"/>
    <x v="443"/>
    <d v="2015-05-19T05:00:00"/>
  </r>
  <r>
    <n v="505"/>
    <s v="Jensen-Vargas"/>
    <s v="Ameliorated explicit parallelism"/>
    <n v="89900"/>
    <n v="12497"/>
    <x v="5"/>
    <s v="radio &amp; podcasts"/>
    <n v="36.014409221902014"/>
    <n v="13.901001112347053"/>
    <x v="0"/>
    <n v="347"/>
    <x v="1"/>
    <s v="USD"/>
    <n v="1362722400"/>
    <n v="1366347600"/>
    <b v="0"/>
    <b v="1"/>
    <s v="publishing/radio &amp; podcasts"/>
    <x v="475"/>
    <d v="2013-04-19T05:00:00"/>
  </r>
  <r>
    <n v="506"/>
    <s v="Robles, Bell and Gonzalez"/>
    <s v="Customizable background monitoring"/>
    <n v="18000"/>
    <n v="166874"/>
    <x v="3"/>
    <s v="plays"/>
    <n v="66.010284810126578"/>
    <n v="927.07777777777767"/>
    <x v="1"/>
    <n v="2528"/>
    <x v="1"/>
    <s v="USD"/>
    <n v="1511416800"/>
    <n v="1512885600"/>
    <b v="0"/>
    <b v="1"/>
    <s v="theater/plays"/>
    <x v="81"/>
    <d v="2017-12-10T06:00:00"/>
  </r>
  <r>
    <n v="507"/>
    <s v="Turner, Miller and Francis"/>
    <s v="Compatible well-modulated budgetary management"/>
    <n v="2100"/>
    <n v="837"/>
    <x v="2"/>
    <s v="web"/>
    <n v="44.05263157894737"/>
    <n v="39.857142857142861"/>
    <x v="0"/>
    <n v="19"/>
    <x v="1"/>
    <s v="USD"/>
    <n v="1365483600"/>
    <n v="1369717200"/>
    <b v="0"/>
    <b v="1"/>
    <s v="technology/web"/>
    <x v="476"/>
    <d v="2013-05-28T05:00:00"/>
  </r>
  <r>
    <n v="508"/>
    <s v="Roberts Group"/>
    <s v="Up-sized radical pricing structure"/>
    <n v="172700"/>
    <n v="193820"/>
    <x v="3"/>
    <s v="plays"/>
    <n v="52.999726551818434"/>
    <n v="112.22929936305732"/>
    <x v="1"/>
    <n v="3657"/>
    <x v="1"/>
    <s v="USD"/>
    <n v="1532840400"/>
    <n v="1534654800"/>
    <b v="0"/>
    <b v="0"/>
    <s v="theater/plays"/>
    <x v="192"/>
    <d v="2018-08-19T05:00:00"/>
  </r>
  <r>
    <n v="509"/>
    <s v="White LLC"/>
    <s v="Robust zero-defect project"/>
    <n v="168500"/>
    <n v="119510"/>
    <x v="3"/>
    <s v="plays"/>
    <n v="95"/>
    <n v="70.925816023738875"/>
    <x v="0"/>
    <n v="1258"/>
    <x v="1"/>
    <s v="USD"/>
    <n v="1336194000"/>
    <n v="1337058000"/>
    <b v="0"/>
    <b v="0"/>
    <s v="theater/plays"/>
    <x v="477"/>
    <d v="2012-05-15T05:00:00"/>
  </r>
  <r>
    <n v="510"/>
    <s v="Best, Miller and Thomas"/>
    <s v="Re-engineered mobile task-force"/>
    <n v="7800"/>
    <n v="9289"/>
    <x v="4"/>
    <s v="drama"/>
    <n v="70.908396946564892"/>
    <n v="119.08974358974358"/>
    <x v="1"/>
    <n v="131"/>
    <x v="2"/>
    <s v="AUD"/>
    <n v="1527742800"/>
    <n v="1529816400"/>
    <b v="0"/>
    <b v="0"/>
    <s v="film &amp; video/drama"/>
    <x v="478"/>
    <d v="2018-06-24T05:00:00"/>
  </r>
  <r>
    <n v="511"/>
    <s v="Smith-Mullins"/>
    <s v="User-centric intangible neural-net"/>
    <n v="147800"/>
    <n v="35498"/>
    <x v="3"/>
    <s v="plays"/>
    <n v="98.060773480662988"/>
    <n v="24.017591339648174"/>
    <x v="0"/>
    <n v="362"/>
    <x v="1"/>
    <s v="USD"/>
    <n v="1564030800"/>
    <n v="1564894800"/>
    <b v="0"/>
    <b v="0"/>
    <s v="theater/plays"/>
    <x v="479"/>
    <d v="2019-08-04T05:00:00"/>
  </r>
  <r>
    <n v="512"/>
    <s v="Williams-Walsh"/>
    <s v="Organized explicit core"/>
    <n v="9100"/>
    <n v="12678"/>
    <x v="6"/>
    <s v="video games"/>
    <n v="53.046025104602514"/>
    <n v="139.31868131868131"/>
    <x v="1"/>
    <n v="239"/>
    <x v="1"/>
    <s v="USD"/>
    <n v="1404536400"/>
    <n v="1404622800"/>
    <b v="0"/>
    <b v="1"/>
    <s v="games/video games"/>
    <x v="480"/>
    <d v="2014-07-06T05:00:00"/>
  </r>
  <r>
    <n v="513"/>
    <s v="Harrison, Blackwell and Mendez"/>
    <s v="Synchronized 6thgeneration adapter"/>
    <n v="8300"/>
    <n v="3260"/>
    <x v="4"/>
    <s v="television"/>
    <n v="93.142857142857139"/>
    <n v="39.277108433734945"/>
    <x v="3"/>
    <n v="35"/>
    <x v="1"/>
    <s v="USD"/>
    <n v="1284008400"/>
    <n v="1284181200"/>
    <b v="0"/>
    <b v="0"/>
    <s v="film &amp; video/television"/>
    <x v="180"/>
    <d v="2010-09-11T05:00:00"/>
  </r>
  <r>
    <n v="514"/>
    <s v="Sanchez, Bradley and Flores"/>
    <s v="Centralized motivating capacity"/>
    <n v="138700"/>
    <n v="31123"/>
    <x v="1"/>
    <s v="rock"/>
    <n v="58.945075757575758"/>
    <n v="22.439077144917089"/>
    <x v="3"/>
    <n v="528"/>
    <x v="5"/>
    <s v="CHF"/>
    <n v="1386309600"/>
    <n v="1386741600"/>
    <b v="0"/>
    <b v="1"/>
    <s v="music/rock"/>
    <x v="481"/>
    <d v="2013-12-11T06:00:00"/>
  </r>
  <r>
    <n v="515"/>
    <s v="Cox LLC"/>
    <s v="Phased 24hour flexibility"/>
    <n v="8600"/>
    <n v="4797"/>
    <x v="3"/>
    <s v="plays"/>
    <n v="36.067669172932334"/>
    <n v="55.779069767441861"/>
    <x v="0"/>
    <n v="133"/>
    <x v="0"/>
    <s v="CAD"/>
    <n v="1324620000"/>
    <n v="1324792800"/>
    <b v="0"/>
    <b v="1"/>
    <s v="theater/plays"/>
    <x v="482"/>
    <d v="2011-12-25T06:00:00"/>
  </r>
  <r>
    <n v="516"/>
    <s v="Morales-Odonnell"/>
    <s v="Exclusive 5thgeneration structure"/>
    <n v="125400"/>
    <n v="53324"/>
    <x v="5"/>
    <s v="nonfiction"/>
    <n v="63.030732860520096"/>
    <n v="42.523125996810208"/>
    <x v="0"/>
    <n v="846"/>
    <x v="1"/>
    <s v="USD"/>
    <n v="1281070800"/>
    <n v="1284354000"/>
    <b v="0"/>
    <b v="0"/>
    <s v="publishing/nonfiction"/>
    <x v="194"/>
    <d v="2010-09-13T05:00:00"/>
  </r>
  <r>
    <n v="517"/>
    <s v="Ramirez LLC"/>
    <s v="Multi-tiered maximized orchestration"/>
    <n v="5900"/>
    <n v="6608"/>
    <x v="0"/>
    <s v="food trucks"/>
    <n v="84.717948717948715"/>
    <n v="112.00000000000001"/>
    <x v="1"/>
    <n v="78"/>
    <x v="1"/>
    <s v="USD"/>
    <n v="1493960400"/>
    <n v="1494392400"/>
    <b v="0"/>
    <b v="0"/>
    <s v="food/food trucks"/>
    <x v="483"/>
    <d v="2017-05-10T05:00:00"/>
  </r>
  <r>
    <n v="518"/>
    <s v="Ramirez Group"/>
    <s v="Open-architected uniform instruction set"/>
    <n v="8800"/>
    <n v="622"/>
    <x v="4"/>
    <s v="animation"/>
    <n v="62.2"/>
    <n v="7.0681818181818183"/>
    <x v="0"/>
    <n v="10"/>
    <x v="1"/>
    <s v="USD"/>
    <n v="1519365600"/>
    <n v="1519538400"/>
    <b v="0"/>
    <b v="1"/>
    <s v="film &amp; video/animation"/>
    <x v="484"/>
    <d v="2018-02-25T06:00:00"/>
  </r>
  <r>
    <n v="519"/>
    <s v="Marsh-Coleman"/>
    <s v="Exclusive asymmetric analyzer"/>
    <n v="177700"/>
    <n v="180802"/>
    <x v="1"/>
    <s v="rock"/>
    <n v="101.97518330513255"/>
    <n v="101.74563871693867"/>
    <x v="1"/>
    <n v="1773"/>
    <x v="1"/>
    <s v="USD"/>
    <n v="1420696800"/>
    <n v="1421906400"/>
    <b v="0"/>
    <b v="1"/>
    <s v="music/rock"/>
    <x v="355"/>
    <d v="2015-01-22T06:00:00"/>
  </r>
  <r>
    <n v="520"/>
    <s v="Frederick, Jenkins and Collins"/>
    <s v="Organic radical collaboration"/>
    <n v="800"/>
    <n v="3406"/>
    <x v="3"/>
    <s v="plays"/>
    <n v="106.4375"/>
    <n v="425.75"/>
    <x v="1"/>
    <n v="32"/>
    <x v="1"/>
    <s v="USD"/>
    <n v="1555650000"/>
    <n v="1555909200"/>
    <b v="0"/>
    <b v="0"/>
    <s v="theater/plays"/>
    <x v="485"/>
    <d v="2019-04-22T05:00:00"/>
  </r>
  <r>
    <n v="521"/>
    <s v="Wilson Ltd"/>
    <s v="Function-based multi-state software"/>
    <n v="7600"/>
    <n v="11061"/>
    <x v="4"/>
    <s v="drama"/>
    <n v="29.975609756097562"/>
    <n v="145.53947368421052"/>
    <x v="1"/>
    <n v="369"/>
    <x v="1"/>
    <s v="USD"/>
    <n v="1471928400"/>
    <n v="1472446800"/>
    <b v="0"/>
    <b v="1"/>
    <s v="film &amp; video/drama"/>
    <x v="486"/>
    <d v="2016-08-29T05:00:00"/>
  </r>
  <r>
    <n v="522"/>
    <s v="Cline, Peterson and Lowery"/>
    <s v="Innovative static budgetary management"/>
    <n v="50500"/>
    <n v="16389"/>
    <x v="4"/>
    <s v="shorts"/>
    <n v="85.806282722513089"/>
    <n v="32.453465346534657"/>
    <x v="0"/>
    <n v="191"/>
    <x v="1"/>
    <s v="USD"/>
    <n v="1341291600"/>
    <n v="1342328400"/>
    <b v="0"/>
    <b v="0"/>
    <s v="film &amp; video/shorts"/>
    <x v="487"/>
    <d v="2012-07-15T05:00:00"/>
  </r>
  <r>
    <n v="523"/>
    <s v="Underwood, James and Jones"/>
    <s v="Triple-buffered holistic ability"/>
    <n v="900"/>
    <n v="6303"/>
    <x v="4"/>
    <s v="shorts"/>
    <n v="70.82022471910112"/>
    <n v="700.33333333333326"/>
    <x v="1"/>
    <n v="89"/>
    <x v="1"/>
    <s v="USD"/>
    <n v="1267682400"/>
    <n v="1268114400"/>
    <b v="0"/>
    <b v="0"/>
    <s v="film &amp; video/shorts"/>
    <x v="488"/>
    <d v="2010-03-09T06:00:00"/>
  </r>
  <r>
    <n v="524"/>
    <s v="Johnson-Contreras"/>
    <s v="Diverse scalable superstructure"/>
    <n v="96700"/>
    <n v="81136"/>
    <x v="3"/>
    <s v="plays"/>
    <n v="40.998484082870135"/>
    <n v="83.904860392967933"/>
    <x v="0"/>
    <n v="1979"/>
    <x v="1"/>
    <s v="USD"/>
    <n v="1272258000"/>
    <n v="1273381200"/>
    <b v="0"/>
    <b v="0"/>
    <s v="theater/plays"/>
    <x v="489"/>
    <d v="2010-05-09T05:00:00"/>
  </r>
  <r>
    <n v="525"/>
    <s v="Greene, Lloyd and Sims"/>
    <s v="Balanced leadingedge data-warehouse"/>
    <n v="2100"/>
    <n v="1768"/>
    <x v="2"/>
    <s v="wearables"/>
    <n v="28.063492063492063"/>
    <n v="84.19047619047619"/>
    <x v="0"/>
    <n v="63"/>
    <x v="1"/>
    <s v="USD"/>
    <n v="1290492000"/>
    <n v="1290837600"/>
    <b v="0"/>
    <b v="0"/>
    <s v="technology/wearables"/>
    <x v="490"/>
    <d v="2010-11-27T06:00:00"/>
  </r>
  <r>
    <n v="526"/>
    <s v="Smith-Sparks"/>
    <s v="Digitized bandwidth-monitored open architecture"/>
    <n v="8300"/>
    <n v="12944"/>
    <x v="3"/>
    <s v="plays"/>
    <n v="88.054421768707485"/>
    <n v="155.95180722891567"/>
    <x v="1"/>
    <n v="147"/>
    <x v="1"/>
    <s v="USD"/>
    <n v="1451109600"/>
    <n v="1454306400"/>
    <b v="0"/>
    <b v="1"/>
    <s v="theater/plays"/>
    <x v="312"/>
    <d v="2016-02-01T06:00:00"/>
  </r>
  <r>
    <n v="527"/>
    <s v="Rosario-Smith"/>
    <s v="Enterprise-wide intermediate portal"/>
    <n v="189200"/>
    <n v="188480"/>
    <x v="4"/>
    <s v="animation"/>
    <n v="31"/>
    <n v="99.619450317124731"/>
    <x v="0"/>
    <n v="6080"/>
    <x v="0"/>
    <s v="CAD"/>
    <n v="1454652000"/>
    <n v="1457762400"/>
    <b v="0"/>
    <b v="0"/>
    <s v="film &amp; video/animation"/>
    <x v="491"/>
    <d v="2016-03-12T06:00:00"/>
  </r>
  <r>
    <n v="528"/>
    <s v="Avila, Ford and Welch"/>
    <s v="Focused leadingedge matrix"/>
    <n v="9000"/>
    <n v="7227"/>
    <x v="1"/>
    <s v="indie rock"/>
    <n v="90.337500000000006"/>
    <n v="80.300000000000011"/>
    <x v="0"/>
    <n v="80"/>
    <x v="4"/>
    <s v="GBP"/>
    <n v="1385186400"/>
    <n v="1389074400"/>
    <b v="0"/>
    <b v="0"/>
    <s v="music/indie rock"/>
    <x v="492"/>
    <d v="2014-01-07T06:00:00"/>
  </r>
  <r>
    <n v="529"/>
    <s v="Gallegos Inc"/>
    <s v="Seamless logistical encryption"/>
    <n v="5100"/>
    <n v="574"/>
    <x v="6"/>
    <s v="video games"/>
    <n v="63.777777777777779"/>
    <n v="11.254901960784313"/>
    <x v="0"/>
    <n v="9"/>
    <x v="1"/>
    <s v="USD"/>
    <n v="1399698000"/>
    <n v="1402117200"/>
    <b v="0"/>
    <b v="0"/>
    <s v="games/video games"/>
    <x v="493"/>
    <d v="2014-06-07T05:00:00"/>
  </r>
  <r>
    <n v="530"/>
    <s v="Morrow, Santiago and Soto"/>
    <s v="Stand-alone human-resource workforce"/>
    <n v="105000"/>
    <n v="96328"/>
    <x v="5"/>
    <s v="fiction"/>
    <n v="53.995515695067262"/>
    <n v="91.740952380952379"/>
    <x v="0"/>
    <n v="1784"/>
    <x v="1"/>
    <s v="USD"/>
    <n v="1283230800"/>
    <n v="1284440400"/>
    <b v="0"/>
    <b v="1"/>
    <s v="publishing/fiction"/>
    <x v="494"/>
    <d v="2010-09-14T05:00:00"/>
  </r>
  <r>
    <n v="531"/>
    <s v="Berry-Richardson"/>
    <s v="Automated zero tolerance implementation"/>
    <n v="186700"/>
    <n v="178338"/>
    <x v="6"/>
    <s v="video games"/>
    <n v="48.993956043956047"/>
    <n v="95.521156936261391"/>
    <x v="2"/>
    <n v="3640"/>
    <x v="5"/>
    <s v="CHF"/>
    <n v="1384149600"/>
    <n v="1388988000"/>
    <b v="0"/>
    <b v="0"/>
    <s v="games/video games"/>
    <x v="495"/>
    <d v="2014-01-06T06:00:00"/>
  </r>
  <r>
    <n v="532"/>
    <s v="Cordova-Torres"/>
    <s v="Pre-emptive grid-enabled contingency"/>
    <n v="1600"/>
    <n v="8046"/>
    <x v="3"/>
    <s v="plays"/>
    <n v="63.857142857142854"/>
    <n v="502.87499999999994"/>
    <x v="1"/>
    <n v="126"/>
    <x v="0"/>
    <s v="CAD"/>
    <n v="1516860000"/>
    <n v="1516946400"/>
    <b v="0"/>
    <b v="0"/>
    <s v="theater/plays"/>
    <x v="496"/>
    <d v="2018-01-26T06:00:00"/>
  </r>
  <r>
    <n v="533"/>
    <s v="Holt, Bernard and Johnson"/>
    <s v="Multi-lateral didactic encoding"/>
    <n v="115600"/>
    <n v="184086"/>
    <x v="1"/>
    <s v="indie rock"/>
    <n v="82.996393146979258"/>
    <n v="159.24394463667818"/>
    <x v="1"/>
    <n v="2218"/>
    <x v="4"/>
    <s v="GBP"/>
    <n v="1374642000"/>
    <n v="1377752400"/>
    <b v="0"/>
    <b v="0"/>
    <s v="music/indie rock"/>
    <x v="497"/>
    <d v="2013-08-29T05:00:00"/>
  </r>
  <r>
    <n v="534"/>
    <s v="Clark, Mccormick and Mendoza"/>
    <s v="Self-enabling didactic orchestration"/>
    <n v="89100"/>
    <n v="13385"/>
    <x v="4"/>
    <s v="drama"/>
    <n v="55.08230452674897"/>
    <n v="15.022446689113355"/>
    <x v="0"/>
    <n v="243"/>
    <x v="1"/>
    <s v="USD"/>
    <n v="1534482000"/>
    <n v="1534568400"/>
    <b v="0"/>
    <b v="1"/>
    <s v="film &amp; video/drama"/>
    <x v="498"/>
    <d v="2018-08-18T05:00:00"/>
  </r>
  <r>
    <n v="535"/>
    <s v="Garrison LLC"/>
    <s v="Profit-focused 24/7 data-warehouse"/>
    <n v="2600"/>
    <n v="12533"/>
    <x v="3"/>
    <s v="plays"/>
    <n v="62.044554455445542"/>
    <n v="482.03846153846149"/>
    <x v="1"/>
    <n v="202"/>
    <x v="6"/>
    <s v="EUR"/>
    <n v="1528434000"/>
    <n v="1528606800"/>
    <b v="0"/>
    <b v="1"/>
    <s v="theater/plays"/>
    <x v="499"/>
    <d v="2018-06-10T05:00:00"/>
  </r>
  <r>
    <n v="536"/>
    <s v="Shannon-Olson"/>
    <s v="Enhanced methodical middleware"/>
    <n v="9800"/>
    <n v="14697"/>
    <x v="5"/>
    <s v="fiction"/>
    <n v="104.97857142857143"/>
    <n v="149.96938775510205"/>
    <x v="1"/>
    <n v="140"/>
    <x v="6"/>
    <s v="EUR"/>
    <n v="1282626000"/>
    <n v="1284872400"/>
    <b v="0"/>
    <b v="0"/>
    <s v="publishing/fiction"/>
    <x v="500"/>
    <d v="2010-09-19T05:00:00"/>
  </r>
  <r>
    <n v="537"/>
    <s v="Murillo-Mcfarland"/>
    <s v="Synchronized client-driven projection"/>
    <n v="84400"/>
    <n v="98935"/>
    <x v="4"/>
    <s v="documentary"/>
    <n v="94.044676806083643"/>
    <n v="117.22156398104266"/>
    <x v="1"/>
    <n v="1052"/>
    <x v="3"/>
    <s v="DKK"/>
    <n v="1535605200"/>
    <n v="1537592400"/>
    <b v="1"/>
    <b v="1"/>
    <s v="film &amp; video/documentary"/>
    <x v="501"/>
    <d v="2018-09-22T05:00:00"/>
  </r>
  <r>
    <n v="538"/>
    <s v="Young, Gilbert and Escobar"/>
    <s v="Networked didactic time-frame"/>
    <n v="151300"/>
    <n v="57034"/>
    <x v="6"/>
    <s v="mobile games"/>
    <n v="44.007716049382715"/>
    <n v="37.695968274950431"/>
    <x v="0"/>
    <n v="1296"/>
    <x v="1"/>
    <s v="USD"/>
    <n v="1379826000"/>
    <n v="1381208400"/>
    <b v="0"/>
    <b v="0"/>
    <s v="games/mobile games"/>
    <x v="502"/>
    <d v="2013-10-08T05:00:00"/>
  </r>
  <r>
    <n v="539"/>
    <s v="Thomas, Welch and Santana"/>
    <s v="Assimilated exuding toolset"/>
    <n v="9800"/>
    <n v="7120"/>
    <x v="0"/>
    <s v="food trucks"/>
    <n v="92.467532467532465"/>
    <n v="72.653061224489804"/>
    <x v="0"/>
    <n v="77"/>
    <x v="1"/>
    <s v="USD"/>
    <n v="1561957200"/>
    <n v="1562475600"/>
    <b v="0"/>
    <b v="1"/>
    <s v="food/food trucks"/>
    <x v="503"/>
    <d v="2019-07-07T05:00:00"/>
  </r>
  <r>
    <n v="540"/>
    <s v="Brown-Pena"/>
    <s v="Front-line client-server secured line"/>
    <n v="5300"/>
    <n v="14097"/>
    <x v="7"/>
    <s v="photography books"/>
    <n v="57.072874493927124"/>
    <n v="265.98113207547169"/>
    <x v="1"/>
    <n v="247"/>
    <x v="1"/>
    <s v="USD"/>
    <n v="1525496400"/>
    <n v="1527397200"/>
    <b v="0"/>
    <b v="0"/>
    <s v="photography/photography books"/>
    <x v="504"/>
    <d v="2018-05-27T05:00:00"/>
  </r>
  <r>
    <n v="541"/>
    <s v="Holder, Caldwell and Vance"/>
    <s v="Polarized systemic Internet solution"/>
    <n v="178000"/>
    <n v="43086"/>
    <x v="6"/>
    <s v="mobile games"/>
    <n v="109.07848101265823"/>
    <n v="24.205617977528089"/>
    <x v="0"/>
    <n v="395"/>
    <x v="6"/>
    <s v="EUR"/>
    <n v="1433912400"/>
    <n v="1436158800"/>
    <b v="0"/>
    <b v="0"/>
    <s v="games/mobile games"/>
    <x v="505"/>
    <d v="2015-07-06T05:00:00"/>
  </r>
  <r>
    <n v="542"/>
    <s v="Harrison-Bridges"/>
    <s v="Profit-focused exuding moderator"/>
    <n v="77000"/>
    <n v="1930"/>
    <x v="1"/>
    <s v="indie rock"/>
    <n v="39.387755102040813"/>
    <n v="2.5064935064935066"/>
    <x v="0"/>
    <n v="49"/>
    <x v="4"/>
    <s v="GBP"/>
    <n v="1453442400"/>
    <n v="1456034400"/>
    <b v="0"/>
    <b v="0"/>
    <s v="music/indie rock"/>
    <x v="506"/>
    <d v="2016-02-21T06:00:00"/>
  </r>
  <r>
    <n v="543"/>
    <s v="Johnson, Murphy and Peterson"/>
    <s v="Cross-group high-level moderator"/>
    <n v="84900"/>
    <n v="13864"/>
    <x v="6"/>
    <s v="video games"/>
    <n v="77.022222222222226"/>
    <n v="16.329799764428738"/>
    <x v="0"/>
    <n v="180"/>
    <x v="1"/>
    <s v="USD"/>
    <n v="1378875600"/>
    <n v="1380171600"/>
    <b v="0"/>
    <b v="0"/>
    <s v="games/video games"/>
    <x v="507"/>
    <d v="2013-09-26T05:00:00"/>
  </r>
  <r>
    <n v="544"/>
    <s v="Taylor Inc"/>
    <s v="Public-key 3rdgeneration system engine"/>
    <n v="2800"/>
    <n v="7742"/>
    <x v="1"/>
    <s v="rock"/>
    <n v="92.166666666666671"/>
    <n v="276.5"/>
    <x v="1"/>
    <n v="84"/>
    <x v="1"/>
    <s v="USD"/>
    <n v="1452232800"/>
    <n v="1453356000"/>
    <b v="0"/>
    <b v="0"/>
    <s v="music/rock"/>
    <x v="508"/>
    <d v="2016-01-21T06:00:00"/>
  </r>
  <r>
    <n v="545"/>
    <s v="Deleon and Sons"/>
    <s v="Organized value-added access"/>
    <n v="184800"/>
    <n v="164109"/>
    <x v="3"/>
    <s v="plays"/>
    <n v="61.007063197026021"/>
    <n v="88.803571428571431"/>
    <x v="0"/>
    <n v="2690"/>
    <x v="1"/>
    <s v="USD"/>
    <n v="1577253600"/>
    <n v="1578981600"/>
    <b v="0"/>
    <b v="0"/>
    <s v="theater/plays"/>
    <x v="509"/>
    <d v="2020-01-14T06:00:00"/>
  </r>
  <r>
    <n v="546"/>
    <s v="Benjamin, Paul and Ferguson"/>
    <s v="Cloned global Graphical User Interface"/>
    <n v="4200"/>
    <n v="6870"/>
    <x v="3"/>
    <s v="plays"/>
    <n v="78.068181818181813"/>
    <n v="163.57142857142856"/>
    <x v="1"/>
    <n v="88"/>
    <x v="1"/>
    <s v="USD"/>
    <n v="1537160400"/>
    <n v="1537419600"/>
    <b v="0"/>
    <b v="1"/>
    <s v="theater/plays"/>
    <x v="510"/>
    <d v="2018-09-20T05:00:00"/>
  </r>
  <r>
    <n v="547"/>
    <s v="Hardin-Dixon"/>
    <s v="Focused solution-oriented matrix"/>
    <n v="1300"/>
    <n v="12597"/>
    <x v="4"/>
    <s v="drama"/>
    <n v="80.75"/>
    <n v="969"/>
    <x v="1"/>
    <n v="156"/>
    <x v="1"/>
    <s v="USD"/>
    <n v="1422165600"/>
    <n v="1423202400"/>
    <b v="0"/>
    <b v="0"/>
    <s v="film &amp; video/drama"/>
    <x v="511"/>
    <d v="2015-02-06T06:00:00"/>
  </r>
  <r>
    <n v="548"/>
    <s v="York-Pitts"/>
    <s v="Monitored discrete toolset"/>
    <n v="66100"/>
    <n v="179074"/>
    <x v="3"/>
    <s v="plays"/>
    <n v="59.991289782244557"/>
    <n v="270.91376701966715"/>
    <x v="1"/>
    <n v="2985"/>
    <x v="1"/>
    <s v="USD"/>
    <n v="1459486800"/>
    <n v="1460610000"/>
    <b v="0"/>
    <b v="0"/>
    <s v="theater/plays"/>
    <x v="512"/>
    <d v="2016-04-14T05:00:00"/>
  </r>
  <r>
    <n v="549"/>
    <s v="Jarvis and Sons"/>
    <s v="Business-focused intermediate system engine"/>
    <n v="29500"/>
    <n v="83843"/>
    <x v="2"/>
    <s v="wearables"/>
    <n v="110.03018372703411"/>
    <n v="284.21355932203392"/>
    <x v="1"/>
    <n v="762"/>
    <x v="1"/>
    <s v="USD"/>
    <n v="1369717200"/>
    <n v="1370494800"/>
    <b v="0"/>
    <b v="0"/>
    <s v="technology/wearables"/>
    <x v="513"/>
    <d v="2013-06-06T05:00:00"/>
  </r>
  <r>
    <n v="550"/>
    <s v="Morrison-Henderson"/>
    <s v="De-engineered disintermediate encoding"/>
    <n v="100"/>
    <n v="4"/>
    <x v="1"/>
    <s v="indie rock"/>
    <n v="4"/>
    <n v="4"/>
    <x v="3"/>
    <n v="1"/>
    <x v="5"/>
    <s v="CHF"/>
    <n v="1330495200"/>
    <n v="1332306000"/>
    <b v="0"/>
    <b v="0"/>
    <s v="music/indie rock"/>
    <x v="514"/>
    <d v="2012-03-21T05:00:00"/>
  </r>
  <r>
    <n v="551"/>
    <s v="Martin-James"/>
    <s v="Streamlined upward-trending analyzer"/>
    <n v="180100"/>
    <n v="105598"/>
    <x v="2"/>
    <s v="web"/>
    <n v="37.99856063332134"/>
    <n v="58.6329816768462"/>
    <x v="0"/>
    <n v="2779"/>
    <x v="2"/>
    <s v="AUD"/>
    <n v="1419055200"/>
    <n v="1422511200"/>
    <b v="0"/>
    <b v="1"/>
    <s v="technology/web"/>
    <x v="515"/>
    <d v="2015-01-29T06:00:00"/>
  </r>
  <r>
    <n v="552"/>
    <s v="Mercer, Solomon and Singleton"/>
    <s v="Distributed human-resource policy"/>
    <n v="9000"/>
    <n v="8866"/>
    <x v="3"/>
    <s v="plays"/>
    <n v="96.369565217391298"/>
    <n v="98.51111111111112"/>
    <x v="0"/>
    <n v="92"/>
    <x v="1"/>
    <s v="USD"/>
    <n v="1480140000"/>
    <n v="1480312800"/>
    <b v="0"/>
    <b v="0"/>
    <s v="theater/plays"/>
    <x v="516"/>
    <d v="2016-11-28T06:00:00"/>
  </r>
  <r>
    <n v="553"/>
    <s v="Dougherty, Austin and Mills"/>
    <s v="De-engineered 5thgeneration contingency"/>
    <n v="170600"/>
    <n v="75022"/>
    <x v="1"/>
    <s v="rock"/>
    <n v="72.978599221789878"/>
    <n v="43.975381008206334"/>
    <x v="0"/>
    <n v="1028"/>
    <x v="1"/>
    <s v="USD"/>
    <n v="1293948000"/>
    <n v="1294034400"/>
    <b v="0"/>
    <b v="0"/>
    <s v="music/rock"/>
    <x v="517"/>
    <d v="2011-01-03T06:00:00"/>
  </r>
  <r>
    <n v="554"/>
    <s v="Ritter PLC"/>
    <s v="Multi-channeled upward-trending application"/>
    <n v="9500"/>
    <n v="14408"/>
    <x v="1"/>
    <s v="indie rock"/>
    <n v="26.007220216606498"/>
    <n v="151.66315789473683"/>
    <x v="1"/>
    <n v="554"/>
    <x v="0"/>
    <s v="CAD"/>
    <n v="1482127200"/>
    <n v="1482645600"/>
    <b v="0"/>
    <b v="0"/>
    <s v="music/indie rock"/>
    <x v="518"/>
    <d v="2016-12-25T06:00:00"/>
  </r>
  <r>
    <n v="555"/>
    <s v="Anderson Group"/>
    <s v="Organic maximized database"/>
    <n v="6300"/>
    <n v="14089"/>
    <x v="1"/>
    <s v="rock"/>
    <n v="104.36296296296297"/>
    <n v="223.63492063492063"/>
    <x v="1"/>
    <n v="135"/>
    <x v="3"/>
    <s v="DKK"/>
    <n v="1396414800"/>
    <n v="1399093200"/>
    <b v="0"/>
    <b v="0"/>
    <s v="music/rock"/>
    <x v="519"/>
    <d v="2014-05-03T05:00:00"/>
  </r>
  <r>
    <n v="556"/>
    <s v="Smith and Sons"/>
    <s v="Grass-roots 24/7 attitude"/>
    <n v="5200"/>
    <n v="12467"/>
    <x v="5"/>
    <s v="translations"/>
    <n v="102.18852459016394"/>
    <n v="239.75"/>
    <x v="1"/>
    <n v="122"/>
    <x v="1"/>
    <s v="USD"/>
    <n v="1315285200"/>
    <n v="1315890000"/>
    <b v="0"/>
    <b v="1"/>
    <s v="publishing/translations"/>
    <x v="520"/>
    <d v="2011-09-13T05:00:00"/>
  </r>
  <r>
    <n v="557"/>
    <s v="Lam-Hamilton"/>
    <s v="Team-oriented global strategy"/>
    <n v="6000"/>
    <n v="11960"/>
    <x v="4"/>
    <s v="science fiction"/>
    <n v="54.117647058823529"/>
    <n v="199.33333333333334"/>
    <x v="1"/>
    <n v="221"/>
    <x v="1"/>
    <s v="USD"/>
    <n v="1443762000"/>
    <n v="1444021200"/>
    <b v="0"/>
    <b v="1"/>
    <s v="film &amp; video/science fiction"/>
    <x v="521"/>
    <d v="2015-10-05T05:00:00"/>
  </r>
  <r>
    <n v="558"/>
    <s v="Ho Ltd"/>
    <s v="Enhanced client-driven capacity"/>
    <n v="5800"/>
    <n v="7966"/>
    <x v="3"/>
    <s v="plays"/>
    <n v="63.222222222222221"/>
    <n v="137.34482758620689"/>
    <x v="1"/>
    <n v="126"/>
    <x v="1"/>
    <s v="USD"/>
    <n v="1456293600"/>
    <n v="1460005200"/>
    <b v="0"/>
    <b v="0"/>
    <s v="theater/plays"/>
    <x v="522"/>
    <d v="2016-04-07T05:00:00"/>
  </r>
  <r>
    <n v="559"/>
    <s v="Brown, Estrada and Jensen"/>
    <s v="Exclusive systematic productivity"/>
    <n v="105300"/>
    <n v="106321"/>
    <x v="3"/>
    <s v="plays"/>
    <n v="104.03228962818004"/>
    <n v="100.9696106362773"/>
    <x v="1"/>
    <n v="1022"/>
    <x v="1"/>
    <s v="USD"/>
    <n v="1470114000"/>
    <n v="1470718800"/>
    <b v="0"/>
    <b v="0"/>
    <s v="theater/plays"/>
    <x v="523"/>
    <d v="2016-08-09T05:00:00"/>
  </r>
  <r>
    <n v="560"/>
    <s v="Hunt LLC"/>
    <s v="Re-engineered radical policy"/>
    <n v="20000"/>
    <n v="158832"/>
    <x v="4"/>
    <s v="animation"/>
    <n v="49.994334277620396"/>
    <n v="794.16"/>
    <x v="1"/>
    <n v="3177"/>
    <x v="1"/>
    <s v="USD"/>
    <n v="1321596000"/>
    <n v="1325052000"/>
    <b v="0"/>
    <b v="0"/>
    <s v="film &amp; video/animation"/>
    <x v="524"/>
    <d v="2011-12-28T06:00:00"/>
  </r>
  <r>
    <n v="561"/>
    <s v="Fowler-Smith"/>
    <s v="Down-sized logistical adapter"/>
    <n v="3000"/>
    <n v="11091"/>
    <x v="3"/>
    <s v="plays"/>
    <n v="56.015151515151516"/>
    <n v="369.7"/>
    <x v="1"/>
    <n v="198"/>
    <x v="5"/>
    <s v="CHF"/>
    <n v="1318827600"/>
    <n v="1319000400"/>
    <b v="0"/>
    <b v="0"/>
    <s v="theater/plays"/>
    <x v="525"/>
    <d v="2011-10-19T05:00:00"/>
  </r>
  <r>
    <n v="562"/>
    <s v="Blair Inc"/>
    <s v="Configurable bandwidth-monitored throughput"/>
    <n v="9900"/>
    <n v="1269"/>
    <x v="1"/>
    <s v="rock"/>
    <n v="48.807692307692307"/>
    <n v="12.818181818181817"/>
    <x v="0"/>
    <n v="26"/>
    <x v="5"/>
    <s v="CHF"/>
    <n v="1552366800"/>
    <n v="1552539600"/>
    <b v="0"/>
    <b v="0"/>
    <s v="music/rock"/>
    <x v="188"/>
    <d v="2019-03-14T05:00:00"/>
  </r>
  <r>
    <n v="563"/>
    <s v="Kelley, Stanton and Sanchez"/>
    <s v="Optional tangible pricing structure"/>
    <n v="3700"/>
    <n v="5107"/>
    <x v="4"/>
    <s v="documentary"/>
    <n v="60.082352941176474"/>
    <n v="138.02702702702703"/>
    <x v="1"/>
    <n v="85"/>
    <x v="2"/>
    <s v="AUD"/>
    <n v="1542088800"/>
    <n v="1543816800"/>
    <b v="0"/>
    <b v="0"/>
    <s v="film &amp; video/documentary"/>
    <x v="526"/>
    <d v="2018-12-03T06:00:00"/>
  </r>
  <r>
    <n v="564"/>
    <s v="Hernandez-Macdonald"/>
    <s v="Organic high-level implementation"/>
    <n v="168700"/>
    <n v="141393"/>
    <x v="3"/>
    <s v="plays"/>
    <n v="78.990502793296088"/>
    <n v="83.813278008298752"/>
    <x v="0"/>
    <n v="1790"/>
    <x v="1"/>
    <s v="USD"/>
    <n v="1426395600"/>
    <n v="1427086800"/>
    <b v="0"/>
    <b v="0"/>
    <s v="theater/plays"/>
    <x v="527"/>
    <d v="2015-03-23T05:00:00"/>
  </r>
  <r>
    <n v="565"/>
    <s v="Joseph LLC"/>
    <s v="Decentralized logistical collaboration"/>
    <n v="94900"/>
    <n v="194166"/>
    <x v="3"/>
    <s v="plays"/>
    <n v="53.99499443826474"/>
    <n v="204.60063224446787"/>
    <x v="1"/>
    <n v="3596"/>
    <x v="1"/>
    <s v="USD"/>
    <n v="1321336800"/>
    <n v="1323064800"/>
    <b v="0"/>
    <b v="0"/>
    <s v="theater/plays"/>
    <x v="528"/>
    <d v="2011-12-05T06:00:00"/>
  </r>
  <r>
    <n v="566"/>
    <s v="Webb-Smith"/>
    <s v="Advanced content-based installation"/>
    <n v="9300"/>
    <n v="4124"/>
    <x v="1"/>
    <s v="electric music"/>
    <n v="111.45945945945945"/>
    <n v="44.344086021505376"/>
    <x v="0"/>
    <n v="37"/>
    <x v="1"/>
    <s v="USD"/>
    <n v="1456293600"/>
    <n v="1458277200"/>
    <b v="0"/>
    <b v="1"/>
    <s v="music/electric music"/>
    <x v="522"/>
    <d v="2016-03-18T05:00:00"/>
  </r>
  <r>
    <n v="567"/>
    <s v="Johns PLC"/>
    <s v="Distributed high-level open architecture"/>
    <n v="6800"/>
    <n v="14865"/>
    <x v="1"/>
    <s v="rock"/>
    <n v="60.922131147540981"/>
    <n v="218.60294117647058"/>
    <x v="1"/>
    <n v="244"/>
    <x v="1"/>
    <s v="USD"/>
    <n v="1404968400"/>
    <n v="1405141200"/>
    <b v="0"/>
    <b v="0"/>
    <s v="music/rock"/>
    <x v="529"/>
    <d v="2014-07-12T05:00:00"/>
  </r>
  <r>
    <n v="568"/>
    <s v="Hardin-Foley"/>
    <s v="Synergized zero tolerance help-desk"/>
    <n v="72400"/>
    <n v="134688"/>
    <x v="3"/>
    <s v="plays"/>
    <n v="26.0015444015444"/>
    <n v="186.03314917127071"/>
    <x v="1"/>
    <n v="5180"/>
    <x v="1"/>
    <s v="USD"/>
    <n v="1279170000"/>
    <n v="1283058000"/>
    <b v="0"/>
    <b v="0"/>
    <s v="theater/plays"/>
    <x v="530"/>
    <d v="2010-08-29T05:00:00"/>
  </r>
  <r>
    <n v="569"/>
    <s v="Fischer, Fowler and Arnold"/>
    <s v="Extended multi-tasking definition"/>
    <n v="20100"/>
    <n v="47705"/>
    <x v="4"/>
    <s v="animation"/>
    <n v="80.993208828522924"/>
    <n v="237.33830845771143"/>
    <x v="1"/>
    <n v="589"/>
    <x v="6"/>
    <s v="EUR"/>
    <n v="1294725600"/>
    <n v="1295762400"/>
    <b v="0"/>
    <b v="0"/>
    <s v="film &amp; video/animation"/>
    <x v="531"/>
    <d v="2011-01-23T06:00:00"/>
  </r>
  <r>
    <n v="570"/>
    <s v="Martinez-Juarez"/>
    <s v="Realigned uniform knowledge user"/>
    <n v="31200"/>
    <n v="95364"/>
    <x v="1"/>
    <s v="rock"/>
    <n v="34.995963302752294"/>
    <n v="305.65384615384613"/>
    <x v="1"/>
    <n v="2725"/>
    <x v="1"/>
    <s v="USD"/>
    <n v="1419055200"/>
    <n v="1419573600"/>
    <b v="0"/>
    <b v="1"/>
    <s v="music/rock"/>
    <x v="515"/>
    <d v="2014-12-26T06:00:00"/>
  </r>
  <r>
    <n v="571"/>
    <s v="Wilson and Sons"/>
    <s v="Monitored grid-enabled model"/>
    <n v="3500"/>
    <n v="3295"/>
    <x v="4"/>
    <s v="shorts"/>
    <n v="94.142857142857139"/>
    <n v="94.142857142857139"/>
    <x v="0"/>
    <n v="35"/>
    <x v="6"/>
    <s v="EUR"/>
    <n v="1434690000"/>
    <n v="1438750800"/>
    <b v="0"/>
    <b v="0"/>
    <s v="film &amp; video/shorts"/>
    <x v="532"/>
    <d v="2015-08-05T05:00:00"/>
  </r>
  <r>
    <n v="572"/>
    <s v="Clements Group"/>
    <s v="Assimilated actuating policy"/>
    <n v="9000"/>
    <n v="4896"/>
    <x v="1"/>
    <s v="rock"/>
    <n v="52.085106382978722"/>
    <n v="54.400000000000006"/>
    <x v="3"/>
    <n v="94"/>
    <x v="1"/>
    <s v="USD"/>
    <n v="1443416400"/>
    <n v="1444798800"/>
    <b v="0"/>
    <b v="1"/>
    <s v="music/rock"/>
    <x v="533"/>
    <d v="2015-10-14T05:00:00"/>
  </r>
  <r>
    <n v="573"/>
    <s v="Valenzuela-Cook"/>
    <s v="Total incremental productivity"/>
    <n v="6700"/>
    <n v="7496"/>
    <x v="8"/>
    <s v="audio"/>
    <n v="24.986666666666668"/>
    <n v="111.88059701492537"/>
    <x v="1"/>
    <n v="300"/>
    <x v="1"/>
    <s v="USD"/>
    <n v="1399006800"/>
    <n v="1399179600"/>
    <b v="0"/>
    <b v="0"/>
    <s v="journalism/audio"/>
    <x v="409"/>
    <d v="2014-05-04T05:00:00"/>
  </r>
  <r>
    <n v="574"/>
    <s v="Parker, Haley and Foster"/>
    <s v="Adaptive local task-force"/>
    <n v="2700"/>
    <n v="9967"/>
    <x v="0"/>
    <s v="food trucks"/>
    <n v="69.215277777777771"/>
    <n v="369.14814814814815"/>
    <x v="1"/>
    <n v="144"/>
    <x v="1"/>
    <s v="USD"/>
    <n v="1575698400"/>
    <n v="1576562400"/>
    <b v="0"/>
    <b v="1"/>
    <s v="food/food trucks"/>
    <x v="534"/>
    <d v="2019-12-17T06:00:00"/>
  </r>
  <r>
    <n v="575"/>
    <s v="Fuentes LLC"/>
    <s v="Universal zero-defect concept"/>
    <n v="83300"/>
    <n v="52421"/>
    <x v="3"/>
    <s v="plays"/>
    <n v="93.944444444444443"/>
    <n v="62.930372148859547"/>
    <x v="0"/>
    <n v="558"/>
    <x v="1"/>
    <s v="USD"/>
    <n v="1400562000"/>
    <n v="1400821200"/>
    <b v="0"/>
    <b v="1"/>
    <s v="theater/plays"/>
    <x v="53"/>
    <d v="2014-05-23T05:00:00"/>
  </r>
  <r>
    <n v="576"/>
    <s v="Moran and Sons"/>
    <s v="Object-based bottom-line superstructure"/>
    <n v="9700"/>
    <n v="6298"/>
    <x v="3"/>
    <s v="plays"/>
    <n v="98.40625"/>
    <n v="64.927835051546396"/>
    <x v="0"/>
    <n v="64"/>
    <x v="1"/>
    <s v="USD"/>
    <n v="1509512400"/>
    <n v="1510984800"/>
    <b v="0"/>
    <b v="0"/>
    <s v="theater/plays"/>
    <x v="535"/>
    <d v="2017-11-18T06:00:00"/>
  </r>
  <r>
    <n v="577"/>
    <s v="Stevens Inc"/>
    <s v="Adaptive 24hour projection"/>
    <n v="8200"/>
    <n v="1546"/>
    <x v="1"/>
    <s v="jazz"/>
    <n v="41.783783783783782"/>
    <n v="18.853658536585368"/>
    <x v="3"/>
    <n v="37"/>
    <x v="1"/>
    <s v="USD"/>
    <n v="1299823200"/>
    <n v="1302066000"/>
    <b v="0"/>
    <b v="0"/>
    <s v="music/jazz"/>
    <x v="536"/>
    <d v="2011-04-06T05:00:00"/>
  </r>
  <r>
    <n v="578"/>
    <s v="Martinez-Johnson"/>
    <s v="Sharable radical toolset"/>
    <n v="96500"/>
    <n v="16168"/>
    <x v="4"/>
    <s v="science fiction"/>
    <n v="65.991836734693877"/>
    <n v="16.754404145077721"/>
    <x v="0"/>
    <n v="245"/>
    <x v="1"/>
    <s v="USD"/>
    <n v="1322719200"/>
    <n v="1322978400"/>
    <b v="0"/>
    <b v="0"/>
    <s v="film &amp; video/science fiction"/>
    <x v="537"/>
    <d v="2011-12-04T06:00:00"/>
  </r>
  <r>
    <n v="579"/>
    <s v="Franklin Inc"/>
    <s v="Focused multimedia knowledgebase"/>
    <n v="6200"/>
    <n v="6269"/>
    <x v="1"/>
    <s v="jazz"/>
    <n v="72.05747126436782"/>
    <n v="101.11290322580646"/>
    <x v="1"/>
    <n v="87"/>
    <x v="1"/>
    <s v="USD"/>
    <n v="1312693200"/>
    <n v="1313730000"/>
    <b v="0"/>
    <b v="0"/>
    <s v="music/jazz"/>
    <x v="538"/>
    <d v="2011-08-19T05:00:00"/>
  </r>
  <r>
    <n v="580"/>
    <s v="Perez PLC"/>
    <s v="Seamless 6thgeneration extranet"/>
    <n v="43800"/>
    <n v="149578"/>
    <x v="3"/>
    <s v="plays"/>
    <n v="48.003209242618745"/>
    <n v="341.5022831050228"/>
    <x v="1"/>
    <n v="3116"/>
    <x v="1"/>
    <s v="USD"/>
    <n v="1393394400"/>
    <n v="1394085600"/>
    <b v="0"/>
    <b v="0"/>
    <s v="theater/plays"/>
    <x v="539"/>
    <d v="2014-03-06T06:00:00"/>
  </r>
  <r>
    <n v="581"/>
    <s v="Sanchez, Cross and Savage"/>
    <s v="Sharable mobile knowledgebase"/>
    <n v="6000"/>
    <n v="3841"/>
    <x v="2"/>
    <s v="web"/>
    <n v="54.098591549295776"/>
    <n v="64.016666666666666"/>
    <x v="0"/>
    <n v="71"/>
    <x v="1"/>
    <s v="USD"/>
    <n v="1304053200"/>
    <n v="1305349200"/>
    <b v="0"/>
    <b v="0"/>
    <s v="technology/web"/>
    <x v="540"/>
    <d v="2011-05-14T05:00:00"/>
  </r>
  <r>
    <n v="582"/>
    <s v="Pineda Ltd"/>
    <s v="Cross-group global system engine"/>
    <n v="8700"/>
    <n v="4531"/>
    <x v="6"/>
    <s v="video games"/>
    <n v="107.88095238095238"/>
    <n v="52.080459770114942"/>
    <x v="0"/>
    <n v="42"/>
    <x v="1"/>
    <s v="USD"/>
    <n v="1433912400"/>
    <n v="1434344400"/>
    <b v="0"/>
    <b v="1"/>
    <s v="games/video games"/>
    <x v="505"/>
    <d v="2015-06-15T05:00:00"/>
  </r>
  <r>
    <n v="583"/>
    <s v="Powell and Sons"/>
    <s v="Centralized clear-thinking conglomeration"/>
    <n v="18900"/>
    <n v="60934"/>
    <x v="4"/>
    <s v="documentary"/>
    <n v="67.034103410341032"/>
    <n v="322.40211640211641"/>
    <x v="1"/>
    <n v="909"/>
    <x v="1"/>
    <s v="USD"/>
    <n v="1329717600"/>
    <n v="1331186400"/>
    <b v="0"/>
    <b v="0"/>
    <s v="film &amp; video/documentary"/>
    <x v="541"/>
    <d v="2012-03-08T06:00:00"/>
  </r>
  <r>
    <n v="584"/>
    <s v="Nunez-Richards"/>
    <s v="De-engineered cohesive system engine"/>
    <n v="86400"/>
    <n v="103255"/>
    <x v="2"/>
    <s v="web"/>
    <n v="64.01425914445133"/>
    <n v="119.50810185185186"/>
    <x v="1"/>
    <n v="1613"/>
    <x v="1"/>
    <s v="USD"/>
    <n v="1335330000"/>
    <n v="1336539600"/>
    <b v="0"/>
    <b v="0"/>
    <s v="technology/web"/>
    <x v="542"/>
    <d v="2012-05-09T05:00:00"/>
  </r>
  <r>
    <n v="585"/>
    <s v="Pugh LLC"/>
    <s v="Reactive analyzing function"/>
    <n v="8900"/>
    <n v="13065"/>
    <x v="5"/>
    <s v="translations"/>
    <n v="96.066176470588232"/>
    <n v="146.79775280898878"/>
    <x v="1"/>
    <n v="136"/>
    <x v="1"/>
    <s v="USD"/>
    <n v="1268888400"/>
    <n v="1269752400"/>
    <b v="0"/>
    <b v="0"/>
    <s v="publishing/translations"/>
    <x v="543"/>
    <d v="2010-03-28T05:00:00"/>
  </r>
  <r>
    <n v="586"/>
    <s v="Rowe-Wong"/>
    <s v="Robust hybrid budgetary management"/>
    <n v="700"/>
    <n v="6654"/>
    <x v="1"/>
    <s v="rock"/>
    <n v="51.184615384615384"/>
    <n v="950.57142857142856"/>
    <x v="1"/>
    <n v="130"/>
    <x v="1"/>
    <s v="USD"/>
    <n v="1289973600"/>
    <n v="1291615200"/>
    <b v="0"/>
    <b v="0"/>
    <s v="music/rock"/>
    <x v="544"/>
    <d v="2010-12-06T06:00:00"/>
  </r>
  <r>
    <n v="587"/>
    <s v="Williams-Santos"/>
    <s v="Open-source analyzing monitoring"/>
    <n v="9400"/>
    <n v="6852"/>
    <x v="0"/>
    <s v="food trucks"/>
    <n v="43.92307692307692"/>
    <n v="72.893617021276597"/>
    <x v="0"/>
    <n v="156"/>
    <x v="0"/>
    <s v="CAD"/>
    <n v="1547877600"/>
    <n v="1552366800"/>
    <b v="0"/>
    <b v="1"/>
    <s v="food/food trucks"/>
    <x v="35"/>
    <d v="2019-03-12T05:00:00"/>
  </r>
  <r>
    <n v="588"/>
    <s v="Weber Inc"/>
    <s v="Up-sized discrete firmware"/>
    <n v="157600"/>
    <n v="124517"/>
    <x v="3"/>
    <s v="plays"/>
    <n v="91.021198830409361"/>
    <n v="79.008248730964468"/>
    <x v="0"/>
    <n v="1368"/>
    <x v="4"/>
    <s v="GBP"/>
    <n v="1269493200"/>
    <n v="1272171600"/>
    <b v="0"/>
    <b v="0"/>
    <s v="theater/plays"/>
    <x v="152"/>
    <d v="2010-04-25T05:00:00"/>
  </r>
  <r>
    <n v="589"/>
    <s v="Avery, Brown and Parker"/>
    <s v="Exclusive intangible extranet"/>
    <n v="7900"/>
    <n v="5113"/>
    <x v="4"/>
    <s v="documentary"/>
    <n v="50.127450980392155"/>
    <n v="64.721518987341781"/>
    <x v="0"/>
    <n v="102"/>
    <x v="1"/>
    <s v="USD"/>
    <n v="1436072400"/>
    <n v="1436677200"/>
    <b v="0"/>
    <b v="0"/>
    <s v="film &amp; video/documentary"/>
    <x v="545"/>
    <d v="2015-07-12T05:00:00"/>
  </r>
  <r>
    <n v="590"/>
    <s v="Cox Group"/>
    <s v="Synergized analyzing process improvement"/>
    <n v="7100"/>
    <n v="5824"/>
    <x v="5"/>
    <s v="radio &amp; podcasts"/>
    <n v="67.720930232558146"/>
    <n v="82.028169014084511"/>
    <x v="0"/>
    <n v="86"/>
    <x v="2"/>
    <s v="AUD"/>
    <n v="1419141600"/>
    <n v="1420092000"/>
    <b v="0"/>
    <b v="0"/>
    <s v="publishing/radio &amp; podcasts"/>
    <x v="546"/>
    <d v="2015-01-01T06:00:00"/>
  </r>
  <r>
    <n v="591"/>
    <s v="Jensen LLC"/>
    <s v="Realigned dedicated system engine"/>
    <n v="600"/>
    <n v="6226"/>
    <x v="6"/>
    <s v="video games"/>
    <n v="61.03921568627451"/>
    <n v="1037.6666666666667"/>
    <x v="1"/>
    <n v="102"/>
    <x v="1"/>
    <s v="USD"/>
    <n v="1279083600"/>
    <n v="1279947600"/>
    <b v="0"/>
    <b v="0"/>
    <s v="games/video games"/>
    <x v="547"/>
    <d v="2010-07-24T05:00:00"/>
  </r>
  <r>
    <n v="592"/>
    <s v="Brown Inc"/>
    <s v="Object-based bandwidth-monitored concept"/>
    <n v="156800"/>
    <n v="20243"/>
    <x v="3"/>
    <s v="plays"/>
    <n v="80.011857707509876"/>
    <n v="12.910076530612244"/>
    <x v="0"/>
    <n v="253"/>
    <x v="1"/>
    <s v="USD"/>
    <n v="1401426000"/>
    <n v="1402203600"/>
    <b v="0"/>
    <b v="0"/>
    <s v="theater/plays"/>
    <x v="548"/>
    <d v="2014-06-08T05:00:00"/>
  </r>
  <r>
    <n v="593"/>
    <s v="Hale-Hayes"/>
    <s v="Ameliorated client-driven open system"/>
    <n v="121600"/>
    <n v="188288"/>
    <x v="4"/>
    <s v="animation"/>
    <n v="47.001497753369947"/>
    <n v="154.84210526315789"/>
    <x v="1"/>
    <n v="4006"/>
    <x v="1"/>
    <s v="USD"/>
    <n v="1395810000"/>
    <n v="1396933200"/>
    <b v="0"/>
    <b v="0"/>
    <s v="film &amp; video/animation"/>
    <x v="549"/>
    <d v="2014-04-08T05:00:00"/>
  </r>
  <r>
    <n v="594"/>
    <s v="Mcbride PLC"/>
    <s v="Upgradable leadingedge Local Area Network"/>
    <n v="157300"/>
    <n v="11167"/>
    <x v="3"/>
    <s v="plays"/>
    <n v="71.127388535031841"/>
    <n v="7.0991735537190088"/>
    <x v="0"/>
    <n v="157"/>
    <x v="1"/>
    <s v="USD"/>
    <n v="1467003600"/>
    <n v="1467262800"/>
    <b v="0"/>
    <b v="1"/>
    <s v="theater/plays"/>
    <x v="550"/>
    <d v="2016-06-30T05:00:00"/>
  </r>
  <r>
    <n v="595"/>
    <s v="Harris-Jennings"/>
    <s v="Customizable intermediate data-warehouse"/>
    <n v="70300"/>
    <n v="146595"/>
    <x v="3"/>
    <s v="plays"/>
    <n v="89.99079189686924"/>
    <n v="208.52773826458036"/>
    <x v="1"/>
    <n v="1629"/>
    <x v="1"/>
    <s v="USD"/>
    <n v="1268715600"/>
    <n v="1270530000"/>
    <b v="0"/>
    <b v="1"/>
    <s v="theater/plays"/>
    <x v="551"/>
    <d v="2010-04-06T05:00:00"/>
  </r>
  <r>
    <n v="596"/>
    <s v="Becker-Scott"/>
    <s v="Managed optimizing archive"/>
    <n v="7900"/>
    <n v="7875"/>
    <x v="4"/>
    <s v="drama"/>
    <n v="43.032786885245905"/>
    <n v="99.683544303797461"/>
    <x v="0"/>
    <n v="183"/>
    <x v="1"/>
    <s v="USD"/>
    <n v="1457157600"/>
    <n v="1457762400"/>
    <b v="0"/>
    <b v="1"/>
    <s v="film &amp; video/drama"/>
    <x v="552"/>
    <d v="2016-03-12T06:00:00"/>
  </r>
  <r>
    <n v="597"/>
    <s v="Todd, Freeman and Henry"/>
    <s v="Diverse systematic projection"/>
    <n v="73800"/>
    <n v="148779"/>
    <x v="3"/>
    <s v="plays"/>
    <n v="67.997714808043881"/>
    <n v="201.59756097560978"/>
    <x v="1"/>
    <n v="2188"/>
    <x v="1"/>
    <s v="USD"/>
    <n v="1573970400"/>
    <n v="1575525600"/>
    <b v="0"/>
    <b v="0"/>
    <s v="theater/plays"/>
    <x v="462"/>
    <d v="2019-12-05T06:00:00"/>
  </r>
  <r>
    <n v="598"/>
    <s v="Martinez, Garza and Young"/>
    <s v="Up-sized web-enabled info-mediaries"/>
    <n v="108500"/>
    <n v="175868"/>
    <x v="1"/>
    <s v="rock"/>
    <n v="73.004566210045667"/>
    <n v="162.09032258064516"/>
    <x v="1"/>
    <n v="2409"/>
    <x v="6"/>
    <s v="EUR"/>
    <n v="1276578000"/>
    <n v="1279083600"/>
    <b v="0"/>
    <b v="0"/>
    <s v="music/rock"/>
    <x v="553"/>
    <d v="2010-07-14T05:00:00"/>
  </r>
  <r>
    <n v="599"/>
    <s v="Smith-Ramos"/>
    <s v="Persevering optimizing Graphical User Interface"/>
    <n v="140300"/>
    <n v="5112"/>
    <x v="4"/>
    <s v="documentary"/>
    <n v="62.341463414634148"/>
    <n v="3.6436208125445471"/>
    <x v="0"/>
    <n v="82"/>
    <x v="3"/>
    <s v="DKK"/>
    <n v="1423720800"/>
    <n v="1424412000"/>
    <b v="0"/>
    <b v="0"/>
    <s v="film &amp; video/documentary"/>
    <x v="554"/>
    <d v="2015-02-20T06:00:00"/>
  </r>
  <r>
    <n v="600"/>
    <s v="Brown-George"/>
    <s v="Cross-platform tertiary array"/>
    <n v="100"/>
    <n v="5"/>
    <x v="0"/>
    <s v="food trucks"/>
    <n v="5"/>
    <n v="5"/>
    <x v="0"/>
    <n v="1"/>
    <x v="4"/>
    <s v="GBP"/>
    <n v="1375160400"/>
    <n v="1376197200"/>
    <b v="0"/>
    <b v="0"/>
    <s v="food/food trucks"/>
    <x v="555"/>
    <d v="2013-08-11T05:00:00"/>
  </r>
  <r>
    <n v="601"/>
    <s v="Waters and Sons"/>
    <s v="Inverse neutral structure"/>
    <n v="6300"/>
    <n v="13018"/>
    <x v="2"/>
    <s v="wearables"/>
    <n v="67.103092783505161"/>
    <n v="206.63492063492063"/>
    <x v="1"/>
    <n v="194"/>
    <x v="1"/>
    <s v="USD"/>
    <n v="1401426000"/>
    <n v="1402894800"/>
    <b v="1"/>
    <b v="0"/>
    <s v="technology/wearables"/>
    <x v="548"/>
    <d v="2014-06-16T05:00:00"/>
  </r>
  <r>
    <n v="602"/>
    <s v="Brown Ltd"/>
    <s v="Quality-focused system-worthy support"/>
    <n v="71100"/>
    <n v="91176"/>
    <x v="3"/>
    <s v="plays"/>
    <n v="79.978947368421046"/>
    <n v="128.23628691983123"/>
    <x v="1"/>
    <n v="1140"/>
    <x v="1"/>
    <s v="USD"/>
    <n v="1433480400"/>
    <n v="1434430800"/>
    <b v="0"/>
    <b v="0"/>
    <s v="theater/plays"/>
    <x v="62"/>
    <d v="2015-06-16T05:00:00"/>
  </r>
  <r>
    <n v="603"/>
    <s v="Christian, Yates and Greer"/>
    <s v="Vision-oriented 5thgeneration array"/>
    <n v="5300"/>
    <n v="6342"/>
    <x v="3"/>
    <s v="plays"/>
    <n v="62.176470588235297"/>
    <n v="119.66037735849055"/>
    <x v="1"/>
    <n v="102"/>
    <x v="1"/>
    <s v="USD"/>
    <n v="1555563600"/>
    <n v="1557896400"/>
    <b v="0"/>
    <b v="0"/>
    <s v="theater/plays"/>
    <x v="556"/>
    <d v="2019-05-15T05:00:00"/>
  </r>
  <r>
    <n v="604"/>
    <s v="Cole, Hernandez and Rodriguez"/>
    <s v="Cross-platform logistical circuit"/>
    <n v="88700"/>
    <n v="151438"/>
    <x v="3"/>
    <s v="plays"/>
    <n v="53.005950297514879"/>
    <n v="170.73055242390078"/>
    <x v="1"/>
    <n v="2857"/>
    <x v="1"/>
    <s v="USD"/>
    <n v="1295676000"/>
    <n v="1297490400"/>
    <b v="0"/>
    <b v="0"/>
    <s v="theater/plays"/>
    <x v="557"/>
    <d v="2011-02-12T06:00:00"/>
  </r>
  <r>
    <n v="605"/>
    <s v="Ortiz, Valenzuela and Collins"/>
    <s v="Profound solution-oriented matrix"/>
    <n v="3300"/>
    <n v="6178"/>
    <x v="5"/>
    <s v="nonfiction"/>
    <n v="57.738317757009348"/>
    <n v="187.21212121212122"/>
    <x v="1"/>
    <n v="107"/>
    <x v="1"/>
    <s v="USD"/>
    <n v="1443848400"/>
    <n v="1447394400"/>
    <b v="0"/>
    <b v="0"/>
    <s v="publishing/nonfiction"/>
    <x v="27"/>
    <d v="2015-11-13T06:00:00"/>
  </r>
  <r>
    <n v="606"/>
    <s v="Valencia PLC"/>
    <s v="Extended asynchronous initiative"/>
    <n v="3400"/>
    <n v="6405"/>
    <x v="1"/>
    <s v="rock"/>
    <n v="40.03125"/>
    <n v="188.38235294117646"/>
    <x v="1"/>
    <n v="160"/>
    <x v="4"/>
    <s v="GBP"/>
    <n v="1457330400"/>
    <n v="1458277200"/>
    <b v="0"/>
    <b v="0"/>
    <s v="music/rock"/>
    <x v="558"/>
    <d v="2016-03-18T05:00:00"/>
  </r>
  <r>
    <n v="607"/>
    <s v="Gordon, Mendez and Johnson"/>
    <s v="Fundamental needs-based frame"/>
    <n v="137600"/>
    <n v="180667"/>
    <x v="0"/>
    <s v="food trucks"/>
    <n v="81.016591928251117"/>
    <n v="131.29869186046511"/>
    <x v="1"/>
    <n v="2230"/>
    <x v="1"/>
    <s v="USD"/>
    <n v="1395550800"/>
    <n v="1395723600"/>
    <b v="0"/>
    <b v="0"/>
    <s v="food/food trucks"/>
    <x v="559"/>
    <d v="2014-03-25T05:00:00"/>
  </r>
  <r>
    <n v="608"/>
    <s v="Johnson Group"/>
    <s v="Compatible full-range leverage"/>
    <n v="3900"/>
    <n v="11075"/>
    <x v="1"/>
    <s v="jazz"/>
    <n v="35.047468354430379"/>
    <n v="283.97435897435901"/>
    <x v="1"/>
    <n v="316"/>
    <x v="1"/>
    <s v="USD"/>
    <n v="1551852000"/>
    <n v="1552197600"/>
    <b v="0"/>
    <b v="1"/>
    <s v="music/jazz"/>
    <x v="426"/>
    <d v="2019-03-10T06:00:00"/>
  </r>
  <r>
    <n v="609"/>
    <s v="Rose-Fuller"/>
    <s v="Upgradable holistic system engine"/>
    <n v="10000"/>
    <n v="12042"/>
    <x v="4"/>
    <s v="science fiction"/>
    <n v="102.92307692307692"/>
    <n v="120.41999999999999"/>
    <x v="1"/>
    <n v="117"/>
    <x v="1"/>
    <s v="USD"/>
    <n v="1547618400"/>
    <n v="1549087200"/>
    <b v="0"/>
    <b v="0"/>
    <s v="film &amp; video/science fiction"/>
    <x v="560"/>
    <d v="2019-02-02T06:00:00"/>
  </r>
  <r>
    <n v="610"/>
    <s v="Hughes, Mendez and Patterson"/>
    <s v="Stand-alone multi-state data-warehouse"/>
    <n v="42800"/>
    <n v="179356"/>
    <x v="3"/>
    <s v="plays"/>
    <n v="27.998126756166094"/>
    <n v="419.0560747663551"/>
    <x v="1"/>
    <n v="6406"/>
    <x v="1"/>
    <s v="USD"/>
    <n v="1355637600"/>
    <n v="1356847200"/>
    <b v="0"/>
    <b v="0"/>
    <s v="theater/plays"/>
    <x v="561"/>
    <d v="2012-12-30T06:00:00"/>
  </r>
  <r>
    <n v="611"/>
    <s v="Brady, Cortez and Rodriguez"/>
    <s v="Multi-lateral maximized core"/>
    <n v="8200"/>
    <n v="1136"/>
    <x v="3"/>
    <s v="plays"/>
    <n v="75.733333333333334"/>
    <n v="13.853658536585368"/>
    <x v="3"/>
    <n v="15"/>
    <x v="1"/>
    <s v="USD"/>
    <n v="1374728400"/>
    <n v="1375765200"/>
    <b v="0"/>
    <b v="0"/>
    <s v="theater/plays"/>
    <x v="562"/>
    <d v="2013-08-06T05:00:00"/>
  </r>
  <r>
    <n v="612"/>
    <s v="Wang, Nguyen and Horton"/>
    <s v="Innovative holistic hub"/>
    <n v="6200"/>
    <n v="8645"/>
    <x v="1"/>
    <s v="electric music"/>
    <n v="45.026041666666664"/>
    <n v="139.43548387096774"/>
    <x v="1"/>
    <n v="192"/>
    <x v="1"/>
    <s v="USD"/>
    <n v="1287810000"/>
    <n v="1289800800"/>
    <b v="0"/>
    <b v="0"/>
    <s v="music/electric music"/>
    <x v="563"/>
    <d v="2010-11-15T06:00:00"/>
  </r>
  <r>
    <n v="613"/>
    <s v="Santos, Williams and Brown"/>
    <s v="Reverse-engineered 24/7 methodology"/>
    <n v="1100"/>
    <n v="1914"/>
    <x v="3"/>
    <s v="plays"/>
    <n v="73.615384615384613"/>
    <n v="174"/>
    <x v="1"/>
    <n v="26"/>
    <x v="0"/>
    <s v="CAD"/>
    <n v="1503723600"/>
    <n v="1504501200"/>
    <b v="0"/>
    <b v="0"/>
    <s v="theater/plays"/>
    <x v="564"/>
    <d v="2017-09-04T05:00:00"/>
  </r>
  <r>
    <n v="614"/>
    <s v="Barnett and Sons"/>
    <s v="Business-focused dynamic info-mediaries"/>
    <n v="26500"/>
    <n v="41205"/>
    <x v="3"/>
    <s v="plays"/>
    <n v="56.991701244813278"/>
    <n v="155.49056603773585"/>
    <x v="1"/>
    <n v="723"/>
    <x v="1"/>
    <s v="USD"/>
    <n v="1484114400"/>
    <n v="1485669600"/>
    <b v="0"/>
    <b v="0"/>
    <s v="theater/plays"/>
    <x v="565"/>
    <d v="2017-01-29T06:00:00"/>
  </r>
  <r>
    <n v="615"/>
    <s v="Petersen-Rodriguez"/>
    <s v="Digitized clear-thinking installation"/>
    <n v="8500"/>
    <n v="14488"/>
    <x v="3"/>
    <s v="plays"/>
    <n v="85.223529411764702"/>
    <n v="170.44705882352943"/>
    <x v="1"/>
    <n v="170"/>
    <x v="6"/>
    <s v="EUR"/>
    <n v="1461906000"/>
    <n v="1462770000"/>
    <b v="0"/>
    <b v="0"/>
    <s v="theater/plays"/>
    <x v="566"/>
    <d v="2016-05-09T05:00:00"/>
  </r>
  <r>
    <n v="616"/>
    <s v="Burnett-Mora"/>
    <s v="Quality-focused 24/7 superstructure"/>
    <n v="6400"/>
    <n v="12129"/>
    <x v="1"/>
    <s v="indie rock"/>
    <n v="50.962184873949582"/>
    <n v="189.515625"/>
    <x v="1"/>
    <n v="238"/>
    <x v="4"/>
    <s v="GBP"/>
    <n v="1379653200"/>
    <n v="1379739600"/>
    <b v="0"/>
    <b v="1"/>
    <s v="music/indie rock"/>
    <x v="567"/>
    <d v="2013-09-21T05:00:00"/>
  </r>
  <r>
    <n v="617"/>
    <s v="King LLC"/>
    <s v="Multi-channeled local intranet"/>
    <n v="1400"/>
    <n v="3496"/>
    <x v="3"/>
    <s v="plays"/>
    <n v="63.563636363636363"/>
    <n v="249.71428571428572"/>
    <x v="1"/>
    <n v="55"/>
    <x v="1"/>
    <s v="USD"/>
    <n v="1401858000"/>
    <n v="1402722000"/>
    <b v="0"/>
    <b v="0"/>
    <s v="theater/plays"/>
    <x v="568"/>
    <d v="2014-06-14T05:00:00"/>
  </r>
  <r>
    <n v="618"/>
    <s v="Miller Ltd"/>
    <s v="Open-architected mobile emulation"/>
    <n v="198600"/>
    <n v="97037"/>
    <x v="5"/>
    <s v="nonfiction"/>
    <n v="80.999165275459092"/>
    <n v="48.860523665659613"/>
    <x v="0"/>
    <n v="1198"/>
    <x v="1"/>
    <s v="USD"/>
    <n v="1367470800"/>
    <n v="1369285200"/>
    <b v="0"/>
    <b v="0"/>
    <s v="publishing/nonfiction"/>
    <x v="569"/>
    <d v="2013-05-23T05:00:00"/>
  </r>
  <r>
    <n v="619"/>
    <s v="Case LLC"/>
    <s v="Ameliorated foreground methodology"/>
    <n v="195900"/>
    <n v="55757"/>
    <x v="3"/>
    <s v="plays"/>
    <n v="86.044753086419746"/>
    <n v="28.461970393057683"/>
    <x v="0"/>
    <n v="648"/>
    <x v="1"/>
    <s v="USD"/>
    <n v="1304658000"/>
    <n v="1304744400"/>
    <b v="1"/>
    <b v="1"/>
    <s v="theater/plays"/>
    <x v="570"/>
    <d v="2011-05-07T05:00:00"/>
  </r>
  <r>
    <n v="620"/>
    <s v="Swanson, Wilson and Baker"/>
    <s v="Synergized well-modulated project"/>
    <n v="4300"/>
    <n v="11525"/>
    <x v="7"/>
    <s v="photography books"/>
    <n v="90.0390625"/>
    <n v="268.02325581395348"/>
    <x v="1"/>
    <n v="128"/>
    <x v="2"/>
    <s v="AUD"/>
    <n v="1467954000"/>
    <n v="1468299600"/>
    <b v="0"/>
    <b v="0"/>
    <s v="photography/photography books"/>
    <x v="571"/>
    <d v="2016-07-12T05:00:00"/>
  </r>
  <r>
    <n v="621"/>
    <s v="Dean, Fox and Phillips"/>
    <s v="Extended context-sensitive forecast"/>
    <n v="25600"/>
    <n v="158669"/>
    <x v="3"/>
    <s v="plays"/>
    <n v="74.006063432835816"/>
    <n v="619.80078125"/>
    <x v="1"/>
    <n v="2144"/>
    <x v="1"/>
    <s v="USD"/>
    <n v="1473742800"/>
    <n v="1474174800"/>
    <b v="0"/>
    <b v="0"/>
    <s v="theater/plays"/>
    <x v="572"/>
    <d v="2016-09-18T05:00:00"/>
  </r>
  <r>
    <n v="622"/>
    <s v="Smith-Smith"/>
    <s v="Total leadingedge neural-net"/>
    <n v="189000"/>
    <n v="5916"/>
    <x v="1"/>
    <s v="indie rock"/>
    <n v="92.4375"/>
    <n v="3.1301587301587301"/>
    <x v="0"/>
    <n v="64"/>
    <x v="1"/>
    <s v="USD"/>
    <n v="1523768400"/>
    <n v="1526014800"/>
    <b v="0"/>
    <b v="0"/>
    <s v="music/indie rock"/>
    <x v="573"/>
    <d v="2018-05-11T05:00:00"/>
  </r>
  <r>
    <n v="623"/>
    <s v="Smith, Scott and Rodriguez"/>
    <s v="Organic actuating protocol"/>
    <n v="94300"/>
    <n v="150806"/>
    <x v="3"/>
    <s v="plays"/>
    <n v="55.999257333828446"/>
    <n v="159.92152704135739"/>
    <x v="1"/>
    <n v="2693"/>
    <x v="4"/>
    <s v="GBP"/>
    <n v="1437022800"/>
    <n v="1437454800"/>
    <b v="0"/>
    <b v="0"/>
    <s v="theater/plays"/>
    <x v="574"/>
    <d v="2015-07-21T05:00:00"/>
  </r>
  <r>
    <n v="624"/>
    <s v="White, Robertson and Roberts"/>
    <s v="Down-sized national software"/>
    <n v="5100"/>
    <n v="14249"/>
    <x v="7"/>
    <s v="photography books"/>
    <n v="32.983796296296298"/>
    <n v="279.39215686274508"/>
    <x v="1"/>
    <n v="432"/>
    <x v="1"/>
    <s v="USD"/>
    <n v="1422165600"/>
    <n v="1422684000"/>
    <b v="0"/>
    <b v="0"/>
    <s v="photography/photography books"/>
    <x v="511"/>
    <d v="2015-01-31T06:00:00"/>
  </r>
  <r>
    <n v="625"/>
    <s v="Martinez Inc"/>
    <s v="Organic upward-trending Graphical User Interface"/>
    <n v="7500"/>
    <n v="5803"/>
    <x v="3"/>
    <s v="plays"/>
    <n v="93.596774193548384"/>
    <n v="77.373333333333335"/>
    <x v="0"/>
    <n v="62"/>
    <x v="1"/>
    <s v="USD"/>
    <n v="1580104800"/>
    <n v="1581314400"/>
    <b v="0"/>
    <b v="0"/>
    <s v="theater/plays"/>
    <x v="575"/>
    <d v="2020-02-10T06:00:00"/>
  </r>
  <r>
    <n v="626"/>
    <s v="Tucker, Mccoy and Marquez"/>
    <s v="Synergistic tertiary budgetary management"/>
    <n v="6400"/>
    <n v="13205"/>
    <x v="3"/>
    <s v="plays"/>
    <n v="69.867724867724874"/>
    <n v="206.32812500000003"/>
    <x v="1"/>
    <n v="189"/>
    <x v="1"/>
    <s v="USD"/>
    <n v="1285650000"/>
    <n v="1286427600"/>
    <b v="0"/>
    <b v="1"/>
    <s v="theater/plays"/>
    <x v="576"/>
    <d v="2010-10-07T05:00:00"/>
  </r>
  <r>
    <n v="627"/>
    <s v="Martin, Lee and Armstrong"/>
    <s v="Open-architected incremental ability"/>
    <n v="1600"/>
    <n v="11108"/>
    <x v="0"/>
    <s v="food trucks"/>
    <n v="72.129870129870127"/>
    <n v="694.25"/>
    <x v="1"/>
    <n v="154"/>
    <x v="4"/>
    <s v="GBP"/>
    <n v="1276664400"/>
    <n v="1278738000"/>
    <b v="1"/>
    <b v="0"/>
    <s v="food/food trucks"/>
    <x v="577"/>
    <d v="2010-07-10T05:00:00"/>
  </r>
  <r>
    <n v="628"/>
    <s v="Dunn, Moreno and Green"/>
    <s v="Intuitive object-oriented task-force"/>
    <n v="1900"/>
    <n v="2884"/>
    <x v="1"/>
    <s v="indie rock"/>
    <n v="30.041666666666668"/>
    <n v="151.78947368421052"/>
    <x v="1"/>
    <n v="96"/>
    <x v="1"/>
    <s v="USD"/>
    <n v="1286168400"/>
    <n v="1286427600"/>
    <b v="0"/>
    <b v="0"/>
    <s v="music/indie rock"/>
    <x v="578"/>
    <d v="2010-10-07T05:00:00"/>
  </r>
  <r>
    <n v="629"/>
    <s v="Jackson, Martinez and Ray"/>
    <s v="Multi-tiered executive toolset"/>
    <n v="85900"/>
    <n v="55476"/>
    <x v="3"/>
    <s v="plays"/>
    <n v="73.968000000000004"/>
    <n v="64.58207217694995"/>
    <x v="0"/>
    <n v="750"/>
    <x v="1"/>
    <s v="USD"/>
    <n v="1467781200"/>
    <n v="1467954000"/>
    <b v="0"/>
    <b v="1"/>
    <s v="theater/plays"/>
    <x v="579"/>
    <d v="2016-07-08T05:00:00"/>
  </r>
  <r>
    <n v="630"/>
    <s v="Patterson-Johnson"/>
    <s v="Grass-roots directional workforce"/>
    <n v="9500"/>
    <n v="5973"/>
    <x v="3"/>
    <s v="plays"/>
    <n v="68.65517241379311"/>
    <n v="62.873684210526314"/>
    <x v="3"/>
    <n v="87"/>
    <x v="1"/>
    <s v="USD"/>
    <n v="1556686800"/>
    <n v="1557637200"/>
    <b v="0"/>
    <b v="1"/>
    <s v="theater/plays"/>
    <x v="580"/>
    <d v="2019-05-12T05:00:00"/>
  </r>
  <r>
    <n v="631"/>
    <s v="Carlson-Hernandez"/>
    <s v="Quality-focused real-time solution"/>
    <n v="59200"/>
    <n v="183756"/>
    <x v="3"/>
    <s v="plays"/>
    <n v="59.992164544564154"/>
    <n v="310.39864864864865"/>
    <x v="1"/>
    <n v="3063"/>
    <x v="1"/>
    <s v="USD"/>
    <n v="1553576400"/>
    <n v="1553922000"/>
    <b v="0"/>
    <b v="0"/>
    <s v="theater/plays"/>
    <x v="581"/>
    <d v="2019-03-30T05:00:00"/>
  </r>
  <r>
    <n v="632"/>
    <s v="Parker PLC"/>
    <s v="Reduced interactive matrix"/>
    <n v="72100"/>
    <n v="30902"/>
    <x v="3"/>
    <s v="plays"/>
    <n v="111.15827338129496"/>
    <n v="42.859916782246884"/>
    <x v="2"/>
    <n v="278"/>
    <x v="1"/>
    <s v="USD"/>
    <n v="1414904400"/>
    <n v="1416463200"/>
    <b v="0"/>
    <b v="0"/>
    <s v="theater/plays"/>
    <x v="582"/>
    <d v="2014-11-20T06:00:00"/>
  </r>
  <r>
    <n v="633"/>
    <s v="Yu and Sons"/>
    <s v="Adaptive context-sensitive architecture"/>
    <n v="6700"/>
    <n v="5569"/>
    <x v="4"/>
    <s v="animation"/>
    <n v="53.038095238095238"/>
    <n v="83.119402985074629"/>
    <x v="0"/>
    <n v="105"/>
    <x v="1"/>
    <s v="USD"/>
    <n v="1446876000"/>
    <n v="1447221600"/>
    <b v="0"/>
    <b v="0"/>
    <s v="film &amp; video/animation"/>
    <x v="336"/>
    <d v="2015-11-11T06:00:00"/>
  </r>
  <r>
    <n v="634"/>
    <s v="Taylor, Johnson and Hernandez"/>
    <s v="Polarized incremental portal"/>
    <n v="118200"/>
    <n v="92824"/>
    <x v="4"/>
    <s v="television"/>
    <n v="55.985524728588658"/>
    <n v="78.531302876480552"/>
    <x v="3"/>
    <n v="1658"/>
    <x v="1"/>
    <s v="USD"/>
    <n v="1490418000"/>
    <n v="1491627600"/>
    <b v="0"/>
    <b v="0"/>
    <s v="film &amp; video/television"/>
    <x v="583"/>
    <d v="2017-04-08T05:00:00"/>
  </r>
  <r>
    <n v="635"/>
    <s v="Mack Ltd"/>
    <s v="Reactive regional access"/>
    <n v="139000"/>
    <n v="158590"/>
    <x v="4"/>
    <s v="television"/>
    <n v="69.986760812003524"/>
    <n v="114.09352517985612"/>
    <x v="1"/>
    <n v="2266"/>
    <x v="1"/>
    <s v="USD"/>
    <n v="1360389600"/>
    <n v="1363150800"/>
    <b v="0"/>
    <b v="0"/>
    <s v="film &amp; video/television"/>
    <x v="584"/>
    <d v="2013-03-13T05:00:00"/>
  </r>
  <r>
    <n v="636"/>
    <s v="Lamb-Sanders"/>
    <s v="Stand-alone reciprocal frame"/>
    <n v="197700"/>
    <n v="127591"/>
    <x v="4"/>
    <s v="animation"/>
    <n v="48.998079877112133"/>
    <n v="64.537683358624179"/>
    <x v="0"/>
    <n v="2604"/>
    <x v="3"/>
    <s v="DKK"/>
    <n v="1326866400"/>
    <n v="1330754400"/>
    <b v="0"/>
    <b v="1"/>
    <s v="film &amp; video/animation"/>
    <x v="585"/>
    <d v="2012-03-03T06:00:00"/>
  </r>
  <r>
    <n v="637"/>
    <s v="Williams-Ramirez"/>
    <s v="Open-architected 24/7 throughput"/>
    <n v="8500"/>
    <n v="6750"/>
    <x v="3"/>
    <s v="plays"/>
    <n v="103.84615384615384"/>
    <n v="79.411764705882348"/>
    <x v="0"/>
    <n v="65"/>
    <x v="1"/>
    <s v="USD"/>
    <n v="1479103200"/>
    <n v="1479794400"/>
    <b v="0"/>
    <b v="0"/>
    <s v="theater/plays"/>
    <x v="586"/>
    <d v="2016-11-22T06:00:00"/>
  </r>
  <r>
    <n v="638"/>
    <s v="Weaver Ltd"/>
    <s v="Monitored 24/7 approach"/>
    <n v="81600"/>
    <n v="9318"/>
    <x v="3"/>
    <s v="plays"/>
    <n v="99.127659574468083"/>
    <n v="11.419117647058824"/>
    <x v="0"/>
    <n v="94"/>
    <x v="1"/>
    <s v="USD"/>
    <n v="1280206800"/>
    <n v="1281243600"/>
    <b v="0"/>
    <b v="1"/>
    <s v="theater/plays"/>
    <x v="587"/>
    <d v="2010-08-08T05:00:00"/>
  </r>
  <r>
    <n v="639"/>
    <s v="Barnes-Williams"/>
    <s v="Upgradable explicit forecast"/>
    <n v="8600"/>
    <n v="4832"/>
    <x v="4"/>
    <s v="drama"/>
    <n v="107.37777777777778"/>
    <n v="56.186046511627907"/>
    <x v="2"/>
    <n v="45"/>
    <x v="1"/>
    <s v="USD"/>
    <n v="1532754000"/>
    <n v="1532754000"/>
    <b v="0"/>
    <b v="1"/>
    <s v="film &amp; video/drama"/>
    <x v="588"/>
    <d v="2018-07-28T05:00:00"/>
  </r>
  <r>
    <n v="640"/>
    <s v="Richardson, Woodward and Hansen"/>
    <s v="Pre-emptive context-sensitive support"/>
    <n v="119800"/>
    <n v="19769"/>
    <x v="3"/>
    <s v="plays"/>
    <n v="76.922178988326849"/>
    <n v="16.501669449081803"/>
    <x v="0"/>
    <n v="257"/>
    <x v="1"/>
    <s v="USD"/>
    <n v="1453096800"/>
    <n v="1453356000"/>
    <b v="0"/>
    <b v="0"/>
    <s v="theater/plays"/>
    <x v="589"/>
    <d v="2016-01-21T06:00:00"/>
  </r>
  <r>
    <n v="641"/>
    <s v="Hunt, Barker and Baker"/>
    <s v="Business-focused leadingedge instruction set"/>
    <n v="9400"/>
    <n v="11277"/>
    <x v="3"/>
    <s v="plays"/>
    <n v="58.128865979381445"/>
    <n v="119.96808510638297"/>
    <x v="1"/>
    <n v="194"/>
    <x v="5"/>
    <s v="CHF"/>
    <n v="1487570400"/>
    <n v="1489986000"/>
    <b v="0"/>
    <b v="0"/>
    <s v="theater/plays"/>
    <x v="590"/>
    <d v="2017-03-20T05:00:00"/>
  </r>
  <r>
    <n v="642"/>
    <s v="Ramos, Moreno and Lewis"/>
    <s v="Extended multi-state knowledge user"/>
    <n v="9200"/>
    <n v="13382"/>
    <x v="2"/>
    <s v="wearables"/>
    <n v="103.73643410852713"/>
    <n v="145.45652173913044"/>
    <x v="1"/>
    <n v="129"/>
    <x v="0"/>
    <s v="CAD"/>
    <n v="1545026400"/>
    <n v="1545804000"/>
    <b v="0"/>
    <b v="0"/>
    <s v="technology/wearables"/>
    <x v="591"/>
    <d v="2018-12-26T06:00:00"/>
  </r>
  <r>
    <n v="643"/>
    <s v="Harris Inc"/>
    <s v="Future-proofed modular groupware"/>
    <n v="14900"/>
    <n v="32986"/>
    <x v="3"/>
    <s v="plays"/>
    <n v="87.962666666666664"/>
    <n v="221.38255033557047"/>
    <x v="1"/>
    <n v="375"/>
    <x v="1"/>
    <s v="USD"/>
    <n v="1488348000"/>
    <n v="1489899600"/>
    <b v="0"/>
    <b v="0"/>
    <s v="theater/plays"/>
    <x v="592"/>
    <d v="2017-03-19T05:00:00"/>
  </r>
  <r>
    <n v="644"/>
    <s v="Peters-Nelson"/>
    <s v="Distributed real-time algorithm"/>
    <n v="169400"/>
    <n v="81984"/>
    <x v="3"/>
    <s v="plays"/>
    <n v="28"/>
    <n v="48.396694214876035"/>
    <x v="0"/>
    <n v="2928"/>
    <x v="0"/>
    <s v="CAD"/>
    <n v="1545112800"/>
    <n v="1546495200"/>
    <b v="0"/>
    <b v="0"/>
    <s v="theater/plays"/>
    <x v="593"/>
    <d v="2019-01-03T06:00:00"/>
  </r>
  <r>
    <n v="645"/>
    <s v="Ferguson, Murphy and Bright"/>
    <s v="Multi-lateral heuristic throughput"/>
    <n v="192100"/>
    <n v="178483"/>
    <x v="1"/>
    <s v="rock"/>
    <n v="37.999361294443261"/>
    <n v="92.911504424778755"/>
    <x v="0"/>
    <n v="4697"/>
    <x v="1"/>
    <s v="USD"/>
    <n v="1537938000"/>
    <n v="1539752400"/>
    <b v="0"/>
    <b v="1"/>
    <s v="music/rock"/>
    <x v="594"/>
    <d v="2018-10-17T05:00:00"/>
  </r>
  <r>
    <n v="646"/>
    <s v="Robinson Group"/>
    <s v="Switchable reciprocal middleware"/>
    <n v="98700"/>
    <n v="87448"/>
    <x v="6"/>
    <s v="video games"/>
    <n v="29.999313893653515"/>
    <n v="88.599797365754824"/>
    <x v="0"/>
    <n v="2915"/>
    <x v="1"/>
    <s v="USD"/>
    <n v="1363150800"/>
    <n v="1364101200"/>
    <b v="0"/>
    <b v="0"/>
    <s v="games/video games"/>
    <x v="595"/>
    <d v="2013-03-24T05:00:00"/>
  </r>
  <r>
    <n v="647"/>
    <s v="Jordan-Wolfe"/>
    <s v="Inverse multimedia Graphic Interface"/>
    <n v="4500"/>
    <n v="1863"/>
    <x v="5"/>
    <s v="translations"/>
    <n v="103.5"/>
    <n v="41.4"/>
    <x v="0"/>
    <n v="18"/>
    <x v="1"/>
    <s v="USD"/>
    <n v="1523250000"/>
    <n v="1525323600"/>
    <b v="0"/>
    <b v="0"/>
    <s v="publishing/translations"/>
    <x v="596"/>
    <d v="2018-05-03T05:00:00"/>
  </r>
  <r>
    <n v="648"/>
    <s v="Vargas-Cox"/>
    <s v="Vision-oriented local contingency"/>
    <n v="98600"/>
    <n v="62174"/>
    <x v="0"/>
    <s v="food trucks"/>
    <n v="85.994467496542185"/>
    <n v="63.056795131845846"/>
    <x v="3"/>
    <n v="723"/>
    <x v="1"/>
    <s v="USD"/>
    <n v="1499317200"/>
    <n v="1500872400"/>
    <b v="1"/>
    <b v="0"/>
    <s v="food/food trucks"/>
    <x v="597"/>
    <d v="2017-07-24T05:00:00"/>
  </r>
  <r>
    <n v="649"/>
    <s v="Yang and Sons"/>
    <s v="Reactive 6thgeneration hub"/>
    <n v="121700"/>
    <n v="59003"/>
    <x v="3"/>
    <s v="plays"/>
    <n v="98.011627906976742"/>
    <n v="48.482333607230892"/>
    <x v="0"/>
    <n v="602"/>
    <x v="5"/>
    <s v="CHF"/>
    <n v="1287550800"/>
    <n v="1288501200"/>
    <b v="1"/>
    <b v="1"/>
    <s v="theater/plays"/>
    <x v="598"/>
    <d v="2010-10-31T05:00:00"/>
  </r>
  <r>
    <n v="650"/>
    <s v="Wilson, Wilson and Mathis"/>
    <s v="Optional asymmetric success"/>
    <n v="100"/>
    <n v="2"/>
    <x v="1"/>
    <s v="jazz"/>
    <n v="2"/>
    <n v="2"/>
    <x v="0"/>
    <n v="1"/>
    <x v="1"/>
    <s v="USD"/>
    <n v="1404795600"/>
    <n v="1407128400"/>
    <b v="0"/>
    <b v="0"/>
    <s v="music/jazz"/>
    <x v="599"/>
    <d v="2014-08-04T05:00:00"/>
  </r>
  <r>
    <n v="651"/>
    <s v="Wang, Koch and Weaver"/>
    <s v="Digitized analyzing capacity"/>
    <n v="196700"/>
    <n v="174039"/>
    <x v="4"/>
    <s v="shorts"/>
    <n v="44.994570837642193"/>
    <n v="88.47941026944585"/>
    <x v="0"/>
    <n v="3868"/>
    <x v="6"/>
    <s v="EUR"/>
    <n v="1393048800"/>
    <n v="1394344800"/>
    <b v="0"/>
    <b v="0"/>
    <s v="film &amp; video/shorts"/>
    <x v="600"/>
    <d v="2014-03-09T06:00:00"/>
  </r>
  <r>
    <n v="652"/>
    <s v="Cisneros Ltd"/>
    <s v="Vision-oriented regional hub"/>
    <n v="10000"/>
    <n v="12684"/>
    <x v="2"/>
    <s v="web"/>
    <n v="31.012224938875306"/>
    <n v="126.84"/>
    <x v="1"/>
    <n v="409"/>
    <x v="1"/>
    <s v="USD"/>
    <n v="1470373200"/>
    <n v="1474088400"/>
    <b v="0"/>
    <b v="0"/>
    <s v="technology/web"/>
    <x v="601"/>
    <d v="2016-09-17T05:00:00"/>
  </r>
  <r>
    <n v="653"/>
    <s v="Williams-Jones"/>
    <s v="Monitored incremental info-mediaries"/>
    <n v="600"/>
    <n v="14033"/>
    <x v="2"/>
    <s v="web"/>
    <n v="59.970085470085472"/>
    <n v="2338.833333333333"/>
    <x v="1"/>
    <n v="234"/>
    <x v="1"/>
    <s v="USD"/>
    <n v="1460091600"/>
    <n v="1460264400"/>
    <b v="0"/>
    <b v="0"/>
    <s v="technology/web"/>
    <x v="602"/>
    <d v="2016-04-10T05:00:00"/>
  </r>
  <r>
    <n v="654"/>
    <s v="Roberts, Hinton and Williams"/>
    <s v="Programmable static middleware"/>
    <n v="35000"/>
    <n v="177936"/>
    <x v="1"/>
    <s v="metal"/>
    <n v="58.9973474801061"/>
    <n v="508.38857142857148"/>
    <x v="1"/>
    <n v="3016"/>
    <x v="1"/>
    <s v="USD"/>
    <n v="1440392400"/>
    <n v="1440824400"/>
    <b v="0"/>
    <b v="0"/>
    <s v="music/metal"/>
    <x v="335"/>
    <d v="2015-08-29T05:00:00"/>
  </r>
  <r>
    <n v="655"/>
    <s v="Gonzalez, Williams and Benson"/>
    <s v="Multi-layered bottom-line encryption"/>
    <n v="6900"/>
    <n v="13212"/>
    <x v="7"/>
    <s v="photography books"/>
    <n v="50.045454545454547"/>
    <n v="191.47826086956522"/>
    <x v="1"/>
    <n v="264"/>
    <x v="1"/>
    <s v="USD"/>
    <n v="1488434400"/>
    <n v="1489554000"/>
    <b v="1"/>
    <b v="0"/>
    <s v="photography/photography books"/>
    <x v="603"/>
    <d v="2017-03-15T05:00:00"/>
  </r>
  <r>
    <n v="656"/>
    <s v="Hobbs, Brown and Lee"/>
    <s v="Vision-oriented systematic Graphical User Interface"/>
    <n v="118400"/>
    <n v="49879"/>
    <x v="0"/>
    <s v="food trucks"/>
    <n v="98.966269841269835"/>
    <n v="42.127533783783782"/>
    <x v="0"/>
    <n v="504"/>
    <x v="2"/>
    <s v="AUD"/>
    <n v="1514440800"/>
    <n v="1514872800"/>
    <b v="0"/>
    <b v="0"/>
    <s v="food/food trucks"/>
    <x v="604"/>
    <d v="2018-01-02T06:00:00"/>
  </r>
  <r>
    <n v="657"/>
    <s v="Russo, Kim and Mccoy"/>
    <s v="Balanced optimal hardware"/>
    <n v="10000"/>
    <n v="824"/>
    <x v="4"/>
    <s v="science fiction"/>
    <n v="58.857142857142854"/>
    <n v="8.24"/>
    <x v="0"/>
    <n v="14"/>
    <x v="1"/>
    <s v="USD"/>
    <n v="1514354400"/>
    <n v="1515736800"/>
    <b v="0"/>
    <b v="0"/>
    <s v="film &amp; video/science fiction"/>
    <x v="605"/>
    <d v="2018-01-12T06:00:00"/>
  </r>
  <r>
    <n v="658"/>
    <s v="Howell, Myers and Olson"/>
    <s v="Self-enabling mission-critical success"/>
    <n v="52600"/>
    <n v="31594"/>
    <x v="1"/>
    <s v="rock"/>
    <n v="81.010256410256417"/>
    <n v="60.064638783269963"/>
    <x v="3"/>
    <n v="390"/>
    <x v="1"/>
    <s v="USD"/>
    <n v="1440910800"/>
    <n v="1442898000"/>
    <b v="0"/>
    <b v="0"/>
    <s v="music/rock"/>
    <x v="606"/>
    <d v="2015-09-22T05:00:00"/>
  </r>
  <r>
    <n v="659"/>
    <s v="Bailey and Sons"/>
    <s v="Grass-roots dynamic emulation"/>
    <n v="120700"/>
    <n v="57010"/>
    <x v="4"/>
    <s v="documentary"/>
    <n v="76.013333333333335"/>
    <n v="47.232808616404313"/>
    <x v="0"/>
    <n v="750"/>
    <x v="4"/>
    <s v="GBP"/>
    <n v="1296108000"/>
    <n v="1296194400"/>
    <b v="0"/>
    <b v="0"/>
    <s v="film &amp; video/documentary"/>
    <x v="65"/>
    <d v="2011-01-28T06:00:00"/>
  </r>
  <r>
    <n v="660"/>
    <s v="Jensen-Brown"/>
    <s v="Fundamental disintermediate matrix"/>
    <n v="9100"/>
    <n v="7438"/>
    <x v="3"/>
    <s v="plays"/>
    <n v="96.597402597402592"/>
    <n v="81.736263736263737"/>
    <x v="0"/>
    <n v="77"/>
    <x v="1"/>
    <s v="USD"/>
    <n v="1440133200"/>
    <n v="1440910800"/>
    <b v="1"/>
    <b v="0"/>
    <s v="theater/plays"/>
    <x v="607"/>
    <d v="2015-08-30T05:00:00"/>
  </r>
  <r>
    <n v="661"/>
    <s v="Smith Group"/>
    <s v="Right-sized secondary challenge"/>
    <n v="106800"/>
    <n v="57872"/>
    <x v="1"/>
    <s v="jazz"/>
    <n v="76.957446808510639"/>
    <n v="54.187265917603"/>
    <x v="0"/>
    <n v="752"/>
    <x v="3"/>
    <s v="DKK"/>
    <n v="1332910800"/>
    <n v="1335502800"/>
    <b v="0"/>
    <b v="0"/>
    <s v="music/jazz"/>
    <x v="608"/>
    <d v="2012-04-27T05:00:00"/>
  </r>
  <r>
    <n v="662"/>
    <s v="Murphy-Farrell"/>
    <s v="Implemented exuding software"/>
    <n v="9100"/>
    <n v="8906"/>
    <x v="3"/>
    <s v="plays"/>
    <n v="67.984732824427482"/>
    <n v="97.868131868131869"/>
    <x v="0"/>
    <n v="131"/>
    <x v="1"/>
    <s v="USD"/>
    <n v="1544335200"/>
    <n v="1544680800"/>
    <b v="0"/>
    <b v="0"/>
    <s v="theater/plays"/>
    <x v="609"/>
    <d v="2018-12-13T06:00:00"/>
  </r>
  <r>
    <n v="663"/>
    <s v="Everett-Wolfe"/>
    <s v="Total optimizing software"/>
    <n v="10000"/>
    <n v="7724"/>
    <x v="3"/>
    <s v="plays"/>
    <n v="88.781609195402297"/>
    <n v="77.239999999999995"/>
    <x v="0"/>
    <n v="87"/>
    <x v="1"/>
    <s v="USD"/>
    <n v="1286427600"/>
    <n v="1288414800"/>
    <b v="0"/>
    <b v="0"/>
    <s v="theater/plays"/>
    <x v="610"/>
    <d v="2010-10-30T05:00:00"/>
  </r>
  <r>
    <n v="664"/>
    <s v="Young PLC"/>
    <s v="Optional maximized attitude"/>
    <n v="79400"/>
    <n v="26571"/>
    <x v="1"/>
    <s v="jazz"/>
    <n v="24.99623706491063"/>
    <n v="33.464735516372798"/>
    <x v="0"/>
    <n v="1063"/>
    <x v="1"/>
    <s v="USD"/>
    <n v="1329717600"/>
    <n v="1330581600"/>
    <b v="0"/>
    <b v="0"/>
    <s v="music/jazz"/>
    <x v="541"/>
    <d v="2012-03-01T06:00:00"/>
  </r>
  <r>
    <n v="665"/>
    <s v="Park-Goodman"/>
    <s v="Customer-focused impactful extranet"/>
    <n v="5100"/>
    <n v="12219"/>
    <x v="4"/>
    <s v="documentary"/>
    <n v="44.922794117647058"/>
    <n v="239.58823529411765"/>
    <x v="1"/>
    <n v="272"/>
    <x v="1"/>
    <s v="USD"/>
    <n v="1310187600"/>
    <n v="1311397200"/>
    <b v="0"/>
    <b v="1"/>
    <s v="film &amp; video/documentary"/>
    <x v="611"/>
    <d v="2011-07-23T05:00:00"/>
  </r>
  <r>
    <n v="666"/>
    <s v="York, Barr and Grant"/>
    <s v="Cloned bottom-line success"/>
    <n v="3100"/>
    <n v="1985"/>
    <x v="3"/>
    <s v="plays"/>
    <n v="79.400000000000006"/>
    <n v="64.032258064516128"/>
    <x v="3"/>
    <n v="25"/>
    <x v="1"/>
    <s v="USD"/>
    <n v="1377838800"/>
    <n v="1378357200"/>
    <b v="0"/>
    <b v="1"/>
    <s v="theater/plays"/>
    <x v="612"/>
    <d v="2013-09-05T05:00:00"/>
  </r>
  <r>
    <n v="667"/>
    <s v="Little Ltd"/>
    <s v="Decentralized bandwidth-monitored ability"/>
    <n v="6900"/>
    <n v="12155"/>
    <x v="8"/>
    <s v="audio"/>
    <n v="29.009546539379475"/>
    <n v="176.15942028985506"/>
    <x v="1"/>
    <n v="419"/>
    <x v="1"/>
    <s v="USD"/>
    <n v="1410325200"/>
    <n v="1411102800"/>
    <b v="0"/>
    <b v="0"/>
    <s v="journalism/audio"/>
    <x v="613"/>
    <d v="2014-09-19T05:00:00"/>
  </r>
  <r>
    <n v="668"/>
    <s v="Brown and Sons"/>
    <s v="Programmable leadingedge budgetary management"/>
    <n v="27500"/>
    <n v="5593"/>
    <x v="3"/>
    <s v="plays"/>
    <n v="73.59210526315789"/>
    <n v="20.33818181818182"/>
    <x v="0"/>
    <n v="76"/>
    <x v="1"/>
    <s v="USD"/>
    <n v="1343797200"/>
    <n v="1344834000"/>
    <b v="0"/>
    <b v="0"/>
    <s v="theater/plays"/>
    <x v="614"/>
    <d v="2012-08-13T05:00:00"/>
  </r>
  <r>
    <n v="669"/>
    <s v="Payne, Garrett and Thomas"/>
    <s v="Upgradable bi-directional concept"/>
    <n v="48800"/>
    <n v="175020"/>
    <x v="3"/>
    <s v="plays"/>
    <n v="107.97038864898211"/>
    <n v="358.64754098360658"/>
    <x v="1"/>
    <n v="1621"/>
    <x v="6"/>
    <s v="EUR"/>
    <n v="1498453200"/>
    <n v="1499230800"/>
    <b v="0"/>
    <b v="0"/>
    <s v="theater/plays"/>
    <x v="615"/>
    <d v="2017-07-05T05:00:00"/>
  </r>
  <r>
    <n v="670"/>
    <s v="Robinson Group"/>
    <s v="Re-contextualized homogeneous flexibility"/>
    <n v="16200"/>
    <n v="75955"/>
    <x v="1"/>
    <s v="indie rock"/>
    <n v="68.987284287011803"/>
    <n v="468.85802469135803"/>
    <x v="1"/>
    <n v="1101"/>
    <x v="1"/>
    <s v="USD"/>
    <n v="1456380000"/>
    <n v="1457416800"/>
    <b v="0"/>
    <b v="0"/>
    <s v="music/indie rock"/>
    <x v="90"/>
    <d v="2016-03-08T06:00:00"/>
  </r>
  <r>
    <n v="671"/>
    <s v="Robinson-Kelly"/>
    <s v="Monitored bi-directional standardization"/>
    <n v="97600"/>
    <n v="119127"/>
    <x v="3"/>
    <s v="plays"/>
    <n v="111.02236719478098"/>
    <n v="122.05635245901641"/>
    <x v="1"/>
    <n v="1073"/>
    <x v="1"/>
    <s v="USD"/>
    <n v="1280552400"/>
    <n v="1280898000"/>
    <b v="0"/>
    <b v="1"/>
    <s v="theater/plays"/>
    <x v="616"/>
    <d v="2010-08-04T05:00:00"/>
  </r>
  <r>
    <n v="672"/>
    <s v="Kelly-Colon"/>
    <s v="Stand-alone grid-enabled leverage"/>
    <n v="197900"/>
    <n v="110689"/>
    <x v="3"/>
    <s v="plays"/>
    <n v="24.997515808491418"/>
    <n v="55.931783729156137"/>
    <x v="0"/>
    <n v="4428"/>
    <x v="2"/>
    <s v="AUD"/>
    <n v="1521608400"/>
    <n v="1522472400"/>
    <b v="0"/>
    <b v="0"/>
    <s v="theater/plays"/>
    <x v="617"/>
    <d v="2018-03-31T05:00:00"/>
  </r>
  <r>
    <n v="673"/>
    <s v="Turner, Scott and Gentry"/>
    <s v="Assimilated regional groupware"/>
    <n v="5600"/>
    <n v="2445"/>
    <x v="1"/>
    <s v="indie rock"/>
    <n v="42.155172413793103"/>
    <n v="43.660714285714285"/>
    <x v="0"/>
    <n v="58"/>
    <x v="6"/>
    <s v="EUR"/>
    <n v="1460696400"/>
    <n v="1462510800"/>
    <b v="0"/>
    <b v="0"/>
    <s v="music/indie rock"/>
    <x v="618"/>
    <d v="2016-05-06T05:00:00"/>
  </r>
  <r>
    <n v="674"/>
    <s v="Sanchez Ltd"/>
    <s v="Up-sized 24hour instruction set"/>
    <n v="170700"/>
    <n v="57250"/>
    <x v="7"/>
    <s v="photography books"/>
    <n v="47.003284072249592"/>
    <n v="33.53837141183363"/>
    <x v="3"/>
    <n v="1218"/>
    <x v="1"/>
    <s v="USD"/>
    <n v="1313730000"/>
    <n v="1317790800"/>
    <b v="0"/>
    <b v="0"/>
    <s v="photography/photography books"/>
    <x v="619"/>
    <d v="2011-10-05T05:00:00"/>
  </r>
  <r>
    <n v="675"/>
    <s v="Giles-Smith"/>
    <s v="Right-sized web-enabled intranet"/>
    <n v="9700"/>
    <n v="11929"/>
    <x v="8"/>
    <s v="audio"/>
    <n v="36.0392749244713"/>
    <n v="122.97938144329896"/>
    <x v="1"/>
    <n v="331"/>
    <x v="1"/>
    <s v="USD"/>
    <n v="1568178000"/>
    <n v="1568782800"/>
    <b v="0"/>
    <b v="0"/>
    <s v="journalism/audio"/>
    <x v="620"/>
    <d v="2019-09-18T05:00:00"/>
  </r>
  <r>
    <n v="676"/>
    <s v="Thompson-Moreno"/>
    <s v="Expanded needs-based orchestration"/>
    <n v="62300"/>
    <n v="118214"/>
    <x v="7"/>
    <s v="photography books"/>
    <n v="101.03760683760684"/>
    <n v="189.74959871589084"/>
    <x v="1"/>
    <n v="1170"/>
    <x v="1"/>
    <s v="USD"/>
    <n v="1348635600"/>
    <n v="1349413200"/>
    <b v="0"/>
    <b v="0"/>
    <s v="photography/photography books"/>
    <x v="621"/>
    <d v="2012-10-05T05:00:00"/>
  </r>
  <r>
    <n v="677"/>
    <s v="Murphy-Fox"/>
    <s v="Organic system-worthy orchestration"/>
    <n v="5300"/>
    <n v="4432"/>
    <x v="5"/>
    <s v="fiction"/>
    <n v="39.927927927927925"/>
    <n v="83.622641509433961"/>
    <x v="0"/>
    <n v="111"/>
    <x v="1"/>
    <s v="USD"/>
    <n v="1468126800"/>
    <n v="1472446800"/>
    <b v="0"/>
    <b v="0"/>
    <s v="publishing/fiction"/>
    <x v="622"/>
    <d v="2016-08-29T05:00:00"/>
  </r>
  <r>
    <n v="678"/>
    <s v="Rodriguez-Patterson"/>
    <s v="Inverse static standardization"/>
    <n v="99500"/>
    <n v="17879"/>
    <x v="4"/>
    <s v="drama"/>
    <n v="83.158139534883716"/>
    <n v="17.968844221105527"/>
    <x v="3"/>
    <n v="215"/>
    <x v="1"/>
    <s v="USD"/>
    <n v="1547877600"/>
    <n v="1548050400"/>
    <b v="0"/>
    <b v="0"/>
    <s v="film &amp; video/drama"/>
    <x v="35"/>
    <d v="2019-01-21T06:00:00"/>
  </r>
  <r>
    <n v="679"/>
    <s v="Davis Ltd"/>
    <s v="Synchronized motivating solution"/>
    <n v="1400"/>
    <n v="14511"/>
    <x v="0"/>
    <s v="food trucks"/>
    <n v="39.97520661157025"/>
    <n v="1036.5"/>
    <x v="1"/>
    <n v="363"/>
    <x v="1"/>
    <s v="USD"/>
    <n v="1571374800"/>
    <n v="1571806800"/>
    <b v="0"/>
    <b v="1"/>
    <s v="food/food trucks"/>
    <x v="623"/>
    <d v="2019-10-23T05:00:00"/>
  </r>
  <r>
    <n v="680"/>
    <s v="Nelson-Valdez"/>
    <s v="Open-source 4thgeneration open system"/>
    <n v="145600"/>
    <n v="141822"/>
    <x v="6"/>
    <s v="mobile games"/>
    <n v="47.993908629441627"/>
    <n v="97.405219780219781"/>
    <x v="0"/>
    <n v="2955"/>
    <x v="1"/>
    <s v="USD"/>
    <n v="1576303200"/>
    <n v="1576476000"/>
    <b v="0"/>
    <b v="1"/>
    <s v="games/mobile games"/>
    <x v="624"/>
    <d v="2019-12-16T06:00:00"/>
  </r>
  <r>
    <n v="681"/>
    <s v="Kelly PLC"/>
    <s v="Decentralized context-sensitive superstructure"/>
    <n v="184100"/>
    <n v="159037"/>
    <x v="3"/>
    <s v="plays"/>
    <n v="95.978877489438744"/>
    <n v="86.386203150461711"/>
    <x v="0"/>
    <n v="1657"/>
    <x v="1"/>
    <s v="USD"/>
    <n v="1324447200"/>
    <n v="1324965600"/>
    <b v="0"/>
    <b v="0"/>
    <s v="theater/plays"/>
    <x v="625"/>
    <d v="2011-12-27T06:00:00"/>
  </r>
  <r>
    <n v="682"/>
    <s v="Nguyen and Sons"/>
    <s v="Compatible 5thgeneration concept"/>
    <n v="5400"/>
    <n v="8109"/>
    <x v="3"/>
    <s v="plays"/>
    <n v="78.728155339805824"/>
    <n v="150.16666666666666"/>
    <x v="1"/>
    <n v="103"/>
    <x v="1"/>
    <s v="USD"/>
    <n v="1386741600"/>
    <n v="1387519200"/>
    <b v="0"/>
    <b v="0"/>
    <s v="theater/plays"/>
    <x v="626"/>
    <d v="2013-12-20T06:00:00"/>
  </r>
  <r>
    <n v="683"/>
    <s v="Jones PLC"/>
    <s v="Virtual systemic intranet"/>
    <n v="2300"/>
    <n v="8244"/>
    <x v="3"/>
    <s v="plays"/>
    <n v="56.081632653061227"/>
    <n v="358.43478260869563"/>
    <x v="1"/>
    <n v="147"/>
    <x v="1"/>
    <s v="USD"/>
    <n v="1537074000"/>
    <n v="1537246800"/>
    <b v="0"/>
    <b v="0"/>
    <s v="theater/plays"/>
    <x v="627"/>
    <d v="2018-09-18T05:00:00"/>
  </r>
  <r>
    <n v="684"/>
    <s v="Gilmore LLC"/>
    <s v="Optimized systemic algorithm"/>
    <n v="1400"/>
    <n v="7600"/>
    <x v="5"/>
    <s v="nonfiction"/>
    <n v="69.090909090909093"/>
    <n v="542.85714285714289"/>
    <x v="1"/>
    <n v="110"/>
    <x v="0"/>
    <s v="CAD"/>
    <n v="1277787600"/>
    <n v="1279515600"/>
    <b v="0"/>
    <b v="0"/>
    <s v="publishing/nonfiction"/>
    <x v="628"/>
    <d v="2010-07-19T05:00:00"/>
  </r>
  <r>
    <n v="685"/>
    <s v="Lee-Cobb"/>
    <s v="Customizable homogeneous firmware"/>
    <n v="140000"/>
    <n v="94501"/>
    <x v="3"/>
    <s v="plays"/>
    <n v="102.05291576673866"/>
    <n v="67.500714285714281"/>
    <x v="0"/>
    <n v="926"/>
    <x v="0"/>
    <s v="CAD"/>
    <n v="1440306000"/>
    <n v="1442379600"/>
    <b v="0"/>
    <b v="0"/>
    <s v="theater/plays"/>
    <x v="629"/>
    <d v="2015-09-16T05:00:00"/>
  </r>
  <r>
    <n v="686"/>
    <s v="Jones, Wiley and Robbins"/>
    <s v="Front-line cohesive extranet"/>
    <n v="7500"/>
    <n v="14381"/>
    <x v="2"/>
    <s v="wearables"/>
    <n v="107.32089552238806"/>
    <n v="191.74666666666667"/>
    <x v="1"/>
    <n v="134"/>
    <x v="1"/>
    <s v="USD"/>
    <n v="1522126800"/>
    <n v="1523077200"/>
    <b v="0"/>
    <b v="0"/>
    <s v="technology/wearables"/>
    <x v="630"/>
    <d v="2018-04-07T05:00:00"/>
  </r>
  <r>
    <n v="687"/>
    <s v="Martin, Gates and Holt"/>
    <s v="Distributed holistic neural-net"/>
    <n v="1500"/>
    <n v="13980"/>
    <x v="3"/>
    <s v="plays"/>
    <n v="51.970260223048328"/>
    <n v="932"/>
    <x v="1"/>
    <n v="269"/>
    <x v="1"/>
    <s v="USD"/>
    <n v="1489298400"/>
    <n v="1489554000"/>
    <b v="0"/>
    <b v="0"/>
    <s v="theater/plays"/>
    <x v="631"/>
    <d v="2017-03-15T05:00:00"/>
  </r>
  <r>
    <n v="688"/>
    <s v="Bowen, Davies and Burns"/>
    <s v="Devolved client-server monitoring"/>
    <n v="2900"/>
    <n v="12449"/>
    <x v="4"/>
    <s v="television"/>
    <n v="71.137142857142862"/>
    <n v="429.27586206896552"/>
    <x v="1"/>
    <n v="175"/>
    <x v="1"/>
    <s v="USD"/>
    <n v="1547100000"/>
    <n v="1548482400"/>
    <b v="0"/>
    <b v="1"/>
    <s v="film &amp; video/television"/>
    <x v="632"/>
    <d v="2019-01-26T06:00:00"/>
  </r>
  <r>
    <n v="689"/>
    <s v="Nguyen Inc"/>
    <s v="Seamless directional capacity"/>
    <n v="7300"/>
    <n v="7348"/>
    <x v="2"/>
    <s v="web"/>
    <n v="106.49275362318841"/>
    <n v="100.65753424657535"/>
    <x v="1"/>
    <n v="69"/>
    <x v="1"/>
    <s v="USD"/>
    <n v="1383022800"/>
    <n v="1384063200"/>
    <b v="0"/>
    <b v="0"/>
    <s v="technology/web"/>
    <x v="633"/>
    <d v="2013-11-10T06:00:00"/>
  </r>
  <r>
    <n v="690"/>
    <s v="Walsh-Watts"/>
    <s v="Polarized actuating implementation"/>
    <n v="3600"/>
    <n v="8158"/>
    <x v="4"/>
    <s v="documentary"/>
    <n v="42.93684210526316"/>
    <n v="226.61111111111109"/>
    <x v="1"/>
    <n v="190"/>
    <x v="1"/>
    <s v="USD"/>
    <n v="1322373600"/>
    <n v="1322892000"/>
    <b v="0"/>
    <b v="1"/>
    <s v="film &amp; video/documentary"/>
    <x v="634"/>
    <d v="2011-12-03T06:00:00"/>
  </r>
  <r>
    <n v="691"/>
    <s v="Ray, Li and Li"/>
    <s v="Front-line disintermediate hub"/>
    <n v="5000"/>
    <n v="7119"/>
    <x v="4"/>
    <s v="documentary"/>
    <n v="30.037974683544302"/>
    <n v="142.38"/>
    <x v="1"/>
    <n v="237"/>
    <x v="1"/>
    <s v="USD"/>
    <n v="1349240400"/>
    <n v="1350709200"/>
    <b v="1"/>
    <b v="1"/>
    <s v="film &amp; video/documentary"/>
    <x v="635"/>
    <d v="2012-10-20T05:00:00"/>
  </r>
  <r>
    <n v="692"/>
    <s v="Murray Ltd"/>
    <s v="Decentralized 4thgeneration challenge"/>
    <n v="6000"/>
    <n v="5438"/>
    <x v="1"/>
    <s v="rock"/>
    <n v="70.623376623376629"/>
    <n v="90.633333333333326"/>
    <x v="0"/>
    <n v="77"/>
    <x v="4"/>
    <s v="GBP"/>
    <n v="1562648400"/>
    <n v="1564203600"/>
    <b v="0"/>
    <b v="0"/>
    <s v="music/rock"/>
    <x v="636"/>
    <d v="2019-07-27T05:00:00"/>
  </r>
  <r>
    <n v="693"/>
    <s v="Bradford-Silva"/>
    <s v="Reverse-engineered composite hierarchy"/>
    <n v="180400"/>
    <n v="115396"/>
    <x v="3"/>
    <s v="plays"/>
    <n v="66.016018306636155"/>
    <n v="63.966740576496676"/>
    <x v="0"/>
    <n v="1748"/>
    <x v="1"/>
    <s v="USD"/>
    <n v="1508216400"/>
    <n v="1509685200"/>
    <b v="0"/>
    <b v="0"/>
    <s v="theater/plays"/>
    <x v="637"/>
    <d v="2017-11-03T05:00:00"/>
  </r>
  <r>
    <n v="694"/>
    <s v="Mora-Bradley"/>
    <s v="Programmable tangible ability"/>
    <n v="9100"/>
    <n v="7656"/>
    <x v="3"/>
    <s v="plays"/>
    <n v="96.911392405063296"/>
    <n v="84.131868131868131"/>
    <x v="0"/>
    <n v="79"/>
    <x v="1"/>
    <s v="USD"/>
    <n v="1511762400"/>
    <n v="1514959200"/>
    <b v="0"/>
    <b v="0"/>
    <s v="theater/plays"/>
    <x v="638"/>
    <d v="2018-01-03T06:00:00"/>
  </r>
  <r>
    <n v="695"/>
    <s v="Cardenas, Thompson and Carey"/>
    <s v="Configurable full-range emulation"/>
    <n v="9200"/>
    <n v="12322"/>
    <x v="1"/>
    <s v="rock"/>
    <n v="62.867346938775512"/>
    <n v="133.93478260869566"/>
    <x v="1"/>
    <n v="196"/>
    <x v="6"/>
    <s v="EUR"/>
    <n v="1447480800"/>
    <n v="1448863200"/>
    <b v="1"/>
    <b v="0"/>
    <s v="music/rock"/>
    <x v="639"/>
    <d v="2015-11-30T06:00:00"/>
  </r>
  <r>
    <n v="696"/>
    <s v="Lopez, Reid and Johnson"/>
    <s v="Total real-time hardware"/>
    <n v="164100"/>
    <n v="96888"/>
    <x v="3"/>
    <s v="plays"/>
    <n v="108.98537682789652"/>
    <n v="59.042047531992694"/>
    <x v="0"/>
    <n v="889"/>
    <x v="1"/>
    <s v="USD"/>
    <n v="1429506000"/>
    <n v="1429592400"/>
    <b v="0"/>
    <b v="1"/>
    <s v="theater/plays"/>
    <x v="640"/>
    <d v="2015-04-21T05:00:00"/>
  </r>
  <r>
    <n v="697"/>
    <s v="Fox-Williams"/>
    <s v="Profound system-worthy functionalities"/>
    <n v="128900"/>
    <n v="196960"/>
    <x v="1"/>
    <s v="electric music"/>
    <n v="26.999314599040439"/>
    <n v="152.80062063615205"/>
    <x v="1"/>
    <n v="7295"/>
    <x v="1"/>
    <s v="USD"/>
    <n v="1522472400"/>
    <n v="1522645200"/>
    <b v="0"/>
    <b v="0"/>
    <s v="music/electric music"/>
    <x v="641"/>
    <d v="2018-04-02T05:00:00"/>
  </r>
  <r>
    <n v="698"/>
    <s v="Taylor, Wood and Taylor"/>
    <s v="Cloned hybrid focus group"/>
    <n v="42100"/>
    <n v="188057"/>
    <x v="2"/>
    <s v="wearables"/>
    <n v="65.004147943311438"/>
    <n v="446.69121140142522"/>
    <x v="1"/>
    <n v="2893"/>
    <x v="0"/>
    <s v="CAD"/>
    <n v="1322114400"/>
    <n v="1323324000"/>
    <b v="0"/>
    <b v="0"/>
    <s v="technology/wearables"/>
    <x v="642"/>
    <d v="2011-12-08T06:00:00"/>
  </r>
  <r>
    <n v="699"/>
    <s v="King Inc"/>
    <s v="Ergonomic dedicated focus group"/>
    <n v="7400"/>
    <n v="6245"/>
    <x v="4"/>
    <s v="drama"/>
    <n v="111.51785714285714"/>
    <n v="84.391891891891888"/>
    <x v="0"/>
    <n v="56"/>
    <x v="1"/>
    <s v="USD"/>
    <n v="1561438800"/>
    <n v="1561525200"/>
    <b v="0"/>
    <b v="0"/>
    <s v="film &amp; video/drama"/>
    <x v="230"/>
    <d v="2019-06-26T05:00:00"/>
  </r>
  <r>
    <n v="700"/>
    <s v="Cole, Petty and Cameron"/>
    <s v="Realigned zero administration paradigm"/>
    <n v="100"/>
    <n v="3"/>
    <x v="2"/>
    <s v="wearables"/>
    <n v="3"/>
    <n v="3"/>
    <x v="0"/>
    <n v="1"/>
    <x v="1"/>
    <s v="USD"/>
    <n v="1264399200"/>
    <n v="1265695200"/>
    <b v="0"/>
    <b v="0"/>
    <s v="technology/wearables"/>
    <x v="67"/>
    <d v="2010-02-09T06:00:00"/>
  </r>
  <r>
    <n v="701"/>
    <s v="Mcclain LLC"/>
    <s v="Open-source multi-tasking methodology"/>
    <n v="52000"/>
    <n v="91014"/>
    <x v="3"/>
    <s v="plays"/>
    <n v="110.99268292682927"/>
    <n v="175.02692307692308"/>
    <x v="1"/>
    <n v="820"/>
    <x v="1"/>
    <s v="USD"/>
    <n v="1301202000"/>
    <n v="1301806800"/>
    <b v="1"/>
    <b v="0"/>
    <s v="theater/plays"/>
    <x v="643"/>
    <d v="2011-04-03T05:00:00"/>
  </r>
  <r>
    <n v="702"/>
    <s v="Sims-Gross"/>
    <s v="Object-based attitude-oriented analyzer"/>
    <n v="8700"/>
    <n v="4710"/>
    <x v="2"/>
    <s v="wearables"/>
    <n v="56.746987951807228"/>
    <n v="54.137931034482754"/>
    <x v="0"/>
    <n v="83"/>
    <x v="1"/>
    <s v="USD"/>
    <n v="1374469200"/>
    <n v="1374901200"/>
    <b v="0"/>
    <b v="0"/>
    <s v="technology/wearables"/>
    <x v="644"/>
    <d v="2013-07-27T05:00:00"/>
  </r>
  <r>
    <n v="703"/>
    <s v="Perez Group"/>
    <s v="Cross-platform tertiary hub"/>
    <n v="63400"/>
    <n v="197728"/>
    <x v="5"/>
    <s v="translations"/>
    <n v="97.020608439646708"/>
    <n v="311.87381703470032"/>
    <x v="1"/>
    <n v="2038"/>
    <x v="1"/>
    <s v="USD"/>
    <n v="1334984400"/>
    <n v="1336453200"/>
    <b v="1"/>
    <b v="1"/>
    <s v="publishing/translations"/>
    <x v="645"/>
    <d v="2012-05-08T05:00:00"/>
  </r>
  <r>
    <n v="704"/>
    <s v="Haynes-Williams"/>
    <s v="Seamless clear-thinking artificial intelligence"/>
    <n v="8700"/>
    <n v="10682"/>
    <x v="4"/>
    <s v="animation"/>
    <n v="92.08620689655173"/>
    <n v="122.78160919540231"/>
    <x v="1"/>
    <n v="116"/>
    <x v="1"/>
    <s v="USD"/>
    <n v="1467608400"/>
    <n v="1468904400"/>
    <b v="0"/>
    <b v="0"/>
    <s v="film &amp; video/animation"/>
    <x v="646"/>
    <d v="2016-07-19T05:00:00"/>
  </r>
  <r>
    <n v="705"/>
    <s v="Ford LLC"/>
    <s v="Centralized tangible success"/>
    <n v="169700"/>
    <n v="168048"/>
    <x v="5"/>
    <s v="nonfiction"/>
    <n v="82.986666666666665"/>
    <n v="99.026517383618156"/>
    <x v="0"/>
    <n v="2025"/>
    <x v="4"/>
    <s v="GBP"/>
    <n v="1386741600"/>
    <n v="1387087200"/>
    <b v="0"/>
    <b v="0"/>
    <s v="publishing/nonfiction"/>
    <x v="626"/>
    <d v="2013-12-15T06:00:00"/>
  </r>
  <r>
    <n v="706"/>
    <s v="Moreno Ltd"/>
    <s v="Customer-focused multimedia methodology"/>
    <n v="108400"/>
    <n v="138586"/>
    <x v="2"/>
    <s v="web"/>
    <n v="103.03791821561339"/>
    <n v="127.84686346863469"/>
    <x v="1"/>
    <n v="1345"/>
    <x v="2"/>
    <s v="AUD"/>
    <n v="1546754400"/>
    <n v="1547445600"/>
    <b v="0"/>
    <b v="1"/>
    <s v="technology/web"/>
    <x v="647"/>
    <d v="2019-01-14T06:00:00"/>
  </r>
  <r>
    <n v="707"/>
    <s v="Moore, Cook and Wright"/>
    <s v="Visionary maximized Local Area Network"/>
    <n v="7300"/>
    <n v="11579"/>
    <x v="4"/>
    <s v="drama"/>
    <n v="68.922619047619051"/>
    <n v="158.61643835616439"/>
    <x v="1"/>
    <n v="168"/>
    <x v="1"/>
    <s v="USD"/>
    <n v="1544248800"/>
    <n v="1547359200"/>
    <b v="0"/>
    <b v="0"/>
    <s v="film &amp; video/drama"/>
    <x v="159"/>
    <d v="2019-01-13T06:00:00"/>
  </r>
  <r>
    <n v="708"/>
    <s v="Ortega LLC"/>
    <s v="Secured bifurcated intranet"/>
    <n v="1700"/>
    <n v="12020"/>
    <x v="3"/>
    <s v="plays"/>
    <n v="87.737226277372258"/>
    <n v="707.05882352941171"/>
    <x v="1"/>
    <n v="137"/>
    <x v="5"/>
    <s v="CHF"/>
    <n v="1495429200"/>
    <n v="1496293200"/>
    <b v="0"/>
    <b v="0"/>
    <s v="theater/plays"/>
    <x v="648"/>
    <d v="2017-06-01T05:00:00"/>
  </r>
  <r>
    <n v="709"/>
    <s v="Silva, Walker and Martin"/>
    <s v="Grass-roots 4thgeneration product"/>
    <n v="9800"/>
    <n v="13954"/>
    <x v="3"/>
    <s v="plays"/>
    <n v="75.021505376344081"/>
    <n v="142.38775510204081"/>
    <x v="1"/>
    <n v="186"/>
    <x v="6"/>
    <s v="EUR"/>
    <n v="1334811600"/>
    <n v="1335416400"/>
    <b v="0"/>
    <b v="0"/>
    <s v="theater/plays"/>
    <x v="267"/>
    <d v="2012-04-26T05:00:00"/>
  </r>
  <r>
    <n v="710"/>
    <s v="Huynh, Gallegos and Mills"/>
    <s v="Reduced next generation info-mediaries"/>
    <n v="4300"/>
    <n v="6358"/>
    <x v="3"/>
    <s v="plays"/>
    <n v="50.863999999999997"/>
    <n v="147.86046511627907"/>
    <x v="1"/>
    <n v="125"/>
    <x v="1"/>
    <s v="USD"/>
    <n v="1531544400"/>
    <n v="1532149200"/>
    <b v="0"/>
    <b v="1"/>
    <s v="theater/plays"/>
    <x v="649"/>
    <d v="2018-07-21T05:00:00"/>
  </r>
  <r>
    <n v="711"/>
    <s v="Anderson LLC"/>
    <s v="Customizable full-range artificial intelligence"/>
    <n v="6200"/>
    <n v="1260"/>
    <x v="3"/>
    <s v="plays"/>
    <n v="90"/>
    <n v="20.322580645161288"/>
    <x v="0"/>
    <n v="14"/>
    <x v="6"/>
    <s v="EUR"/>
    <n v="1453615200"/>
    <n v="1453788000"/>
    <b v="1"/>
    <b v="1"/>
    <s v="theater/plays"/>
    <x v="248"/>
    <d v="2016-01-26T06:00:00"/>
  </r>
  <r>
    <n v="712"/>
    <s v="Garza-Bryant"/>
    <s v="Programmable leadingedge contingency"/>
    <n v="800"/>
    <n v="14725"/>
    <x v="3"/>
    <s v="plays"/>
    <n v="72.896039603960389"/>
    <n v="1840.625"/>
    <x v="1"/>
    <n v="202"/>
    <x v="1"/>
    <s v="USD"/>
    <n v="1467954000"/>
    <n v="1471496400"/>
    <b v="0"/>
    <b v="0"/>
    <s v="theater/plays"/>
    <x v="571"/>
    <d v="2016-08-18T05:00:00"/>
  </r>
  <r>
    <n v="713"/>
    <s v="Mays LLC"/>
    <s v="Multi-layered global groupware"/>
    <n v="6900"/>
    <n v="11174"/>
    <x v="5"/>
    <s v="radio &amp; podcasts"/>
    <n v="108.48543689320388"/>
    <n v="161.94202898550725"/>
    <x v="1"/>
    <n v="103"/>
    <x v="1"/>
    <s v="USD"/>
    <n v="1471842000"/>
    <n v="1472878800"/>
    <b v="0"/>
    <b v="0"/>
    <s v="publishing/radio &amp; podcasts"/>
    <x v="650"/>
    <d v="2016-09-03T05:00:00"/>
  </r>
  <r>
    <n v="714"/>
    <s v="Evans-Jones"/>
    <s v="Switchable methodical superstructure"/>
    <n v="38500"/>
    <n v="182036"/>
    <x v="1"/>
    <s v="rock"/>
    <n v="101.98095238095237"/>
    <n v="472.82077922077923"/>
    <x v="1"/>
    <n v="1785"/>
    <x v="1"/>
    <s v="USD"/>
    <n v="1408424400"/>
    <n v="1408510800"/>
    <b v="0"/>
    <b v="0"/>
    <s v="music/rock"/>
    <x v="1"/>
    <d v="2014-08-20T05:00:00"/>
  </r>
  <r>
    <n v="715"/>
    <s v="Fischer, Torres and Walker"/>
    <s v="Expanded even-keeled portal"/>
    <n v="118000"/>
    <n v="28870"/>
    <x v="6"/>
    <s v="mobile games"/>
    <n v="44.009146341463413"/>
    <n v="24.466101694915253"/>
    <x v="0"/>
    <n v="656"/>
    <x v="1"/>
    <s v="USD"/>
    <n v="1281157200"/>
    <n v="1281589200"/>
    <b v="0"/>
    <b v="0"/>
    <s v="games/mobile games"/>
    <x v="651"/>
    <d v="2010-08-12T05:00:00"/>
  </r>
  <r>
    <n v="716"/>
    <s v="Tapia, Kramer and Hicks"/>
    <s v="Advanced modular moderator"/>
    <n v="2000"/>
    <n v="10353"/>
    <x v="3"/>
    <s v="plays"/>
    <n v="65.942675159235662"/>
    <n v="517.65"/>
    <x v="1"/>
    <n v="157"/>
    <x v="1"/>
    <s v="USD"/>
    <n v="1373432400"/>
    <n v="1375851600"/>
    <b v="0"/>
    <b v="1"/>
    <s v="theater/plays"/>
    <x v="652"/>
    <d v="2013-08-07T05:00:00"/>
  </r>
  <r>
    <n v="717"/>
    <s v="Barnes, Wilcox and Riley"/>
    <s v="Reverse-engineered well-modulated ability"/>
    <n v="5600"/>
    <n v="13868"/>
    <x v="4"/>
    <s v="documentary"/>
    <n v="24.987387387387386"/>
    <n v="247.64285714285714"/>
    <x v="1"/>
    <n v="555"/>
    <x v="1"/>
    <s v="USD"/>
    <n v="1313989200"/>
    <n v="1315803600"/>
    <b v="0"/>
    <b v="0"/>
    <s v="film &amp; video/documentary"/>
    <x v="653"/>
    <d v="2011-09-12T05:00:00"/>
  </r>
  <r>
    <n v="718"/>
    <s v="Reyes PLC"/>
    <s v="Expanded optimal pricing structure"/>
    <n v="8300"/>
    <n v="8317"/>
    <x v="2"/>
    <s v="wearables"/>
    <n v="28.003367003367003"/>
    <n v="100.20481927710843"/>
    <x v="1"/>
    <n v="297"/>
    <x v="1"/>
    <s v="USD"/>
    <n v="1371445200"/>
    <n v="1373691600"/>
    <b v="0"/>
    <b v="0"/>
    <s v="technology/wearables"/>
    <x v="654"/>
    <d v="2013-07-13T05:00:00"/>
  </r>
  <r>
    <n v="719"/>
    <s v="Pace, Simpson and Watkins"/>
    <s v="Down-sized uniform ability"/>
    <n v="6900"/>
    <n v="10557"/>
    <x v="5"/>
    <s v="fiction"/>
    <n v="85.829268292682926"/>
    <n v="153"/>
    <x v="1"/>
    <n v="123"/>
    <x v="1"/>
    <s v="USD"/>
    <n v="1338267600"/>
    <n v="1339218000"/>
    <b v="0"/>
    <b v="0"/>
    <s v="publishing/fiction"/>
    <x v="655"/>
    <d v="2012-06-09T05:00:00"/>
  </r>
  <r>
    <n v="720"/>
    <s v="Valenzuela, Davidson and Castro"/>
    <s v="Multi-layered upward-trending conglomeration"/>
    <n v="8700"/>
    <n v="3227"/>
    <x v="3"/>
    <s v="plays"/>
    <n v="84.921052631578945"/>
    <n v="37.091954022988503"/>
    <x v="3"/>
    <n v="38"/>
    <x v="3"/>
    <s v="DKK"/>
    <n v="1519192800"/>
    <n v="1520402400"/>
    <b v="0"/>
    <b v="1"/>
    <s v="theater/plays"/>
    <x v="656"/>
    <d v="2018-03-07T06:00:00"/>
  </r>
  <r>
    <n v="721"/>
    <s v="Dominguez-Owens"/>
    <s v="Open-architected systematic intranet"/>
    <n v="123600"/>
    <n v="5429"/>
    <x v="1"/>
    <s v="rock"/>
    <n v="90.483333333333334"/>
    <n v="4.392394822006473"/>
    <x v="3"/>
    <n v="60"/>
    <x v="1"/>
    <s v="USD"/>
    <n v="1522818000"/>
    <n v="1523336400"/>
    <b v="0"/>
    <b v="0"/>
    <s v="music/rock"/>
    <x v="657"/>
    <d v="2018-04-10T05:00:00"/>
  </r>
  <r>
    <n v="722"/>
    <s v="Thomas-Simmons"/>
    <s v="Proactive 24hour frame"/>
    <n v="48500"/>
    <n v="75906"/>
    <x v="4"/>
    <s v="documentary"/>
    <n v="25.00197628458498"/>
    <n v="156.50721649484535"/>
    <x v="1"/>
    <n v="3036"/>
    <x v="1"/>
    <s v="USD"/>
    <n v="1509948000"/>
    <n v="1512280800"/>
    <b v="0"/>
    <b v="0"/>
    <s v="film &amp; video/documentary"/>
    <x v="265"/>
    <d v="2017-12-03T06:00:00"/>
  </r>
  <r>
    <n v="723"/>
    <s v="Beck-Knight"/>
    <s v="Exclusive fresh-thinking model"/>
    <n v="4900"/>
    <n v="13250"/>
    <x v="3"/>
    <s v="plays"/>
    <n v="92.013888888888886"/>
    <n v="270.40816326530609"/>
    <x v="1"/>
    <n v="144"/>
    <x v="2"/>
    <s v="AUD"/>
    <n v="1456898400"/>
    <n v="1458709200"/>
    <b v="0"/>
    <b v="0"/>
    <s v="theater/plays"/>
    <x v="658"/>
    <d v="2016-03-23T05:00:00"/>
  </r>
  <r>
    <n v="724"/>
    <s v="Mccoy Ltd"/>
    <s v="Business-focused encompassing intranet"/>
    <n v="8400"/>
    <n v="11261"/>
    <x v="3"/>
    <s v="plays"/>
    <n v="93.066115702479337"/>
    <n v="134.05952380952382"/>
    <x v="1"/>
    <n v="121"/>
    <x v="4"/>
    <s v="GBP"/>
    <n v="1413954000"/>
    <n v="1414126800"/>
    <b v="0"/>
    <b v="1"/>
    <s v="theater/plays"/>
    <x v="659"/>
    <d v="2014-10-24T05:00:00"/>
  </r>
  <r>
    <n v="725"/>
    <s v="Dawson-Tyler"/>
    <s v="Optional 6thgeneration access"/>
    <n v="193200"/>
    <n v="97369"/>
    <x v="6"/>
    <s v="mobile games"/>
    <n v="61.008145363408524"/>
    <n v="50.398033126293996"/>
    <x v="0"/>
    <n v="1596"/>
    <x v="1"/>
    <s v="USD"/>
    <n v="1416031200"/>
    <n v="1416204000"/>
    <b v="0"/>
    <b v="0"/>
    <s v="games/mobile games"/>
    <x v="660"/>
    <d v="2014-11-17T06:00:00"/>
  </r>
  <r>
    <n v="726"/>
    <s v="Johns-Thomas"/>
    <s v="Realigned web-enabled functionalities"/>
    <n v="54300"/>
    <n v="48227"/>
    <x v="3"/>
    <s v="plays"/>
    <n v="92.036259541984734"/>
    <n v="88.815837937384899"/>
    <x v="3"/>
    <n v="524"/>
    <x v="1"/>
    <s v="USD"/>
    <n v="1287982800"/>
    <n v="1288501200"/>
    <b v="0"/>
    <b v="1"/>
    <s v="theater/plays"/>
    <x v="661"/>
    <d v="2010-10-31T05:00:00"/>
  </r>
  <r>
    <n v="727"/>
    <s v="Quinn, Cruz and Schmidt"/>
    <s v="Enterprise-wide multimedia software"/>
    <n v="8900"/>
    <n v="14685"/>
    <x v="2"/>
    <s v="web"/>
    <n v="81.132596685082873"/>
    <n v="165"/>
    <x v="1"/>
    <n v="181"/>
    <x v="1"/>
    <s v="USD"/>
    <n v="1547964000"/>
    <n v="1552971600"/>
    <b v="0"/>
    <b v="0"/>
    <s v="technology/web"/>
    <x v="4"/>
    <d v="2019-03-19T05:00:00"/>
  </r>
  <r>
    <n v="728"/>
    <s v="Stewart Inc"/>
    <s v="Versatile mission-critical knowledgebase"/>
    <n v="4200"/>
    <n v="735"/>
    <x v="3"/>
    <s v="plays"/>
    <n v="73.5"/>
    <n v="17.5"/>
    <x v="0"/>
    <n v="10"/>
    <x v="1"/>
    <s v="USD"/>
    <n v="1464152400"/>
    <n v="1465102800"/>
    <b v="0"/>
    <b v="0"/>
    <s v="theater/plays"/>
    <x v="662"/>
    <d v="2016-06-05T05:00:00"/>
  </r>
  <r>
    <n v="729"/>
    <s v="Moore Group"/>
    <s v="Multi-lateral object-oriented open system"/>
    <n v="5600"/>
    <n v="10397"/>
    <x v="4"/>
    <s v="drama"/>
    <n v="85.221311475409834"/>
    <n v="185.66071428571428"/>
    <x v="1"/>
    <n v="122"/>
    <x v="1"/>
    <s v="USD"/>
    <n v="1359957600"/>
    <n v="1360130400"/>
    <b v="0"/>
    <b v="0"/>
    <s v="film &amp; video/drama"/>
    <x v="663"/>
    <d v="2013-02-06T06:00:00"/>
  </r>
  <r>
    <n v="730"/>
    <s v="Carson PLC"/>
    <s v="Visionary system-worthy attitude"/>
    <n v="28800"/>
    <n v="118847"/>
    <x v="2"/>
    <s v="wearables"/>
    <n v="110.96825396825396"/>
    <n v="412.6631944444444"/>
    <x v="1"/>
    <n v="1071"/>
    <x v="0"/>
    <s v="CAD"/>
    <n v="1432357200"/>
    <n v="1432875600"/>
    <b v="0"/>
    <b v="0"/>
    <s v="technology/wearables"/>
    <x v="664"/>
    <d v="2015-05-29T05:00:00"/>
  </r>
  <r>
    <n v="731"/>
    <s v="Cruz, Hall and Mason"/>
    <s v="Synergized content-based hierarchy"/>
    <n v="8000"/>
    <n v="7220"/>
    <x v="2"/>
    <s v="web"/>
    <n v="32.968036529680369"/>
    <n v="90.25"/>
    <x v="3"/>
    <n v="219"/>
    <x v="1"/>
    <s v="USD"/>
    <n v="1500786000"/>
    <n v="1500872400"/>
    <b v="0"/>
    <b v="0"/>
    <s v="technology/web"/>
    <x v="665"/>
    <d v="2017-07-24T05:00:00"/>
  </r>
  <r>
    <n v="732"/>
    <s v="Glass, Baker and Jones"/>
    <s v="Business-focused 24hour access"/>
    <n v="117000"/>
    <n v="107622"/>
    <x v="1"/>
    <s v="rock"/>
    <n v="96.005352363960753"/>
    <n v="91.984615384615381"/>
    <x v="0"/>
    <n v="1121"/>
    <x v="1"/>
    <s v="USD"/>
    <n v="1490158800"/>
    <n v="1492146000"/>
    <b v="0"/>
    <b v="1"/>
    <s v="music/rock"/>
    <x v="666"/>
    <d v="2017-04-14T05:00:00"/>
  </r>
  <r>
    <n v="733"/>
    <s v="Marquez-Kerr"/>
    <s v="Automated hybrid orchestration"/>
    <n v="15800"/>
    <n v="83267"/>
    <x v="1"/>
    <s v="metal"/>
    <n v="84.96632653061225"/>
    <n v="527.00632911392404"/>
    <x v="1"/>
    <n v="980"/>
    <x v="1"/>
    <s v="USD"/>
    <n v="1406178000"/>
    <n v="1407301200"/>
    <b v="0"/>
    <b v="0"/>
    <s v="music/metal"/>
    <x v="43"/>
    <d v="2014-08-06T05:00:00"/>
  </r>
  <r>
    <n v="734"/>
    <s v="Stone PLC"/>
    <s v="Exclusive 5thgeneration leverage"/>
    <n v="4200"/>
    <n v="13404"/>
    <x v="3"/>
    <s v="plays"/>
    <n v="25.007462686567163"/>
    <n v="319.14285714285711"/>
    <x v="1"/>
    <n v="536"/>
    <x v="1"/>
    <s v="USD"/>
    <n v="1485583200"/>
    <n v="1486620000"/>
    <b v="0"/>
    <b v="1"/>
    <s v="theater/plays"/>
    <x v="667"/>
    <d v="2017-02-09T06:00:00"/>
  </r>
  <r>
    <n v="735"/>
    <s v="Caldwell PLC"/>
    <s v="Grass-roots zero administration alliance"/>
    <n v="37100"/>
    <n v="131404"/>
    <x v="7"/>
    <s v="photography books"/>
    <n v="65.998995479658461"/>
    <n v="354.18867924528303"/>
    <x v="1"/>
    <n v="1991"/>
    <x v="1"/>
    <s v="USD"/>
    <n v="1459314000"/>
    <n v="1459918800"/>
    <b v="0"/>
    <b v="0"/>
    <s v="photography/photography books"/>
    <x v="668"/>
    <d v="2016-04-06T05:00:00"/>
  </r>
  <r>
    <n v="736"/>
    <s v="Silva-Hawkins"/>
    <s v="Proactive heuristic orchestration"/>
    <n v="7700"/>
    <n v="2533"/>
    <x v="5"/>
    <s v="nonfiction"/>
    <n v="87.34482758620689"/>
    <n v="32.896103896103895"/>
    <x v="3"/>
    <n v="29"/>
    <x v="1"/>
    <s v="USD"/>
    <n v="1424412000"/>
    <n v="1424757600"/>
    <b v="0"/>
    <b v="0"/>
    <s v="publishing/nonfiction"/>
    <x v="669"/>
    <d v="2015-02-24T06:00:00"/>
  </r>
  <r>
    <n v="737"/>
    <s v="Gardner Inc"/>
    <s v="Function-based systematic Graphical User Interface"/>
    <n v="3700"/>
    <n v="5028"/>
    <x v="1"/>
    <s v="indie rock"/>
    <n v="27.933333333333334"/>
    <n v="135.8918918918919"/>
    <x v="1"/>
    <n v="180"/>
    <x v="1"/>
    <s v="USD"/>
    <n v="1478844000"/>
    <n v="1479880800"/>
    <b v="0"/>
    <b v="0"/>
    <s v="music/indie rock"/>
    <x v="670"/>
    <d v="2016-11-23T06:00:00"/>
  </r>
  <r>
    <n v="738"/>
    <s v="Garcia Group"/>
    <s v="Extended zero administration software"/>
    <n v="74700"/>
    <n v="1557"/>
    <x v="3"/>
    <s v="plays"/>
    <n v="103.8"/>
    <n v="2.0843373493975905"/>
    <x v="0"/>
    <n v="15"/>
    <x v="1"/>
    <s v="USD"/>
    <n v="1416117600"/>
    <n v="1418018400"/>
    <b v="0"/>
    <b v="1"/>
    <s v="theater/plays"/>
    <x v="671"/>
    <d v="2014-12-08T06:00:00"/>
  </r>
  <r>
    <n v="739"/>
    <s v="Meyer-Avila"/>
    <s v="Multi-tiered discrete support"/>
    <n v="10000"/>
    <n v="6100"/>
    <x v="1"/>
    <s v="indie rock"/>
    <n v="31.937172774869111"/>
    <n v="61"/>
    <x v="0"/>
    <n v="191"/>
    <x v="1"/>
    <s v="USD"/>
    <n v="1340946000"/>
    <n v="1341032400"/>
    <b v="0"/>
    <b v="0"/>
    <s v="music/indie rock"/>
    <x v="672"/>
    <d v="2012-06-30T05:00:00"/>
  </r>
  <r>
    <n v="740"/>
    <s v="Nelson, Smith and Graham"/>
    <s v="Phased system-worthy conglomeration"/>
    <n v="5300"/>
    <n v="1592"/>
    <x v="3"/>
    <s v="plays"/>
    <n v="99.5"/>
    <n v="30.037735849056602"/>
    <x v="0"/>
    <n v="16"/>
    <x v="1"/>
    <s v="USD"/>
    <n v="1486101600"/>
    <n v="1486360800"/>
    <b v="0"/>
    <b v="0"/>
    <s v="theater/plays"/>
    <x v="673"/>
    <d v="2017-02-06T06:00:00"/>
  </r>
  <r>
    <n v="741"/>
    <s v="Garcia Ltd"/>
    <s v="Balanced mobile alliance"/>
    <n v="1200"/>
    <n v="14150"/>
    <x v="3"/>
    <s v="plays"/>
    <n v="108.84615384615384"/>
    <n v="1179.1666666666665"/>
    <x v="1"/>
    <n v="130"/>
    <x v="1"/>
    <s v="USD"/>
    <n v="1274590800"/>
    <n v="1274677200"/>
    <b v="0"/>
    <b v="0"/>
    <s v="theater/plays"/>
    <x v="674"/>
    <d v="2010-05-24T05:00:00"/>
  </r>
  <r>
    <n v="742"/>
    <s v="West-Stevens"/>
    <s v="Reactive solution-oriented groupware"/>
    <n v="1200"/>
    <n v="13513"/>
    <x v="1"/>
    <s v="electric music"/>
    <n v="110.76229508196721"/>
    <n v="1126.0833333333335"/>
    <x v="1"/>
    <n v="122"/>
    <x v="1"/>
    <s v="USD"/>
    <n v="1263880800"/>
    <n v="1267509600"/>
    <b v="0"/>
    <b v="0"/>
    <s v="music/electric music"/>
    <x v="675"/>
    <d v="2010-03-02T06:00:00"/>
  </r>
  <r>
    <n v="743"/>
    <s v="Clark-Conrad"/>
    <s v="Exclusive bandwidth-monitored orchestration"/>
    <n v="3900"/>
    <n v="504"/>
    <x v="3"/>
    <s v="plays"/>
    <n v="29.647058823529413"/>
    <n v="12.923076923076923"/>
    <x v="0"/>
    <n v="17"/>
    <x v="1"/>
    <s v="USD"/>
    <n v="1445403600"/>
    <n v="1445922000"/>
    <b v="0"/>
    <b v="1"/>
    <s v="theater/plays"/>
    <x v="676"/>
    <d v="2015-10-27T05:00:00"/>
  </r>
  <r>
    <n v="744"/>
    <s v="Fitzgerald Group"/>
    <s v="Intuitive exuding initiative"/>
    <n v="2000"/>
    <n v="14240"/>
    <x v="3"/>
    <s v="plays"/>
    <n v="101.71428571428571"/>
    <n v="712"/>
    <x v="1"/>
    <n v="140"/>
    <x v="1"/>
    <s v="USD"/>
    <n v="1533877200"/>
    <n v="1534050000"/>
    <b v="0"/>
    <b v="1"/>
    <s v="theater/plays"/>
    <x v="342"/>
    <d v="2018-08-12T05:00:00"/>
  </r>
  <r>
    <n v="745"/>
    <s v="Hill, Mccann and Moore"/>
    <s v="Streamlined needs-based knowledge user"/>
    <n v="6900"/>
    <n v="2091"/>
    <x v="2"/>
    <s v="wearables"/>
    <n v="61.5"/>
    <n v="30.304347826086957"/>
    <x v="0"/>
    <n v="34"/>
    <x v="1"/>
    <s v="USD"/>
    <n v="1275195600"/>
    <n v="1277528400"/>
    <b v="0"/>
    <b v="0"/>
    <s v="technology/wearables"/>
    <x v="677"/>
    <d v="2010-06-26T05:00:00"/>
  </r>
  <r>
    <n v="746"/>
    <s v="Edwards LLC"/>
    <s v="Automated system-worthy structure"/>
    <n v="55800"/>
    <n v="118580"/>
    <x v="2"/>
    <s v="web"/>
    <n v="35"/>
    <n v="212.50896057347671"/>
    <x v="1"/>
    <n v="3388"/>
    <x v="1"/>
    <s v="USD"/>
    <n v="1318136400"/>
    <n v="1318568400"/>
    <b v="0"/>
    <b v="0"/>
    <s v="technology/web"/>
    <x v="678"/>
    <d v="2011-10-14T05:00:00"/>
  </r>
  <r>
    <n v="747"/>
    <s v="Greer and Sons"/>
    <s v="Secured clear-thinking intranet"/>
    <n v="4900"/>
    <n v="11214"/>
    <x v="3"/>
    <s v="plays"/>
    <n v="40.049999999999997"/>
    <n v="228.85714285714286"/>
    <x v="1"/>
    <n v="280"/>
    <x v="1"/>
    <s v="USD"/>
    <n v="1283403600"/>
    <n v="1284354000"/>
    <b v="0"/>
    <b v="0"/>
    <s v="theater/plays"/>
    <x v="679"/>
    <d v="2010-09-13T05:00:00"/>
  </r>
  <r>
    <n v="748"/>
    <s v="Martinez PLC"/>
    <s v="Cloned actuating architecture"/>
    <n v="194900"/>
    <n v="68137"/>
    <x v="4"/>
    <s v="animation"/>
    <n v="110.97231270358306"/>
    <n v="34.959979476654695"/>
    <x v="3"/>
    <n v="614"/>
    <x v="1"/>
    <s v="USD"/>
    <n v="1267423200"/>
    <n v="1269579600"/>
    <b v="0"/>
    <b v="1"/>
    <s v="film &amp; video/animation"/>
    <x v="680"/>
    <d v="2010-03-26T05:00:00"/>
  </r>
  <r>
    <n v="749"/>
    <s v="Hunter-Logan"/>
    <s v="Down-sized needs-based task-force"/>
    <n v="8600"/>
    <n v="13527"/>
    <x v="2"/>
    <s v="wearables"/>
    <n v="36.959016393442624"/>
    <n v="157.29069767441862"/>
    <x v="1"/>
    <n v="366"/>
    <x v="6"/>
    <s v="EUR"/>
    <n v="1412744400"/>
    <n v="1413781200"/>
    <b v="0"/>
    <b v="1"/>
    <s v="technology/wearables"/>
    <x v="681"/>
    <d v="2014-10-20T05:00:00"/>
  </r>
  <r>
    <n v="750"/>
    <s v="Ramos and Sons"/>
    <s v="Extended responsive Internet solution"/>
    <n v="100"/>
    <n v="1"/>
    <x v="1"/>
    <s v="electric music"/>
    <n v="1"/>
    <n v="1"/>
    <x v="0"/>
    <n v="1"/>
    <x v="4"/>
    <s v="GBP"/>
    <n v="1277960400"/>
    <n v="1280120400"/>
    <b v="0"/>
    <b v="0"/>
    <s v="music/electric music"/>
    <x v="682"/>
    <d v="2010-07-26T05:00:00"/>
  </r>
  <r>
    <n v="751"/>
    <s v="Lane-Barber"/>
    <s v="Universal value-added moderator"/>
    <n v="3600"/>
    <n v="8363"/>
    <x v="5"/>
    <s v="nonfiction"/>
    <n v="30.974074074074075"/>
    <n v="232.30555555555554"/>
    <x v="1"/>
    <n v="270"/>
    <x v="1"/>
    <s v="USD"/>
    <n v="1458190800"/>
    <n v="1459486800"/>
    <b v="1"/>
    <b v="1"/>
    <s v="publishing/nonfiction"/>
    <x v="683"/>
    <d v="2016-04-01T05:00:00"/>
  </r>
  <r>
    <n v="752"/>
    <s v="Lowery Group"/>
    <s v="Sharable motivating emulation"/>
    <n v="5800"/>
    <n v="5362"/>
    <x v="3"/>
    <s v="plays"/>
    <n v="47.035087719298247"/>
    <n v="92.448275862068968"/>
    <x v="3"/>
    <n v="114"/>
    <x v="1"/>
    <s v="USD"/>
    <n v="1280984400"/>
    <n v="1282539600"/>
    <b v="0"/>
    <b v="1"/>
    <s v="theater/plays"/>
    <x v="684"/>
    <d v="2010-08-23T05:00:00"/>
  </r>
  <r>
    <n v="753"/>
    <s v="Guerrero-Griffin"/>
    <s v="Networked web-enabled product"/>
    <n v="4700"/>
    <n v="12065"/>
    <x v="7"/>
    <s v="photography books"/>
    <n v="88.065693430656935"/>
    <n v="256.70212765957444"/>
    <x v="1"/>
    <n v="137"/>
    <x v="1"/>
    <s v="USD"/>
    <n v="1274590800"/>
    <n v="1275886800"/>
    <b v="0"/>
    <b v="0"/>
    <s v="photography/photography books"/>
    <x v="674"/>
    <d v="2010-06-07T05:00:00"/>
  </r>
  <r>
    <n v="754"/>
    <s v="Perez, Reed and Lee"/>
    <s v="Advanced dedicated encoding"/>
    <n v="70400"/>
    <n v="118603"/>
    <x v="3"/>
    <s v="plays"/>
    <n v="37.005616224648989"/>
    <n v="168.47017045454547"/>
    <x v="1"/>
    <n v="3205"/>
    <x v="1"/>
    <s v="USD"/>
    <n v="1351400400"/>
    <n v="1355983200"/>
    <b v="0"/>
    <b v="0"/>
    <s v="theater/plays"/>
    <x v="685"/>
    <d v="2012-12-20T06:00:00"/>
  </r>
  <r>
    <n v="755"/>
    <s v="Chen, Pollard and Clarke"/>
    <s v="Stand-alone multi-state project"/>
    <n v="4500"/>
    <n v="7496"/>
    <x v="3"/>
    <s v="plays"/>
    <n v="26.027777777777779"/>
    <n v="166.57777777777778"/>
    <x v="1"/>
    <n v="288"/>
    <x v="3"/>
    <s v="DKK"/>
    <n v="1514354400"/>
    <n v="1515391200"/>
    <b v="0"/>
    <b v="1"/>
    <s v="theater/plays"/>
    <x v="605"/>
    <d v="2018-01-08T06:00:00"/>
  </r>
  <r>
    <n v="756"/>
    <s v="Serrano, Gallagher and Griffith"/>
    <s v="Customizable bi-directional monitoring"/>
    <n v="1300"/>
    <n v="10037"/>
    <x v="3"/>
    <s v="plays"/>
    <n v="67.817567567567565"/>
    <n v="772.07692307692309"/>
    <x v="1"/>
    <n v="148"/>
    <x v="1"/>
    <s v="USD"/>
    <n v="1421733600"/>
    <n v="1422252000"/>
    <b v="0"/>
    <b v="0"/>
    <s v="theater/plays"/>
    <x v="686"/>
    <d v="2015-01-26T06:00:00"/>
  </r>
  <r>
    <n v="757"/>
    <s v="Callahan-Gilbert"/>
    <s v="Profit-focused motivating function"/>
    <n v="1400"/>
    <n v="5696"/>
    <x v="4"/>
    <s v="drama"/>
    <n v="49.964912280701753"/>
    <n v="406.85714285714283"/>
    <x v="1"/>
    <n v="114"/>
    <x v="1"/>
    <s v="USD"/>
    <n v="1305176400"/>
    <n v="1305522000"/>
    <b v="0"/>
    <b v="0"/>
    <s v="film &amp; video/drama"/>
    <x v="687"/>
    <d v="2011-05-16T05:00:00"/>
  </r>
  <r>
    <n v="758"/>
    <s v="Logan-Miranda"/>
    <s v="Proactive systemic firmware"/>
    <n v="29600"/>
    <n v="167005"/>
    <x v="1"/>
    <s v="rock"/>
    <n v="110.01646903820817"/>
    <n v="564.20608108108115"/>
    <x v="1"/>
    <n v="1518"/>
    <x v="0"/>
    <s v="CAD"/>
    <n v="1414126800"/>
    <n v="1414904400"/>
    <b v="0"/>
    <b v="0"/>
    <s v="music/rock"/>
    <x v="688"/>
    <d v="2014-11-02T05:00:00"/>
  </r>
  <r>
    <n v="759"/>
    <s v="Rodriguez PLC"/>
    <s v="Grass-roots upward-trending installation"/>
    <n v="167500"/>
    <n v="114615"/>
    <x v="1"/>
    <s v="electric music"/>
    <n v="89.964678178963894"/>
    <n v="68.426865671641792"/>
    <x v="0"/>
    <n v="1274"/>
    <x v="1"/>
    <s v="USD"/>
    <n v="1517810400"/>
    <n v="1520402400"/>
    <b v="0"/>
    <b v="0"/>
    <s v="music/electric music"/>
    <x v="689"/>
    <d v="2018-03-07T06:00:00"/>
  </r>
  <r>
    <n v="760"/>
    <s v="Smith-Kennedy"/>
    <s v="Virtual heuristic hub"/>
    <n v="48300"/>
    <n v="16592"/>
    <x v="6"/>
    <s v="video games"/>
    <n v="79.009523809523813"/>
    <n v="34.351966873706004"/>
    <x v="0"/>
    <n v="210"/>
    <x v="6"/>
    <s v="EUR"/>
    <n v="1564635600"/>
    <n v="1567141200"/>
    <b v="0"/>
    <b v="1"/>
    <s v="games/video games"/>
    <x v="690"/>
    <d v="2019-08-30T05:00:00"/>
  </r>
  <r>
    <n v="761"/>
    <s v="Mitchell-Lee"/>
    <s v="Customizable leadingedge model"/>
    <n v="2200"/>
    <n v="14420"/>
    <x v="1"/>
    <s v="rock"/>
    <n v="86.867469879518069"/>
    <n v="655.4545454545455"/>
    <x v="1"/>
    <n v="166"/>
    <x v="1"/>
    <s v="USD"/>
    <n v="1500699600"/>
    <n v="1501131600"/>
    <b v="0"/>
    <b v="0"/>
    <s v="music/rock"/>
    <x v="691"/>
    <d v="2017-07-27T05:00:00"/>
  </r>
  <r>
    <n v="762"/>
    <s v="Davis Ltd"/>
    <s v="Upgradable uniform service-desk"/>
    <n v="3500"/>
    <n v="6204"/>
    <x v="1"/>
    <s v="jazz"/>
    <n v="62.04"/>
    <n v="177.25714285714284"/>
    <x v="1"/>
    <n v="100"/>
    <x v="2"/>
    <s v="AUD"/>
    <n v="1354082400"/>
    <n v="1355032800"/>
    <b v="0"/>
    <b v="0"/>
    <s v="music/jazz"/>
    <x v="692"/>
    <d v="2012-12-09T06:00:00"/>
  </r>
  <r>
    <n v="763"/>
    <s v="Rowland PLC"/>
    <s v="Inverse client-driven product"/>
    <n v="5600"/>
    <n v="6338"/>
    <x v="3"/>
    <s v="plays"/>
    <n v="26.970212765957445"/>
    <n v="113.17857142857144"/>
    <x v="1"/>
    <n v="235"/>
    <x v="1"/>
    <s v="USD"/>
    <n v="1336453200"/>
    <n v="1339477200"/>
    <b v="0"/>
    <b v="1"/>
    <s v="theater/plays"/>
    <x v="693"/>
    <d v="2012-06-12T05:00:00"/>
  </r>
  <r>
    <n v="764"/>
    <s v="Shaffer-Mason"/>
    <s v="Managed bandwidth-monitored system engine"/>
    <n v="1100"/>
    <n v="8010"/>
    <x v="1"/>
    <s v="rock"/>
    <n v="54.121621621621621"/>
    <n v="728.18181818181824"/>
    <x v="1"/>
    <n v="148"/>
    <x v="1"/>
    <s v="USD"/>
    <n v="1305262800"/>
    <n v="1305954000"/>
    <b v="0"/>
    <b v="0"/>
    <s v="music/rock"/>
    <x v="694"/>
    <d v="2011-05-21T05:00:00"/>
  </r>
  <r>
    <n v="765"/>
    <s v="Matthews LLC"/>
    <s v="Advanced transitional help-desk"/>
    <n v="3900"/>
    <n v="8125"/>
    <x v="1"/>
    <s v="indie rock"/>
    <n v="41.035353535353536"/>
    <n v="208.33333333333334"/>
    <x v="1"/>
    <n v="198"/>
    <x v="1"/>
    <s v="USD"/>
    <n v="1492232400"/>
    <n v="1494392400"/>
    <b v="1"/>
    <b v="1"/>
    <s v="music/indie rock"/>
    <x v="695"/>
    <d v="2017-05-10T05:00:00"/>
  </r>
  <r>
    <n v="766"/>
    <s v="Montgomery-Castro"/>
    <s v="De-engineered disintermediate encryption"/>
    <n v="43800"/>
    <n v="13653"/>
    <x v="4"/>
    <s v="science fiction"/>
    <n v="55.052419354838712"/>
    <n v="31.171232876712331"/>
    <x v="0"/>
    <n v="248"/>
    <x v="2"/>
    <s v="AUD"/>
    <n v="1537333200"/>
    <n v="1537419600"/>
    <b v="0"/>
    <b v="0"/>
    <s v="film &amp; video/science fiction"/>
    <x v="123"/>
    <d v="2018-09-20T05:00:00"/>
  </r>
  <r>
    <n v="767"/>
    <s v="Hale, Pearson and Jenkins"/>
    <s v="Upgradable attitude-oriented project"/>
    <n v="97200"/>
    <n v="55372"/>
    <x v="5"/>
    <s v="translations"/>
    <n v="107.93762183235867"/>
    <n v="56.967078189300416"/>
    <x v="0"/>
    <n v="513"/>
    <x v="1"/>
    <s v="USD"/>
    <n v="1444107600"/>
    <n v="1447999200"/>
    <b v="0"/>
    <b v="0"/>
    <s v="publishing/translations"/>
    <x v="696"/>
    <d v="2015-11-20T06:00:00"/>
  </r>
  <r>
    <n v="768"/>
    <s v="Ramirez-Calderon"/>
    <s v="Fundamental zero tolerance alliance"/>
    <n v="4800"/>
    <n v="11088"/>
    <x v="3"/>
    <s v="plays"/>
    <n v="73.92"/>
    <n v="231"/>
    <x v="1"/>
    <n v="150"/>
    <x v="1"/>
    <s v="USD"/>
    <n v="1386741600"/>
    <n v="1388037600"/>
    <b v="0"/>
    <b v="0"/>
    <s v="theater/plays"/>
    <x v="626"/>
    <d v="2013-12-26T06:00:00"/>
  </r>
  <r>
    <n v="769"/>
    <s v="Johnson-Morales"/>
    <s v="Devolved 24hour forecast"/>
    <n v="125600"/>
    <n v="109106"/>
    <x v="6"/>
    <s v="video games"/>
    <n v="31.995894428152493"/>
    <n v="86.867834394904463"/>
    <x v="0"/>
    <n v="3410"/>
    <x v="1"/>
    <s v="USD"/>
    <n v="1376542800"/>
    <n v="1378789200"/>
    <b v="0"/>
    <b v="0"/>
    <s v="games/video games"/>
    <x v="697"/>
    <d v="2013-09-10T05:00:00"/>
  </r>
  <r>
    <n v="770"/>
    <s v="Mathis-Rodriguez"/>
    <s v="User-centric attitude-oriented intranet"/>
    <n v="4300"/>
    <n v="11642"/>
    <x v="3"/>
    <s v="plays"/>
    <n v="53.898148148148145"/>
    <n v="270.74418604651163"/>
    <x v="1"/>
    <n v="216"/>
    <x v="6"/>
    <s v="EUR"/>
    <n v="1397451600"/>
    <n v="1398056400"/>
    <b v="0"/>
    <b v="1"/>
    <s v="theater/plays"/>
    <x v="698"/>
    <d v="2014-04-21T05:00:00"/>
  </r>
  <r>
    <n v="771"/>
    <s v="Smith, Mack and Williams"/>
    <s v="Self-enabling 5thgeneration paradigm"/>
    <n v="5600"/>
    <n v="2769"/>
    <x v="3"/>
    <s v="plays"/>
    <n v="106.5"/>
    <n v="49.446428571428569"/>
    <x v="3"/>
    <n v="26"/>
    <x v="1"/>
    <s v="USD"/>
    <n v="1548482400"/>
    <n v="1550815200"/>
    <b v="0"/>
    <b v="0"/>
    <s v="theater/plays"/>
    <x v="699"/>
    <d v="2019-02-22T06:00:00"/>
  </r>
  <r>
    <n v="772"/>
    <s v="Johnson-Pace"/>
    <s v="Persistent 3rdgeneration moratorium"/>
    <n v="149600"/>
    <n v="169586"/>
    <x v="1"/>
    <s v="indie rock"/>
    <n v="32.999805409612762"/>
    <n v="113.3596256684492"/>
    <x v="1"/>
    <n v="5139"/>
    <x v="1"/>
    <s v="USD"/>
    <n v="1549692000"/>
    <n v="1550037600"/>
    <b v="0"/>
    <b v="0"/>
    <s v="music/indie rock"/>
    <x v="700"/>
    <d v="2019-02-13T06:00:00"/>
  </r>
  <r>
    <n v="773"/>
    <s v="Meza, Kirby and Patel"/>
    <s v="Cross-platform empowering project"/>
    <n v="53100"/>
    <n v="101185"/>
    <x v="3"/>
    <s v="plays"/>
    <n v="43.00254993625159"/>
    <n v="190.55555555555554"/>
    <x v="1"/>
    <n v="2353"/>
    <x v="1"/>
    <s v="USD"/>
    <n v="1492059600"/>
    <n v="1492923600"/>
    <b v="0"/>
    <b v="0"/>
    <s v="theater/plays"/>
    <x v="701"/>
    <d v="2017-04-23T05:00:00"/>
  </r>
  <r>
    <n v="774"/>
    <s v="Gonzalez-Snow"/>
    <s v="Polarized user-facing interface"/>
    <n v="5000"/>
    <n v="6775"/>
    <x v="2"/>
    <s v="web"/>
    <n v="86.858974358974365"/>
    <n v="135.5"/>
    <x v="1"/>
    <n v="78"/>
    <x v="6"/>
    <s v="EUR"/>
    <n v="1463979600"/>
    <n v="1467522000"/>
    <b v="0"/>
    <b v="0"/>
    <s v="technology/web"/>
    <x v="702"/>
    <d v="2016-07-03T05:00:00"/>
  </r>
  <r>
    <n v="775"/>
    <s v="Murphy LLC"/>
    <s v="Customer-focused non-volatile framework"/>
    <n v="9400"/>
    <n v="968"/>
    <x v="1"/>
    <s v="rock"/>
    <n v="96.8"/>
    <n v="10.297872340425531"/>
    <x v="0"/>
    <n v="10"/>
    <x v="1"/>
    <s v="USD"/>
    <n v="1415253600"/>
    <n v="1416117600"/>
    <b v="0"/>
    <b v="0"/>
    <s v="music/rock"/>
    <x v="703"/>
    <d v="2014-11-16T06:00:00"/>
  </r>
  <r>
    <n v="776"/>
    <s v="Taylor-Rowe"/>
    <s v="Synchronized multimedia frame"/>
    <n v="110800"/>
    <n v="72623"/>
    <x v="3"/>
    <s v="plays"/>
    <n v="32.995456610631528"/>
    <n v="65.544223826714799"/>
    <x v="0"/>
    <n v="2201"/>
    <x v="1"/>
    <s v="USD"/>
    <n v="1562216400"/>
    <n v="1563771600"/>
    <b v="0"/>
    <b v="0"/>
    <s v="theater/plays"/>
    <x v="704"/>
    <d v="2019-07-22T05:00:00"/>
  </r>
  <r>
    <n v="777"/>
    <s v="Henderson Ltd"/>
    <s v="Open-architected stable algorithm"/>
    <n v="93800"/>
    <n v="45987"/>
    <x v="3"/>
    <s v="plays"/>
    <n v="68.028106508875737"/>
    <n v="49.026652452025587"/>
    <x v="0"/>
    <n v="676"/>
    <x v="1"/>
    <s v="USD"/>
    <n v="1316754000"/>
    <n v="1319259600"/>
    <b v="0"/>
    <b v="0"/>
    <s v="theater/plays"/>
    <x v="431"/>
    <d v="2011-10-22T05:00:00"/>
  </r>
  <r>
    <n v="778"/>
    <s v="Moss-Guzman"/>
    <s v="Cross-platform optimizing website"/>
    <n v="1300"/>
    <n v="10243"/>
    <x v="4"/>
    <s v="animation"/>
    <n v="58.867816091954026"/>
    <n v="787.92307692307691"/>
    <x v="1"/>
    <n v="174"/>
    <x v="5"/>
    <s v="CHF"/>
    <n v="1313211600"/>
    <n v="1313643600"/>
    <b v="0"/>
    <b v="0"/>
    <s v="film &amp; video/animation"/>
    <x v="705"/>
    <d v="2011-08-18T05:00:00"/>
  </r>
  <r>
    <n v="779"/>
    <s v="Webb Group"/>
    <s v="Public-key actuating projection"/>
    <n v="108700"/>
    <n v="87293"/>
    <x v="3"/>
    <s v="plays"/>
    <n v="105.04572803850782"/>
    <n v="80.306347746090154"/>
    <x v="0"/>
    <n v="831"/>
    <x v="1"/>
    <s v="USD"/>
    <n v="1439528400"/>
    <n v="1440306000"/>
    <b v="0"/>
    <b v="1"/>
    <s v="theater/plays"/>
    <x v="706"/>
    <d v="2015-08-23T05:00:00"/>
  </r>
  <r>
    <n v="780"/>
    <s v="Brooks-Rodriguez"/>
    <s v="Implemented intangible instruction set"/>
    <n v="5100"/>
    <n v="5421"/>
    <x v="4"/>
    <s v="drama"/>
    <n v="33.054878048780488"/>
    <n v="106.29411764705883"/>
    <x v="1"/>
    <n v="164"/>
    <x v="1"/>
    <s v="USD"/>
    <n v="1469163600"/>
    <n v="1470805200"/>
    <b v="0"/>
    <b v="1"/>
    <s v="film &amp; video/drama"/>
    <x v="707"/>
    <d v="2016-08-10T05:00:00"/>
  </r>
  <r>
    <n v="781"/>
    <s v="Thomas Ltd"/>
    <s v="Cross-group interactive architecture"/>
    <n v="8700"/>
    <n v="4414"/>
    <x v="3"/>
    <s v="plays"/>
    <n v="78.821428571428569"/>
    <n v="50.735632183908038"/>
    <x v="3"/>
    <n v="56"/>
    <x v="5"/>
    <s v="CHF"/>
    <n v="1288501200"/>
    <n v="1292911200"/>
    <b v="0"/>
    <b v="0"/>
    <s v="theater/plays"/>
    <x v="708"/>
    <d v="2010-12-21T06:00:00"/>
  </r>
  <r>
    <n v="782"/>
    <s v="Williams and Sons"/>
    <s v="Centralized asymmetric framework"/>
    <n v="5100"/>
    <n v="10981"/>
    <x v="4"/>
    <s v="animation"/>
    <n v="68.204968944099377"/>
    <n v="215.31372549019611"/>
    <x v="1"/>
    <n v="161"/>
    <x v="1"/>
    <s v="USD"/>
    <n v="1298959200"/>
    <n v="1301374800"/>
    <b v="0"/>
    <b v="1"/>
    <s v="film &amp; video/animation"/>
    <x v="709"/>
    <d v="2011-03-29T05:00:00"/>
  </r>
  <r>
    <n v="783"/>
    <s v="Vega, Chan and Carney"/>
    <s v="Down-sized systematic utilization"/>
    <n v="7400"/>
    <n v="10451"/>
    <x v="1"/>
    <s v="rock"/>
    <n v="75.731884057971016"/>
    <n v="141.22972972972974"/>
    <x v="1"/>
    <n v="138"/>
    <x v="1"/>
    <s v="USD"/>
    <n v="1387260000"/>
    <n v="1387864800"/>
    <b v="0"/>
    <b v="0"/>
    <s v="music/rock"/>
    <x v="710"/>
    <d v="2013-12-24T06:00:00"/>
  </r>
  <r>
    <n v="784"/>
    <s v="Byrd Group"/>
    <s v="Profound fault-tolerant model"/>
    <n v="88900"/>
    <n v="102535"/>
    <x v="2"/>
    <s v="web"/>
    <n v="30.996070133010882"/>
    <n v="115.33745781777279"/>
    <x v="1"/>
    <n v="3308"/>
    <x v="1"/>
    <s v="USD"/>
    <n v="1457244000"/>
    <n v="1458190800"/>
    <b v="0"/>
    <b v="0"/>
    <s v="technology/web"/>
    <x v="711"/>
    <d v="2016-03-17T05:00:00"/>
  </r>
  <r>
    <n v="785"/>
    <s v="Peterson, Fletcher and Sanchez"/>
    <s v="Multi-channeled bi-directional moratorium"/>
    <n v="6700"/>
    <n v="12939"/>
    <x v="4"/>
    <s v="animation"/>
    <n v="101.88188976377953"/>
    <n v="193.11940298507463"/>
    <x v="1"/>
    <n v="127"/>
    <x v="2"/>
    <s v="AUD"/>
    <n v="1556341200"/>
    <n v="1559278800"/>
    <b v="0"/>
    <b v="1"/>
    <s v="film &amp; video/animation"/>
    <x v="157"/>
    <d v="2019-05-31T05:00:00"/>
  </r>
  <r>
    <n v="786"/>
    <s v="Smith-Brown"/>
    <s v="Object-based content-based ability"/>
    <n v="1500"/>
    <n v="10946"/>
    <x v="1"/>
    <s v="jazz"/>
    <n v="52.879227053140099"/>
    <n v="729.73333333333335"/>
    <x v="1"/>
    <n v="207"/>
    <x v="6"/>
    <s v="EUR"/>
    <n v="1522126800"/>
    <n v="1522731600"/>
    <b v="0"/>
    <b v="1"/>
    <s v="music/jazz"/>
    <x v="630"/>
    <d v="2018-04-03T05:00:00"/>
  </r>
  <r>
    <n v="787"/>
    <s v="Vance-Glover"/>
    <s v="Progressive coherent secured line"/>
    <n v="61200"/>
    <n v="60994"/>
    <x v="1"/>
    <s v="rock"/>
    <n v="71.005820721769496"/>
    <n v="99.66339869281046"/>
    <x v="0"/>
    <n v="859"/>
    <x v="0"/>
    <s v="CAD"/>
    <n v="1305954000"/>
    <n v="1306731600"/>
    <b v="0"/>
    <b v="0"/>
    <s v="music/rock"/>
    <x v="712"/>
    <d v="2011-05-30T05:00:00"/>
  </r>
  <r>
    <n v="788"/>
    <s v="Joyce PLC"/>
    <s v="Synchronized directional capability"/>
    <n v="3600"/>
    <n v="3174"/>
    <x v="4"/>
    <s v="animation"/>
    <n v="102.38709677419355"/>
    <n v="88.166666666666671"/>
    <x v="2"/>
    <n v="31"/>
    <x v="1"/>
    <s v="USD"/>
    <n v="1350709200"/>
    <n v="1352527200"/>
    <b v="0"/>
    <b v="0"/>
    <s v="film &amp; video/animation"/>
    <x v="93"/>
    <d v="2012-11-10T06:00:00"/>
  </r>
  <r>
    <n v="789"/>
    <s v="Kennedy-Miller"/>
    <s v="Cross-platform composite migration"/>
    <n v="9000"/>
    <n v="3351"/>
    <x v="3"/>
    <s v="plays"/>
    <n v="74.466666666666669"/>
    <n v="37.233333333333334"/>
    <x v="0"/>
    <n v="45"/>
    <x v="1"/>
    <s v="USD"/>
    <n v="1401166800"/>
    <n v="1404363600"/>
    <b v="0"/>
    <b v="0"/>
    <s v="theater/plays"/>
    <x v="713"/>
    <d v="2014-07-03T05:00:00"/>
  </r>
  <r>
    <n v="790"/>
    <s v="White-Obrien"/>
    <s v="Operative local pricing structure"/>
    <n v="185900"/>
    <n v="56774"/>
    <x v="3"/>
    <s v="plays"/>
    <n v="51.009883198562441"/>
    <n v="30.540075309306079"/>
    <x v="3"/>
    <n v="1113"/>
    <x v="1"/>
    <s v="USD"/>
    <n v="1266127200"/>
    <n v="1266645600"/>
    <b v="0"/>
    <b v="0"/>
    <s v="theater/plays"/>
    <x v="714"/>
    <d v="2010-02-20T06:00:00"/>
  </r>
  <r>
    <n v="791"/>
    <s v="Stafford, Hess and Raymond"/>
    <s v="Optional web-enabled extranet"/>
    <n v="2100"/>
    <n v="540"/>
    <x v="0"/>
    <s v="food trucks"/>
    <n v="90"/>
    <n v="25.714285714285712"/>
    <x v="0"/>
    <n v="6"/>
    <x v="1"/>
    <s v="USD"/>
    <n v="1481436000"/>
    <n v="1482818400"/>
    <b v="0"/>
    <b v="0"/>
    <s v="food/food trucks"/>
    <x v="715"/>
    <d v="2016-12-27T06:00:00"/>
  </r>
  <r>
    <n v="792"/>
    <s v="Jordan, Schneider and Hall"/>
    <s v="Reduced 6thgeneration intranet"/>
    <n v="2000"/>
    <n v="680"/>
    <x v="3"/>
    <s v="plays"/>
    <n v="97.142857142857139"/>
    <n v="34"/>
    <x v="0"/>
    <n v="7"/>
    <x v="1"/>
    <s v="USD"/>
    <n v="1372222800"/>
    <n v="1374642000"/>
    <b v="0"/>
    <b v="1"/>
    <s v="theater/plays"/>
    <x v="716"/>
    <d v="2013-07-24T05:00:00"/>
  </r>
  <r>
    <n v="793"/>
    <s v="Rodriguez, Cox and Rodriguez"/>
    <s v="Networked disintermediate leverage"/>
    <n v="1100"/>
    <n v="13045"/>
    <x v="5"/>
    <s v="nonfiction"/>
    <n v="72.071823204419886"/>
    <n v="1185.909090909091"/>
    <x v="1"/>
    <n v="181"/>
    <x v="5"/>
    <s v="CHF"/>
    <n v="1372136400"/>
    <n v="1372482000"/>
    <b v="0"/>
    <b v="0"/>
    <s v="publishing/nonfiction"/>
    <x v="448"/>
    <d v="2013-06-29T05:00:00"/>
  </r>
  <r>
    <n v="794"/>
    <s v="Welch Inc"/>
    <s v="Optional optimal website"/>
    <n v="6600"/>
    <n v="8276"/>
    <x v="1"/>
    <s v="rock"/>
    <n v="75.236363636363635"/>
    <n v="125.39393939393939"/>
    <x v="1"/>
    <n v="110"/>
    <x v="1"/>
    <s v="USD"/>
    <n v="1513922400"/>
    <n v="1514959200"/>
    <b v="0"/>
    <b v="0"/>
    <s v="music/rock"/>
    <x v="717"/>
    <d v="2018-01-03T06:00:00"/>
  </r>
  <r>
    <n v="795"/>
    <s v="Vasquez Inc"/>
    <s v="Stand-alone asynchronous functionalities"/>
    <n v="7100"/>
    <n v="1022"/>
    <x v="4"/>
    <s v="drama"/>
    <n v="32.967741935483872"/>
    <n v="14.394366197183098"/>
    <x v="0"/>
    <n v="31"/>
    <x v="1"/>
    <s v="USD"/>
    <n v="1477976400"/>
    <n v="1478235600"/>
    <b v="0"/>
    <b v="0"/>
    <s v="film &amp; video/drama"/>
    <x v="718"/>
    <d v="2016-11-04T05:00:00"/>
  </r>
  <r>
    <n v="796"/>
    <s v="Freeman-Ferguson"/>
    <s v="Profound full-range open system"/>
    <n v="7800"/>
    <n v="4275"/>
    <x v="6"/>
    <s v="mobile games"/>
    <n v="54.807692307692307"/>
    <n v="54.807692307692314"/>
    <x v="0"/>
    <n v="78"/>
    <x v="1"/>
    <s v="USD"/>
    <n v="1407474000"/>
    <n v="1408078800"/>
    <b v="0"/>
    <b v="1"/>
    <s v="games/mobile games"/>
    <x v="719"/>
    <d v="2014-08-15T05:00:00"/>
  </r>
  <r>
    <n v="797"/>
    <s v="Houston, Moore and Rogers"/>
    <s v="Optional tangible utilization"/>
    <n v="7600"/>
    <n v="8332"/>
    <x v="2"/>
    <s v="web"/>
    <n v="45.037837837837834"/>
    <n v="109.63157894736841"/>
    <x v="1"/>
    <n v="185"/>
    <x v="1"/>
    <s v="USD"/>
    <n v="1546149600"/>
    <n v="1548136800"/>
    <b v="0"/>
    <b v="0"/>
    <s v="technology/web"/>
    <x v="720"/>
    <d v="2019-01-22T06:00:00"/>
  </r>
  <r>
    <n v="798"/>
    <s v="Small-Fuentes"/>
    <s v="Seamless maximized product"/>
    <n v="3400"/>
    <n v="6408"/>
    <x v="3"/>
    <s v="plays"/>
    <n v="52.958677685950413"/>
    <n v="188.47058823529412"/>
    <x v="1"/>
    <n v="121"/>
    <x v="1"/>
    <s v="USD"/>
    <n v="1338440400"/>
    <n v="1340859600"/>
    <b v="0"/>
    <b v="1"/>
    <s v="theater/plays"/>
    <x v="721"/>
    <d v="2012-06-28T05:00:00"/>
  </r>
  <r>
    <n v="799"/>
    <s v="Reid-Day"/>
    <s v="Devolved tertiary time-frame"/>
    <n v="84500"/>
    <n v="73522"/>
    <x v="3"/>
    <s v="plays"/>
    <n v="60.017959183673469"/>
    <n v="87.008284023668637"/>
    <x v="0"/>
    <n v="1225"/>
    <x v="4"/>
    <s v="GBP"/>
    <n v="1454133600"/>
    <n v="1454479200"/>
    <b v="0"/>
    <b v="0"/>
    <s v="theater/plays"/>
    <x v="722"/>
    <d v="2016-02-03T06:00:00"/>
  </r>
  <r>
    <n v="800"/>
    <s v="Wallace LLC"/>
    <s v="Centralized regional function"/>
    <n v="100"/>
    <n v="1"/>
    <x v="1"/>
    <s v="rock"/>
    <n v="1"/>
    <n v="1"/>
    <x v="0"/>
    <n v="1"/>
    <x v="5"/>
    <s v="CHF"/>
    <n v="1434085200"/>
    <n v="1434430800"/>
    <b v="0"/>
    <b v="0"/>
    <s v="music/rock"/>
    <x v="139"/>
    <d v="2015-06-16T05:00:00"/>
  </r>
  <r>
    <n v="801"/>
    <s v="Olson-Bishop"/>
    <s v="User-friendly high-level initiative"/>
    <n v="2300"/>
    <n v="4667"/>
    <x v="7"/>
    <s v="photography books"/>
    <n v="44.028301886792455"/>
    <n v="202.9130434782609"/>
    <x v="1"/>
    <n v="106"/>
    <x v="1"/>
    <s v="USD"/>
    <n v="1577772000"/>
    <n v="1579672800"/>
    <b v="0"/>
    <b v="1"/>
    <s v="photography/photography books"/>
    <x v="723"/>
    <d v="2020-01-22T06:00:00"/>
  </r>
  <r>
    <n v="802"/>
    <s v="Rodriguez, Anderson and Porter"/>
    <s v="Reverse-engineered zero-defect infrastructure"/>
    <n v="6200"/>
    <n v="12216"/>
    <x v="7"/>
    <s v="photography books"/>
    <n v="86.028169014084511"/>
    <n v="197.03225806451613"/>
    <x v="1"/>
    <n v="142"/>
    <x v="1"/>
    <s v="USD"/>
    <n v="1562216400"/>
    <n v="1562389200"/>
    <b v="0"/>
    <b v="0"/>
    <s v="photography/photography books"/>
    <x v="704"/>
    <d v="2019-07-06T05:00:00"/>
  </r>
  <r>
    <n v="803"/>
    <s v="Perez, Brown and Meyers"/>
    <s v="Stand-alone background customer loyalty"/>
    <n v="6100"/>
    <n v="6527"/>
    <x v="3"/>
    <s v="plays"/>
    <n v="28.012875536480685"/>
    <n v="107"/>
    <x v="1"/>
    <n v="233"/>
    <x v="1"/>
    <s v="USD"/>
    <n v="1548568800"/>
    <n v="1551506400"/>
    <b v="0"/>
    <b v="0"/>
    <s v="theater/plays"/>
    <x v="724"/>
    <d v="2019-03-02T06:00:00"/>
  </r>
  <r>
    <n v="804"/>
    <s v="English-Mccullough"/>
    <s v="Business-focused discrete software"/>
    <n v="2600"/>
    <n v="6987"/>
    <x v="1"/>
    <s v="rock"/>
    <n v="32.050458715596328"/>
    <n v="268.73076923076923"/>
    <x v="1"/>
    <n v="218"/>
    <x v="1"/>
    <s v="USD"/>
    <n v="1514872800"/>
    <n v="1516600800"/>
    <b v="0"/>
    <b v="0"/>
    <s v="music/rock"/>
    <x v="725"/>
    <d v="2018-01-22T06:00:00"/>
  </r>
  <r>
    <n v="805"/>
    <s v="Smith-Nguyen"/>
    <s v="Advanced intermediate Graphic Interface"/>
    <n v="9700"/>
    <n v="4932"/>
    <x v="4"/>
    <s v="documentary"/>
    <n v="73.611940298507463"/>
    <n v="50.845360824742272"/>
    <x v="0"/>
    <n v="67"/>
    <x v="2"/>
    <s v="AUD"/>
    <n v="1416031200"/>
    <n v="1420437600"/>
    <b v="0"/>
    <b v="0"/>
    <s v="film &amp; video/documentary"/>
    <x v="660"/>
    <d v="2015-01-05T06:00:00"/>
  </r>
  <r>
    <n v="806"/>
    <s v="Harmon-Madden"/>
    <s v="Adaptive holistic hub"/>
    <n v="700"/>
    <n v="8262"/>
    <x v="4"/>
    <s v="drama"/>
    <n v="108.71052631578948"/>
    <n v="1180.2857142857142"/>
    <x v="1"/>
    <n v="76"/>
    <x v="1"/>
    <s v="USD"/>
    <n v="1330927200"/>
    <n v="1332997200"/>
    <b v="0"/>
    <b v="1"/>
    <s v="film &amp; video/drama"/>
    <x v="726"/>
    <d v="2012-03-29T05:00:00"/>
  </r>
  <r>
    <n v="807"/>
    <s v="Walker-Taylor"/>
    <s v="Automated uniform concept"/>
    <n v="700"/>
    <n v="1848"/>
    <x v="3"/>
    <s v="plays"/>
    <n v="42.97674418604651"/>
    <n v="264"/>
    <x v="1"/>
    <n v="43"/>
    <x v="1"/>
    <s v="USD"/>
    <n v="1571115600"/>
    <n v="1574920800"/>
    <b v="0"/>
    <b v="1"/>
    <s v="theater/plays"/>
    <x v="727"/>
    <d v="2019-11-28T06:00:00"/>
  </r>
  <r>
    <n v="808"/>
    <s v="Harris, Medina and Mitchell"/>
    <s v="Enhanced regional flexibility"/>
    <n v="5200"/>
    <n v="1583"/>
    <x v="0"/>
    <s v="food trucks"/>
    <n v="83.315789473684205"/>
    <n v="30.44230769230769"/>
    <x v="0"/>
    <n v="19"/>
    <x v="1"/>
    <s v="USD"/>
    <n v="1463461200"/>
    <n v="1464930000"/>
    <b v="0"/>
    <b v="0"/>
    <s v="food/food trucks"/>
    <x v="728"/>
    <d v="2016-06-03T05:00:00"/>
  </r>
  <r>
    <n v="809"/>
    <s v="Williams and Sons"/>
    <s v="Public-key bottom-line algorithm"/>
    <n v="140800"/>
    <n v="88536"/>
    <x v="4"/>
    <s v="documentary"/>
    <n v="42"/>
    <n v="62.880681818181813"/>
    <x v="0"/>
    <n v="2108"/>
    <x v="5"/>
    <s v="CHF"/>
    <n v="1344920400"/>
    <n v="1345006800"/>
    <b v="0"/>
    <b v="0"/>
    <s v="film &amp; video/documentary"/>
    <x v="729"/>
    <d v="2012-08-15T05:00:00"/>
  </r>
  <r>
    <n v="810"/>
    <s v="Ball-Fisher"/>
    <s v="Multi-layered intangible instruction set"/>
    <n v="6400"/>
    <n v="12360"/>
    <x v="3"/>
    <s v="plays"/>
    <n v="55.927601809954751"/>
    <n v="193.125"/>
    <x v="1"/>
    <n v="221"/>
    <x v="1"/>
    <s v="USD"/>
    <n v="1511848800"/>
    <n v="1512712800"/>
    <b v="0"/>
    <b v="1"/>
    <s v="theater/plays"/>
    <x v="730"/>
    <d v="2017-12-08T06:00:00"/>
  </r>
  <r>
    <n v="811"/>
    <s v="Page, Holt and Mack"/>
    <s v="Fundamental methodical emulation"/>
    <n v="92500"/>
    <n v="71320"/>
    <x v="6"/>
    <s v="video games"/>
    <n v="105.03681885125184"/>
    <n v="77.102702702702715"/>
    <x v="0"/>
    <n v="679"/>
    <x v="1"/>
    <s v="USD"/>
    <n v="1452319200"/>
    <n v="1452492000"/>
    <b v="0"/>
    <b v="1"/>
    <s v="games/video games"/>
    <x v="731"/>
    <d v="2016-01-11T06:00:00"/>
  </r>
  <r>
    <n v="812"/>
    <s v="Landry Group"/>
    <s v="Expanded value-added hardware"/>
    <n v="59700"/>
    <n v="134640"/>
    <x v="5"/>
    <s v="nonfiction"/>
    <n v="48"/>
    <n v="225.52763819095478"/>
    <x v="1"/>
    <n v="2805"/>
    <x v="0"/>
    <s v="CAD"/>
    <n v="1523854800"/>
    <n v="1524286800"/>
    <b v="0"/>
    <b v="0"/>
    <s v="publishing/nonfiction"/>
    <x v="78"/>
    <d v="2018-04-21T05:00:00"/>
  </r>
  <r>
    <n v="813"/>
    <s v="Buckley Group"/>
    <s v="Diverse high-level attitude"/>
    <n v="3200"/>
    <n v="7661"/>
    <x v="6"/>
    <s v="video games"/>
    <n v="112.66176470588235"/>
    <n v="239.40625"/>
    <x v="1"/>
    <n v="68"/>
    <x v="1"/>
    <s v="USD"/>
    <n v="1346043600"/>
    <n v="1346907600"/>
    <b v="0"/>
    <b v="0"/>
    <s v="games/video games"/>
    <x v="732"/>
    <d v="2012-09-06T05:00:00"/>
  </r>
  <r>
    <n v="814"/>
    <s v="Vincent PLC"/>
    <s v="Visionary 24hour analyzer"/>
    <n v="3200"/>
    <n v="2950"/>
    <x v="1"/>
    <s v="rock"/>
    <n v="81.944444444444443"/>
    <n v="92.1875"/>
    <x v="0"/>
    <n v="36"/>
    <x v="3"/>
    <s v="DKK"/>
    <n v="1464325200"/>
    <n v="1464498000"/>
    <b v="0"/>
    <b v="1"/>
    <s v="music/rock"/>
    <x v="733"/>
    <d v="2016-05-29T05:00:00"/>
  </r>
  <r>
    <n v="815"/>
    <s v="Watson-Douglas"/>
    <s v="Centralized bandwidth-monitored leverage"/>
    <n v="9000"/>
    <n v="11721"/>
    <x v="1"/>
    <s v="rock"/>
    <n v="64.049180327868854"/>
    <n v="130.23333333333335"/>
    <x v="1"/>
    <n v="183"/>
    <x v="0"/>
    <s v="CAD"/>
    <n v="1511935200"/>
    <n v="1514181600"/>
    <b v="0"/>
    <b v="0"/>
    <s v="music/rock"/>
    <x v="734"/>
    <d v="2017-12-25T06:00:00"/>
  </r>
  <r>
    <n v="816"/>
    <s v="Jones, Casey and Jones"/>
    <s v="Ergonomic mission-critical moratorium"/>
    <n v="2300"/>
    <n v="14150"/>
    <x v="3"/>
    <s v="plays"/>
    <n v="106.39097744360902"/>
    <n v="615.21739130434787"/>
    <x v="1"/>
    <n v="133"/>
    <x v="1"/>
    <s v="USD"/>
    <n v="1392012000"/>
    <n v="1392184800"/>
    <b v="1"/>
    <b v="1"/>
    <s v="theater/plays"/>
    <x v="406"/>
    <d v="2014-02-12T06:00:00"/>
  </r>
  <r>
    <n v="817"/>
    <s v="Alvarez-Bauer"/>
    <s v="Front-line intermediate moderator"/>
    <n v="51300"/>
    <n v="189192"/>
    <x v="5"/>
    <s v="nonfiction"/>
    <n v="76.011249497790274"/>
    <n v="368.79532163742692"/>
    <x v="1"/>
    <n v="2489"/>
    <x v="6"/>
    <s v="EUR"/>
    <n v="1556946000"/>
    <n v="1559365200"/>
    <b v="0"/>
    <b v="1"/>
    <s v="publishing/nonfiction"/>
    <x v="735"/>
    <d v="2019-06-01T05:00:00"/>
  </r>
  <r>
    <n v="818"/>
    <s v="Martinez LLC"/>
    <s v="Automated local secured line"/>
    <n v="700"/>
    <n v="7664"/>
    <x v="3"/>
    <s v="plays"/>
    <n v="111.07246376811594"/>
    <n v="1094.8571428571429"/>
    <x v="1"/>
    <n v="69"/>
    <x v="1"/>
    <s v="USD"/>
    <n v="1548050400"/>
    <n v="1549173600"/>
    <b v="0"/>
    <b v="1"/>
    <s v="theater/plays"/>
    <x v="736"/>
    <d v="2019-02-03T06:00:00"/>
  </r>
  <r>
    <n v="819"/>
    <s v="Buck-Khan"/>
    <s v="Integrated bandwidth-monitored alliance"/>
    <n v="8900"/>
    <n v="4509"/>
    <x v="6"/>
    <s v="video games"/>
    <n v="95.936170212765958"/>
    <n v="50.662921348314605"/>
    <x v="0"/>
    <n v="47"/>
    <x v="1"/>
    <s v="USD"/>
    <n v="1353736800"/>
    <n v="1355032800"/>
    <b v="1"/>
    <b v="0"/>
    <s v="games/video games"/>
    <x v="737"/>
    <d v="2012-12-09T06:00:00"/>
  </r>
  <r>
    <n v="820"/>
    <s v="Valdez, Williams and Meyer"/>
    <s v="Cross-group heuristic forecast"/>
    <n v="1500"/>
    <n v="12009"/>
    <x v="1"/>
    <s v="rock"/>
    <n v="43.043010752688176"/>
    <n v="800.6"/>
    <x v="1"/>
    <n v="279"/>
    <x v="4"/>
    <s v="GBP"/>
    <n v="1532840400"/>
    <n v="1533963600"/>
    <b v="0"/>
    <b v="1"/>
    <s v="music/rock"/>
    <x v="192"/>
    <d v="2018-08-11T05:00:00"/>
  </r>
  <r>
    <n v="821"/>
    <s v="Alvarez-Andrews"/>
    <s v="Extended impactful secured line"/>
    <n v="4900"/>
    <n v="14273"/>
    <x v="4"/>
    <s v="documentary"/>
    <n v="67.966666666666669"/>
    <n v="291.28571428571428"/>
    <x v="1"/>
    <n v="210"/>
    <x v="1"/>
    <s v="USD"/>
    <n v="1488261600"/>
    <n v="1489381200"/>
    <b v="0"/>
    <b v="0"/>
    <s v="film &amp; video/documentary"/>
    <x v="738"/>
    <d v="2017-03-13T05:00:00"/>
  </r>
  <r>
    <n v="822"/>
    <s v="Stewart and Sons"/>
    <s v="Distributed optimizing protocol"/>
    <n v="54000"/>
    <n v="188982"/>
    <x v="1"/>
    <s v="rock"/>
    <n v="89.991428571428571"/>
    <n v="349.9666666666667"/>
    <x v="1"/>
    <n v="2100"/>
    <x v="1"/>
    <s v="USD"/>
    <n v="1393567200"/>
    <n v="1395032400"/>
    <b v="0"/>
    <b v="0"/>
    <s v="music/rock"/>
    <x v="739"/>
    <d v="2014-03-17T05:00:00"/>
  </r>
  <r>
    <n v="823"/>
    <s v="Dyer Inc"/>
    <s v="Secured well-modulated system engine"/>
    <n v="4100"/>
    <n v="14640"/>
    <x v="1"/>
    <s v="rock"/>
    <n v="58.095238095238095"/>
    <n v="357.07317073170731"/>
    <x v="1"/>
    <n v="252"/>
    <x v="1"/>
    <s v="USD"/>
    <n v="1410325200"/>
    <n v="1412485200"/>
    <b v="1"/>
    <b v="1"/>
    <s v="music/rock"/>
    <x v="613"/>
    <d v="2014-10-05T05:00:00"/>
  </r>
  <r>
    <n v="824"/>
    <s v="Anderson, Williams and Cox"/>
    <s v="Streamlined national benchmark"/>
    <n v="85000"/>
    <n v="107516"/>
    <x v="5"/>
    <s v="nonfiction"/>
    <n v="83.996875000000003"/>
    <n v="126.48941176470588"/>
    <x v="1"/>
    <n v="1280"/>
    <x v="1"/>
    <s v="USD"/>
    <n v="1276923600"/>
    <n v="1279688400"/>
    <b v="0"/>
    <b v="1"/>
    <s v="publishing/nonfiction"/>
    <x v="740"/>
    <d v="2010-07-21T05:00:00"/>
  </r>
  <r>
    <n v="825"/>
    <s v="Solomon PLC"/>
    <s v="Open-architected 24/7 infrastructure"/>
    <n v="3600"/>
    <n v="13950"/>
    <x v="4"/>
    <s v="shorts"/>
    <n v="88.853503184713375"/>
    <n v="387.5"/>
    <x v="1"/>
    <n v="157"/>
    <x v="4"/>
    <s v="GBP"/>
    <n v="1500958800"/>
    <n v="1501995600"/>
    <b v="0"/>
    <b v="0"/>
    <s v="film &amp; video/shorts"/>
    <x v="145"/>
    <d v="2017-08-06T05:00:00"/>
  </r>
  <r>
    <n v="826"/>
    <s v="Miller-Hubbard"/>
    <s v="Digitized 6thgeneration Local Area Network"/>
    <n v="2800"/>
    <n v="12797"/>
    <x v="3"/>
    <s v="plays"/>
    <n v="65.963917525773198"/>
    <n v="457.03571428571428"/>
    <x v="1"/>
    <n v="194"/>
    <x v="1"/>
    <s v="USD"/>
    <n v="1292220000"/>
    <n v="1294639200"/>
    <b v="0"/>
    <b v="1"/>
    <s v="theater/plays"/>
    <x v="741"/>
    <d v="2011-01-10T06:00:00"/>
  </r>
  <r>
    <n v="827"/>
    <s v="Miranda, Martinez and Lowery"/>
    <s v="Innovative actuating artificial intelligence"/>
    <n v="2300"/>
    <n v="6134"/>
    <x v="4"/>
    <s v="drama"/>
    <n v="74.804878048780495"/>
    <n v="266.69565217391306"/>
    <x v="1"/>
    <n v="82"/>
    <x v="2"/>
    <s v="AUD"/>
    <n v="1304398800"/>
    <n v="1305435600"/>
    <b v="0"/>
    <b v="1"/>
    <s v="film &amp; video/drama"/>
    <x v="742"/>
    <d v="2011-05-15T05:00:00"/>
  </r>
  <r>
    <n v="828"/>
    <s v="Munoz, Cherry and Bell"/>
    <s v="Cross-platform reciprocal budgetary management"/>
    <n v="7100"/>
    <n v="4899"/>
    <x v="3"/>
    <s v="plays"/>
    <n v="69.98571428571428"/>
    <n v="69"/>
    <x v="0"/>
    <n v="70"/>
    <x v="1"/>
    <s v="USD"/>
    <n v="1535432400"/>
    <n v="1537592400"/>
    <b v="0"/>
    <b v="0"/>
    <s v="theater/plays"/>
    <x v="202"/>
    <d v="2018-09-22T05:00:00"/>
  </r>
  <r>
    <n v="829"/>
    <s v="Baker-Higgins"/>
    <s v="Vision-oriented scalable portal"/>
    <n v="9600"/>
    <n v="4929"/>
    <x v="3"/>
    <s v="plays"/>
    <n v="32.006493506493506"/>
    <n v="51.34375"/>
    <x v="0"/>
    <n v="154"/>
    <x v="1"/>
    <s v="USD"/>
    <n v="1433826000"/>
    <n v="1435122000"/>
    <b v="0"/>
    <b v="0"/>
    <s v="theater/plays"/>
    <x v="743"/>
    <d v="2015-06-24T05:00:00"/>
  </r>
  <r>
    <n v="830"/>
    <s v="Johnson, Turner and Carroll"/>
    <s v="Persevering zero administration knowledge user"/>
    <n v="121600"/>
    <n v="1424"/>
    <x v="3"/>
    <s v="plays"/>
    <n v="64.727272727272734"/>
    <n v="1.1710526315789473"/>
    <x v="0"/>
    <n v="22"/>
    <x v="1"/>
    <s v="USD"/>
    <n v="1514959200"/>
    <n v="1520056800"/>
    <b v="0"/>
    <b v="0"/>
    <s v="theater/plays"/>
    <x v="744"/>
    <d v="2018-03-03T06:00:00"/>
  </r>
  <r>
    <n v="831"/>
    <s v="Ward PLC"/>
    <s v="Front-line bottom-line Graphic Interface"/>
    <n v="97100"/>
    <n v="105817"/>
    <x v="7"/>
    <s v="photography books"/>
    <n v="24.998110087408456"/>
    <n v="108.97734294541709"/>
    <x v="1"/>
    <n v="4233"/>
    <x v="1"/>
    <s v="USD"/>
    <n v="1332738000"/>
    <n v="1335675600"/>
    <b v="0"/>
    <b v="0"/>
    <s v="photography/photography books"/>
    <x v="745"/>
    <d v="2012-04-29T05:00:00"/>
  </r>
  <r>
    <n v="832"/>
    <s v="Bradley, Beck and Mayo"/>
    <s v="Synergized fault-tolerant hierarchy"/>
    <n v="43200"/>
    <n v="136156"/>
    <x v="5"/>
    <s v="translations"/>
    <n v="104.97764070932922"/>
    <n v="315.17592592592592"/>
    <x v="1"/>
    <n v="1297"/>
    <x v="3"/>
    <s v="DKK"/>
    <n v="1445490000"/>
    <n v="1448431200"/>
    <b v="1"/>
    <b v="0"/>
    <s v="publishing/translations"/>
    <x v="746"/>
    <d v="2015-11-25T06:00:00"/>
  </r>
  <r>
    <n v="833"/>
    <s v="Levine, Martin and Hernandez"/>
    <s v="Expanded asynchronous groupware"/>
    <n v="6800"/>
    <n v="10723"/>
    <x v="5"/>
    <s v="translations"/>
    <n v="64.987878787878785"/>
    <n v="157.69117647058823"/>
    <x v="1"/>
    <n v="165"/>
    <x v="3"/>
    <s v="DKK"/>
    <n v="1297663200"/>
    <n v="1298613600"/>
    <b v="0"/>
    <b v="0"/>
    <s v="publishing/translations"/>
    <x v="747"/>
    <d v="2011-02-25T06:00:00"/>
  </r>
  <r>
    <n v="834"/>
    <s v="Gallegos, Wagner and Gaines"/>
    <s v="Expanded fault-tolerant emulation"/>
    <n v="7300"/>
    <n v="11228"/>
    <x v="3"/>
    <s v="plays"/>
    <n v="94.352941176470594"/>
    <n v="153.8082191780822"/>
    <x v="1"/>
    <n v="119"/>
    <x v="1"/>
    <s v="USD"/>
    <n v="1371963600"/>
    <n v="1372482000"/>
    <b v="0"/>
    <b v="0"/>
    <s v="theater/plays"/>
    <x v="362"/>
    <d v="2013-06-29T05:00:00"/>
  </r>
  <r>
    <n v="835"/>
    <s v="Hodges, Smith and Kelly"/>
    <s v="Future-proofed 24hour model"/>
    <n v="86200"/>
    <n v="77355"/>
    <x v="2"/>
    <s v="web"/>
    <n v="44.001706484641637"/>
    <n v="89.738979118329468"/>
    <x v="0"/>
    <n v="1758"/>
    <x v="1"/>
    <s v="USD"/>
    <n v="1425103200"/>
    <n v="1425621600"/>
    <b v="0"/>
    <b v="0"/>
    <s v="technology/web"/>
    <x v="748"/>
    <d v="2015-03-06T06:00:00"/>
  </r>
  <r>
    <n v="836"/>
    <s v="Macias Inc"/>
    <s v="Optimized didactic intranet"/>
    <n v="8100"/>
    <n v="6086"/>
    <x v="1"/>
    <s v="indie rock"/>
    <n v="64.744680851063833"/>
    <n v="75.135802469135797"/>
    <x v="0"/>
    <n v="94"/>
    <x v="1"/>
    <s v="USD"/>
    <n v="1265349600"/>
    <n v="1266300000"/>
    <b v="0"/>
    <b v="0"/>
    <s v="music/indie rock"/>
    <x v="749"/>
    <d v="2010-02-16T06:00:00"/>
  </r>
  <r>
    <n v="837"/>
    <s v="Cook-Ortiz"/>
    <s v="Right-sized dedicated standardization"/>
    <n v="17700"/>
    <n v="150960"/>
    <x v="1"/>
    <s v="jazz"/>
    <n v="84.00667779632721"/>
    <n v="852.88135593220341"/>
    <x v="1"/>
    <n v="1797"/>
    <x v="1"/>
    <s v="USD"/>
    <n v="1301202000"/>
    <n v="1305867600"/>
    <b v="0"/>
    <b v="0"/>
    <s v="music/jazz"/>
    <x v="643"/>
    <d v="2011-05-20T05:00:00"/>
  </r>
  <r>
    <n v="838"/>
    <s v="Jordan-Fischer"/>
    <s v="Vision-oriented high-level extranet"/>
    <n v="6400"/>
    <n v="8890"/>
    <x v="3"/>
    <s v="plays"/>
    <n v="34.061302681992338"/>
    <n v="138.90625"/>
    <x v="1"/>
    <n v="261"/>
    <x v="1"/>
    <s v="USD"/>
    <n v="1538024400"/>
    <n v="1538802000"/>
    <b v="0"/>
    <b v="0"/>
    <s v="theater/plays"/>
    <x v="750"/>
    <d v="2018-10-06T05:00:00"/>
  </r>
  <r>
    <n v="839"/>
    <s v="Pierce-Ramirez"/>
    <s v="Organized scalable initiative"/>
    <n v="7700"/>
    <n v="14644"/>
    <x v="4"/>
    <s v="documentary"/>
    <n v="93.273885350318466"/>
    <n v="190.18181818181819"/>
    <x v="1"/>
    <n v="157"/>
    <x v="1"/>
    <s v="USD"/>
    <n v="1395032400"/>
    <n v="1398920400"/>
    <b v="0"/>
    <b v="1"/>
    <s v="film &amp; video/documentary"/>
    <x v="751"/>
    <d v="2014-05-01T05:00:00"/>
  </r>
  <r>
    <n v="840"/>
    <s v="Howell and Sons"/>
    <s v="Enhanced regional moderator"/>
    <n v="116300"/>
    <n v="116583"/>
    <x v="3"/>
    <s v="plays"/>
    <n v="32.998301726577978"/>
    <n v="100.24333619948409"/>
    <x v="1"/>
    <n v="3533"/>
    <x v="1"/>
    <s v="USD"/>
    <n v="1405486800"/>
    <n v="1405659600"/>
    <b v="0"/>
    <b v="1"/>
    <s v="theater/plays"/>
    <x v="752"/>
    <d v="2014-07-18T05:00:00"/>
  </r>
  <r>
    <n v="841"/>
    <s v="Garcia, Dunn and Richardson"/>
    <s v="Automated even-keeled emulation"/>
    <n v="9100"/>
    <n v="12991"/>
    <x v="2"/>
    <s v="web"/>
    <n v="83.812903225806451"/>
    <n v="142.75824175824175"/>
    <x v="1"/>
    <n v="155"/>
    <x v="1"/>
    <s v="USD"/>
    <n v="1455861600"/>
    <n v="1457244000"/>
    <b v="0"/>
    <b v="0"/>
    <s v="technology/web"/>
    <x v="753"/>
    <d v="2016-03-06T06:00:00"/>
  </r>
  <r>
    <n v="842"/>
    <s v="Lawson and Sons"/>
    <s v="Reverse-engineered multi-tasking product"/>
    <n v="1500"/>
    <n v="8447"/>
    <x v="2"/>
    <s v="wearables"/>
    <n v="63.992424242424242"/>
    <n v="563.13333333333333"/>
    <x v="1"/>
    <n v="132"/>
    <x v="6"/>
    <s v="EUR"/>
    <n v="1529038800"/>
    <n v="1529298000"/>
    <b v="0"/>
    <b v="0"/>
    <s v="technology/wearables"/>
    <x v="754"/>
    <d v="2018-06-18T05:00:00"/>
  </r>
  <r>
    <n v="843"/>
    <s v="Porter-Hicks"/>
    <s v="De-engineered next generation parallelism"/>
    <n v="8800"/>
    <n v="2703"/>
    <x v="7"/>
    <s v="photography books"/>
    <n v="81.909090909090907"/>
    <n v="30.715909090909086"/>
    <x v="0"/>
    <n v="33"/>
    <x v="1"/>
    <s v="USD"/>
    <n v="1535259600"/>
    <n v="1535778000"/>
    <b v="0"/>
    <b v="0"/>
    <s v="photography/photography books"/>
    <x v="755"/>
    <d v="2018-09-01T05:00:00"/>
  </r>
  <r>
    <n v="844"/>
    <s v="Rodriguez-Hansen"/>
    <s v="Intuitive cohesive groupware"/>
    <n v="8800"/>
    <n v="8747"/>
    <x v="4"/>
    <s v="documentary"/>
    <n v="93.053191489361708"/>
    <n v="99.39772727272728"/>
    <x v="3"/>
    <n v="94"/>
    <x v="1"/>
    <s v="USD"/>
    <n v="1327212000"/>
    <n v="1327471200"/>
    <b v="0"/>
    <b v="0"/>
    <s v="film &amp; video/documentary"/>
    <x v="756"/>
    <d v="2012-01-25T06:00:00"/>
  </r>
  <r>
    <n v="845"/>
    <s v="Williams LLC"/>
    <s v="Up-sized high-level access"/>
    <n v="69900"/>
    <n v="138087"/>
    <x v="2"/>
    <s v="web"/>
    <n v="101.98449039881831"/>
    <n v="197.54935622317598"/>
    <x v="1"/>
    <n v="1354"/>
    <x v="4"/>
    <s v="GBP"/>
    <n v="1526360400"/>
    <n v="1529557200"/>
    <b v="0"/>
    <b v="0"/>
    <s v="technology/web"/>
    <x v="757"/>
    <d v="2018-06-21T05:00:00"/>
  </r>
  <r>
    <n v="846"/>
    <s v="Cooper, Stanley and Bryant"/>
    <s v="Phased empowering success"/>
    <n v="1000"/>
    <n v="5085"/>
    <x v="2"/>
    <s v="web"/>
    <n v="105.9375"/>
    <n v="508.5"/>
    <x v="1"/>
    <n v="48"/>
    <x v="1"/>
    <s v="USD"/>
    <n v="1532149200"/>
    <n v="1535259600"/>
    <b v="1"/>
    <b v="1"/>
    <s v="technology/web"/>
    <x v="758"/>
    <d v="2018-08-26T05:00:00"/>
  </r>
  <r>
    <n v="847"/>
    <s v="Miller, Glenn and Adams"/>
    <s v="Distributed actuating project"/>
    <n v="4700"/>
    <n v="11174"/>
    <x v="0"/>
    <s v="food trucks"/>
    <n v="101.58181818181818"/>
    <n v="237.74468085106383"/>
    <x v="1"/>
    <n v="110"/>
    <x v="1"/>
    <s v="USD"/>
    <n v="1515304800"/>
    <n v="1515564000"/>
    <b v="0"/>
    <b v="0"/>
    <s v="food/food trucks"/>
    <x v="759"/>
    <d v="2018-01-10T06:00:00"/>
  </r>
  <r>
    <n v="848"/>
    <s v="Cole, Salazar and Moreno"/>
    <s v="Robust motivating orchestration"/>
    <n v="3200"/>
    <n v="10831"/>
    <x v="4"/>
    <s v="drama"/>
    <n v="62.970930232558139"/>
    <n v="338.46875"/>
    <x v="1"/>
    <n v="172"/>
    <x v="1"/>
    <s v="USD"/>
    <n v="1276318800"/>
    <n v="1277096400"/>
    <b v="0"/>
    <b v="0"/>
    <s v="film &amp; video/drama"/>
    <x v="760"/>
    <d v="2010-06-21T05:00:00"/>
  </r>
  <r>
    <n v="849"/>
    <s v="Jones-Ryan"/>
    <s v="Vision-oriented uniform instruction set"/>
    <n v="6700"/>
    <n v="8917"/>
    <x v="1"/>
    <s v="indie rock"/>
    <n v="29.045602605863191"/>
    <n v="133.08955223880596"/>
    <x v="1"/>
    <n v="307"/>
    <x v="1"/>
    <s v="USD"/>
    <n v="1328767200"/>
    <n v="1329026400"/>
    <b v="0"/>
    <b v="1"/>
    <s v="music/indie rock"/>
    <x v="761"/>
    <d v="2012-02-12T06:00:00"/>
  </r>
  <r>
    <n v="850"/>
    <s v="Hood, Perez and Meadows"/>
    <s v="Cross-group upward-trending hierarchy"/>
    <n v="100"/>
    <n v="1"/>
    <x v="1"/>
    <s v="rock"/>
    <n v="1"/>
    <n v="1"/>
    <x v="0"/>
    <n v="1"/>
    <x v="1"/>
    <s v="USD"/>
    <n v="1321682400"/>
    <n v="1322978400"/>
    <b v="1"/>
    <b v="0"/>
    <s v="music/rock"/>
    <x v="762"/>
    <d v="2011-12-04T06:00:00"/>
  </r>
  <r>
    <n v="851"/>
    <s v="Bright and Sons"/>
    <s v="Object-based needs-based info-mediaries"/>
    <n v="6000"/>
    <n v="12468"/>
    <x v="1"/>
    <s v="electric music"/>
    <n v="77.924999999999997"/>
    <n v="207.79999999999998"/>
    <x v="1"/>
    <n v="160"/>
    <x v="1"/>
    <s v="USD"/>
    <n v="1335934800"/>
    <n v="1338786000"/>
    <b v="0"/>
    <b v="0"/>
    <s v="music/electric music"/>
    <x v="444"/>
    <d v="2012-06-04T05:00:00"/>
  </r>
  <r>
    <n v="852"/>
    <s v="Brady Ltd"/>
    <s v="Open-source reciprocal standardization"/>
    <n v="4900"/>
    <n v="2505"/>
    <x v="6"/>
    <s v="video games"/>
    <n v="80.806451612903231"/>
    <n v="51.122448979591837"/>
    <x v="0"/>
    <n v="31"/>
    <x v="1"/>
    <s v="USD"/>
    <n v="1310792400"/>
    <n v="1311656400"/>
    <b v="0"/>
    <b v="1"/>
    <s v="games/video games"/>
    <x v="763"/>
    <d v="2011-07-26T05:00:00"/>
  </r>
  <r>
    <n v="853"/>
    <s v="Collier LLC"/>
    <s v="Secured well-modulated projection"/>
    <n v="17100"/>
    <n v="111502"/>
    <x v="1"/>
    <s v="indie rock"/>
    <n v="76.006816632583508"/>
    <n v="652.05847953216369"/>
    <x v="1"/>
    <n v="1467"/>
    <x v="0"/>
    <s v="CAD"/>
    <n v="1308546000"/>
    <n v="1308978000"/>
    <b v="0"/>
    <b v="1"/>
    <s v="music/indie rock"/>
    <x v="764"/>
    <d v="2011-06-25T05:00:00"/>
  </r>
  <r>
    <n v="854"/>
    <s v="Campbell, Thomas and Obrien"/>
    <s v="Multi-channeled secondary middleware"/>
    <n v="171000"/>
    <n v="194309"/>
    <x v="5"/>
    <s v="fiction"/>
    <n v="72.993613824192337"/>
    <n v="113.63099415204678"/>
    <x v="1"/>
    <n v="2662"/>
    <x v="0"/>
    <s v="CAD"/>
    <n v="1574056800"/>
    <n v="1576389600"/>
    <b v="0"/>
    <b v="0"/>
    <s v="publishing/fiction"/>
    <x v="765"/>
    <d v="2019-12-15T06:00:00"/>
  </r>
  <r>
    <n v="855"/>
    <s v="Moses-Terry"/>
    <s v="Horizontal clear-thinking framework"/>
    <n v="23400"/>
    <n v="23956"/>
    <x v="3"/>
    <s v="plays"/>
    <n v="53"/>
    <n v="102.37606837606839"/>
    <x v="1"/>
    <n v="452"/>
    <x v="2"/>
    <s v="AUD"/>
    <n v="1308373200"/>
    <n v="1311051600"/>
    <b v="0"/>
    <b v="0"/>
    <s v="theater/plays"/>
    <x v="766"/>
    <d v="2011-07-19T05:00:00"/>
  </r>
  <r>
    <n v="856"/>
    <s v="Williams and Sons"/>
    <s v="Profound composite core"/>
    <n v="2400"/>
    <n v="8558"/>
    <x v="0"/>
    <s v="food trucks"/>
    <n v="54.164556962025316"/>
    <n v="356.58333333333331"/>
    <x v="1"/>
    <n v="158"/>
    <x v="1"/>
    <s v="USD"/>
    <n v="1335243600"/>
    <n v="1336712400"/>
    <b v="0"/>
    <b v="0"/>
    <s v="food/food trucks"/>
    <x v="767"/>
    <d v="2012-05-11T05:00:00"/>
  </r>
  <r>
    <n v="857"/>
    <s v="Miranda, Gray and Hale"/>
    <s v="Programmable disintermediate matrices"/>
    <n v="5300"/>
    <n v="7413"/>
    <x v="4"/>
    <s v="shorts"/>
    <n v="32.946666666666665"/>
    <n v="139.86792452830187"/>
    <x v="1"/>
    <n v="225"/>
    <x v="5"/>
    <s v="CHF"/>
    <n v="1328421600"/>
    <n v="1330408800"/>
    <b v="1"/>
    <b v="0"/>
    <s v="film &amp; video/shorts"/>
    <x v="768"/>
    <d v="2012-02-28T06:00:00"/>
  </r>
  <r>
    <n v="858"/>
    <s v="Ayala, Crawford and Taylor"/>
    <s v="Realigned 5thgeneration knowledge user"/>
    <n v="4000"/>
    <n v="2778"/>
    <x v="0"/>
    <s v="food trucks"/>
    <n v="79.371428571428567"/>
    <n v="69.45"/>
    <x v="0"/>
    <n v="35"/>
    <x v="1"/>
    <s v="USD"/>
    <n v="1524286800"/>
    <n v="1524891600"/>
    <b v="1"/>
    <b v="0"/>
    <s v="food/food trucks"/>
    <x v="769"/>
    <d v="2018-04-28T05:00:00"/>
  </r>
  <r>
    <n v="859"/>
    <s v="Martinez Ltd"/>
    <s v="Multi-layered upward-trending groupware"/>
    <n v="7300"/>
    <n v="2594"/>
    <x v="3"/>
    <s v="plays"/>
    <n v="41.174603174603178"/>
    <n v="35.534246575342465"/>
    <x v="0"/>
    <n v="63"/>
    <x v="1"/>
    <s v="USD"/>
    <n v="1362117600"/>
    <n v="1363669200"/>
    <b v="0"/>
    <b v="1"/>
    <s v="theater/plays"/>
    <x v="770"/>
    <d v="2013-03-19T05:00:00"/>
  </r>
  <r>
    <n v="860"/>
    <s v="Lee PLC"/>
    <s v="Re-contextualized leadingedge firmware"/>
    <n v="2000"/>
    <n v="5033"/>
    <x v="2"/>
    <s v="wearables"/>
    <n v="77.430769230769229"/>
    <n v="251.65"/>
    <x v="1"/>
    <n v="65"/>
    <x v="1"/>
    <s v="USD"/>
    <n v="1550556000"/>
    <n v="1551420000"/>
    <b v="0"/>
    <b v="1"/>
    <s v="technology/wearables"/>
    <x v="771"/>
    <d v="2019-03-01T06:00:00"/>
  </r>
  <r>
    <n v="861"/>
    <s v="Young, Ramsey and Powell"/>
    <s v="Devolved disintermediate analyzer"/>
    <n v="8800"/>
    <n v="9317"/>
    <x v="3"/>
    <s v="plays"/>
    <n v="57.159509202453989"/>
    <n v="105.87500000000001"/>
    <x v="1"/>
    <n v="163"/>
    <x v="1"/>
    <s v="USD"/>
    <n v="1269147600"/>
    <n v="1269838800"/>
    <b v="0"/>
    <b v="0"/>
    <s v="theater/plays"/>
    <x v="772"/>
    <d v="2010-03-29T05:00:00"/>
  </r>
  <r>
    <n v="862"/>
    <s v="Lewis and Sons"/>
    <s v="Profound disintermediate open system"/>
    <n v="3500"/>
    <n v="6560"/>
    <x v="3"/>
    <s v="plays"/>
    <n v="77.17647058823529"/>
    <n v="187.42857142857144"/>
    <x v="1"/>
    <n v="85"/>
    <x v="1"/>
    <s v="USD"/>
    <n v="1312174800"/>
    <n v="1312520400"/>
    <b v="0"/>
    <b v="0"/>
    <s v="theater/plays"/>
    <x v="773"/>
    <d v="2011-08-05T05:00:00"/>
  </r>
  <r>
    <n v="863"/>
    <s v="Davis-Johnson"/>
    <s v="Automated reciprocal protocol"/>
    <n v="1400"/>
    <n v="5415"/>
    <x v="4"/>
    <s v="television"/>
    <n v="24.953917050691246"/>
    <n v="386.78571428571428"/>
    <x v="1"/>
    <n v="217"/>
    <x v="1"/>
    <s v="USD"/>
    <n v="1434517200"/>
    <n v="1436504400"/>
    <b v="0"/>
    <b v="1"/>
    <s v="film &amp; video/television"/>
    <x v="774"/>
    <d v="2015-07-10T05:00:00"/>
  </r>
  <r>
    <n v="864"/>
    <s v="Stevenson-Thompson"/>
    <s v="Automated static workforce"/>
    <n v="4200"/>
    <n v="14577"/>
    <x v="4"/>
    <s v="shorts"/>
    <n v="97.18"/>
    <n v="347.07142857142856"/>
    <x v="1"/>
    <n v="150"/>
    <x v="1"/>
    <s v="USD"/>
    <n v="1471582800"/>
    <n v="1472014800"/>
    <b v="0"/>
    <b v="0"/>
    <s v="film &amp; video/shorts"/>
    <x v="775"/>
    <d v="2016-08-24T05:00:00"/>
  </r>
  <r>
    <n v="865"/>
    <s v="Ellis, Smith and Armstrong"/>
    <s v="Horizontal attitude-oriented help-desk"/>
    <n v="81000"/>
    <n v="150515"/>
    <x v="3"/>
    <s v="plays"/>
    <n v="46.000916870415651"/>
    <n v="185.82098765432099"/>
    <x v="1"/>
    <n v="3272"/>
    <x v="1"/>
    <s v="USD"/>
    <n v="1410757200"/>
    <n v="1411534800"/>
    <b v="0"/>
    <b v="0"/>
    <s v="theater/plays"/>
    <x v="776"/>
    <d v="2014-09-24T05:00:00"/>
  </r>
  <r>
    <n v="866"/>
    <s v="Jackson-Brown"/>
    <s v="Versatile 5thgeneration matrices"/>
    <n v="182800"/>
    <n v="79045"/>
    <x v="7"/>
    <s v="photography books"/>
    <n v="88.023385300668153"/>
    <n v="43.241247264770237"/>
    <x v="3"/>
    <n v="898"/>
    <x v="1"/>
    <s v="USD"/>
    <n v="1304830800"/>
    <n v="1304917200"/>
    <b v="0"/>
    <b v="0"/>
    <s v="photography/photography books"/>
    <x v="777"/>
    <d v="2011-05-09T05:00:00"/>
  </r>
  <r>
    <n v="867"/>
    <s v="Kane, Pruitt and Rivera"/>
    <s v="Cross-platform next generation service-desk"/>
    <n v="4800"/>
    <n v="7797"/>
    <x v="0"/>
    <s v="food trucks"/>
    <n v="25.99"/>
    <n v="162.4375"/>
    <x v="1"/>
    <n v="300"/>
    <x v="1"/>
    <s v="USD"/>
    <n v="1539061200"/>
    <n v="1539579600"/>
    <b v="0"/>
    <b v="0"/>
    <s v="food/food trucks"/>
    <x v="778"/>
    <d v="2018-10-15T05:00:00"/>
  </r>
  <r>
    <n v="868"/>
    <s v="Wood, Buckley and Meza"/>
    <s v="Front-line web-enabled installation"/>
    <n v="7000"/>
    <n v="12939"/>
    <x v="3"/>
    <s v="plays"/>
    <n v="102.69047619047619"/>
    <n v="184.84285714285716"/>
    <x v="1"/>
    <n v="126"/>
    <x v="1"/>
    <s v="USD"/>
    <n v="1381554000"/>
    <n v="1382504400"/>
    <b v="0"/>
    <b v="0"/>
    <s v="theater/plays"/>
    <x v="779"/>
    <d v="2013-10-23T05:00:00"/>
  </r>
  <r>
    <n v="869"/>
    <s v="Brown-Williams"/>
    <s v="Multi-channeled responsive product"/>
    <n v="161900"/>
    <n v="38376"/>
    <x v="4"/>
    <s v="drama"/>
    <n v="72.958174904942965"/>
    <n v="23.703520691785052"/>
    <x v="0"/>
    <n v="526"/>
    <x v="1"/>
    <s v="USD"/>
    <n v="1277096400"/>
    <n v="1278306000"/>
    <b v="0"/>
    <b v="0"/>
    <s v="film &amp; video/drama"/>
    <x v="780"/>
    <d v="2010-07-05T05:00:00"/>
  </r>
  <r>
    <n v="870"/>
    <s v="Hansen-Austin"/>
    <s v="Adaptive demand-driven encryption"/>
    <n v="7700"/>
    <n v="6920"/>
    <x v="3"/>
    <s v="plays"/>
    <n v="57.190082644628099"/>
    <n v="89.870129870129873"/>
    <x v="0"/>
    <n v="121"/>
    <x v="1"/>
    <s v="USD"/>
    <n v="1440392400"/>
    <n v="1442552400"/>
    <b v="0"/>
    <b v="0"/>
    <s v="theater/plays"/>
    <x v="335"/>
    <d v="2015-09-18T05:00:00"/>
  </r>
  <r>
    <n v="871"/>
    <s v="Santana-George"/>
    <s v="Re-engineered client-driven knowledge user"/>
    <n v="71500"/>
    <n v="194912"/>
    <x v="3"/>
    <s v="plays"/>
    <n v="84.013793103448279"/>
    <n v="272.6041958041958"/>
    <x v="1"/>
    <n v="2320"/>
    <x v="1"/>
    <s v="USD"/>
    <n v="1509512400"/>
    <n v="1511071200"/>
    <b v="0"/>
    <b v="1"/>
    <s v="theater/plays"/>
    <x v="535"/>
    <d v="2017-11-19T06:00:00"/>
  </r>
  <r>
    <n v="872"/>
    <s v="Davis LLC"/>
    <s v="Compatible logistical paradigm"/>
    <n v="4700"/>
    <n v="7992"/>
    <x v="4"/>
    <s v="science fiction"/>
    <n v="98.666666666666671"/>
    <n v="170.04255319148936"/>
    <x v="1"/>
    <n v="81"/>
    <x v="2"/>
    <s v="AUD"/>
    <n v="1535950800"/>
    <n v="1536382800"/>
    <b v="0"/>
    <b v="0"/>
    <s v="film &amp; video/science fiction"/>
    <x v="270"/>
    <d v="2018-09-08T05:00:00"/>
  </r>
  <r>
    <n v="873"/>
    <s v="Vazquez, Ochoa and Clark"/>
    <s v="Intuitive value-added installation"/>
    <n v="42100"/>
    <n v="79268"/>
    <x v="7"/>
    <s v="photography books"/>
    <n v="42.007419183889773"/>
    <n v="188.28503562945369"/>
    <x v="1"/>
    <n v="1887"/>
    <x v="1"/>
    <s v="USD"/>
    <n v="1389160800"/>
    <n v="1389592800"/>
    <b v="0"/>
    <b v="0"/>
    <s v="photography/photography books"/>
    <x v="781"/>
    <d v="2014-01-13T06:00:00"/>
  </r>
  <r>
    <n v="874"/>
    <s v="Chung-Nguyen"/>
    <s v="Managed discrete parallelism"/>
    <n v="40200"/>
    <n v="139468"/>
    <x v="7"/>
    <s v="photography books"/>
    <n v="32.002753556677376"/>
    <n v="346.93532338308455"/>
    <x v="1"/>
    <n v="4358"/>
    <x v="1"/>
    <s v="USD"/>
    <n v="1271998800"/>
    <n v="1275282000"/>
    <b v="0"/>
    <b v="1"/>
    <s v="photography/photography books"/>
    <x v="782"/>
    <d v="2010-05-31T05:00:00"/>
  </r>
  <r>
    <n v="875"/>
    <s v="Mueller-Harmon"/>
    <s v="Implemented tangible approach"/>
    <n v="7900"/>
    <n v="5465"/>
    <x v="1"/>
    <s v="rock"/>
    <n v="81.567164179104481"/>
    <n v="69.177215189873422"/>
    <x v="0"/>
    <n v="67"/>
    <x v="1"/>
    <s v="USD"/>
    <n v="1294898400"/>
    <n v="1294984800"/>
    <b v="0"/>
    <b v="0"/>
    <s v="music/rock"/>
    <x v="783"/>
    <d v="2011-01-14T06:00:00"/>
  </r>
  <r>
    <n v="876"/>
    <s v="Dixon, Perez and Banks"/>
    <s v="Re-engineered encompassing definition"/>
    <n v="8300"/>
    <n v="2111"/>
    <x v="7"/>
    <s v="photography books"/>
    <n v="37.035087719298247"/>
    <n v="25.433734939759034"/>
    <x v="0"/>
    <n v="57"/>
    <x v="0"/>
    <s v="CAD"/>
    <n v="1559970000"/>
    <n v="1562043600"/>
    <b v="0"/>
    <b v="0"/>
    <s v="photography/photography books"/>
    <x v="784"/>
    <d v="2019-07-02T05:00:00"/>
  </r>
  <r>
    <n v="877"/>
    <s v="Estrada Group"/>
    <s v="Multi-lateral uniform collaboration"/>
    <n v="163600"/>
    <n v="126628"/>
    <x v="0"/>
    <s v="food trucks"/>
    <n v="103.033360455655"/>
    <n v="77.400977995110026"/>
    <x v="0"/>
    <n v="1229"/>
    <x v="1"/>
    <s v="USD"/>
    <n v="1469509200"/>
    <n v="1469595600"/>
    <b v="0"/>
    <b v="0"/>
    <s v="food/food trucks"/>
    <x v="785"/>
    <d v="2016-07-27T05:00:00"/>
  </r>
  <r>
    <n v="878"/>
    <s v="Lutz Group"/>
    <s v="Enterprise-wide foreground paradigm"/>
    <n v="2700"/>
    <n v="1012"/>
    <x v="1"/>
    <s v="metal"/>
    <n v="84.333333333333329"/>
    <n v="37.481481481481481"/>
    <x v="0"/>
    <n v="12"/>
    <x v="6"/>
    <s v="EUR"/>
    <n v="1579068000"/>
    <n v="1581141600"/>
    <b v="0"/>
    <b v="0"/>
    <s v="music/metal"/>
    <x v="786"/>
    <d v="2020-02-08T06:00:00"/>
  </r>
  <r>
    <n v="879"/>
    <s v="Ortiz Inc"/>
    <s v="Stand-alone incremental parallelism"/>
    <n v="1000"/>
    <n v="5438"/>
    <x v="5"/>
    <s v="nonfiction"/>
    <n v="102.60377358490567"/>
    <n v="543.79999999999995"/>
    <x v="1"/>
    <n v="53"/>
    <x v="1"/>
    <s v="USD"/>
    <n v="1487743200"/>
    <n v="1488520800"/>
    <b v="0"/>
    <b v="0"/>
    <s v="publishing/nonfiction"/>
    <x v="787"/>
    <d v="2017-03-03T06:00:00"/>
  </r>
  <r>
    <n v="880"/>
    <s v="Craig, Ellis and Miller"/>
    <s v="Persevering 5thgeneration throughput"/>
    <n v="84500"/>
    <n v="193101"/>
    <x v="1"/>
    <s v="electric music"/>
    <n v="79.992129246064621"/>
    <n v="228.52189349112427"/>
    <x v="1"/>
    <n v="2414"/>
    <x v="1"/>
    <s v="USD"/>
    <n v="1563685200"/>
    <n v="1563858000"/>
    <b v="0"/>
    <b v="0"/>
    <s v="music/electric music"/>
    <x v="788"/>
    <d v="2019-07-23T05:00:00"/>
  </r>
  <r>
    <n v="881"/>
    <s v="Charles Inc"/>
    <s v="Implemented object-oriented synergy"/>
    <n v="81300"/>
    <n v="31665"/>
    <x v="3"/>
    <s v="plays"/>
    <n v="70.055309734513273"/>
    <n v="38.948339483394832"/>
    <x v="0"/>
    <n v="452"/>
    <x v="1"/>
    <s v="USD"/>
    <n v="1436418000"/>
    <n v="1438923600"/>
    <b v="0"/>
    <b v="1"/>
    <s v="theater/plays"/>
    <x v="330"/>
    <d v="2015-08-07T05:00:00"/>
  </r>
  <r>
    <n v="882"/>
    <s v="White-Rosario"/>
    <s v="Balanced demand-driven definition"/>
    <n v="800"/>
    <n v="2960"/>
    <x v="3"/>
    <s v="plays"/>
    <n v="37"/>
    <n v="370"/>
    <x v="1"/>
    <n v="80"/>
    <x v="1"/>
    <s v="USD"/>
    <n v="1421820000"/>
    <n v="1422165600"/>
    <b v="0"/>
    <b v="0"/>
    <s v="theater/plays"/>
    <x v="789"/>
    <d v="2015-01-25T06:00:00"/>
  </r>
  <r>
    <n v="883"/>
    <s v="Simmons-Villarreal"/>
    <s v="Customer-focused mobile Graphic Interface"/>
    <n v="3400"/>
    <n v="8089"/>
    <x v="4"/>
    <s v="shorts"/>
    <n v="41.911917098445599"/>
    <n v="237.91176470588232"/>
    <x v="1"/>
    <n v="193"/>
    <x v="1"/>
    <s v="USD"/>
    <n v="1274763600"/>
    <n v="1277874000"/>
    <b v="0"/>
    <b v="0"/>
    <s v="film &amp; video/shorts"/>
    <x v="790"/>
    <d v="2010-06-30T05:00:00"/>
  </r>
  <r>
    <n v="884"/>
    <s v="Strickland Group"/>
    <s v="Horizontal secondary interface"/>
    <n v="170800"/>
    <n v="109374"/>
    <x v="3"/>
    <s v="plays"/>
    <n v="57.992576882290564"/>
    <n v="64.036299765807954"/>
    <x v="0"/>
    <n v="1886"/>
    <x v="1"/>
    <s v="USD"/>
    <n v="1399179600"/>
    <n v="1399352400"/>
    <b v="0"/>
    <b v="1"/>
    <s v="theater/plays"/>
    <x v="791"/>
    <d v="2014-05-06T05:00:00"/>
  </r>
  <r>
    <n v="885"/>
    <s v="Lynch Ltd"/>
    <s v="Virtual analyzing collaboration"/>
    <n v="1800"/>
    <n v="2129"/>
    <x v="3"/>
    <s v="plays"/>
    <n v="40.942307692307693"/>
    <n v="118.27777777777777"/>
    <x v="1"/>
    <n v="52"/>
    <x v="1"/>
    <s v="USD"/>
    <n v="1275800400"/>
    <n v="1279083600"/>
    <b v="0"/>
    <b v="0"/>
    <s v="theater/plays"/>
    <x v="792"/>
    <d v="2010-07-14T05:00:00"/>
  </r>
  <r>
    <n v="886"/>
    <s v="Sanders LLC"/>
    <s v="Multi-tiered explicit focus group"/>
    <n v="150600"/>
    <n v="127745"/>
    <x v="1"/>
    <s v="indie rock"/>
    <n v="69.9972602739726"/>
    <n v="84.824037184594957"/>
    <x v="0"/>
    <n v="1825"/>
    <x v="1"/>
    <s v="USD"/>
    <n v="1282798800"/>
    <n v="1284354000"/>
    <b v="0"/>
    <b v="0"/>
    <s v="music/indie rock"/>
    <x v="793"/>
    <d v="2010-09-13T05:00:00"/>
  </r>
  <r>
    <n v="887"/>
    <s v="Cooper LLC"/>
    <s v="Multi-layered systematic knowledgebase"/>
    <n v="7800"/>
    <n v="2289"/>
    <x v="3"/>
    <s v="plays"/>
    <n v="73.838709677419359"/>
    <n v="29.346153846153843"/>
    <x v="0"/>
    <n v="31"/>
    <x v="1"/>
    <s v="USD"/>
    <n v="1437109200"/>
    <n v="1441170000"/>
    <b v="0"/>
    <b v="1"/>
    <s v="theater/plays"/>
    <x v="794"/>
    <d v="2015-09-02T05:00:00"/>
  </r>
  <r>
    <n v="888"/>
    <s v="Palmer Ltd"/>
    <s v="Reverse-engineered uniform knowledge user"/>
    <n v="5800"/>
    <n v="12174"/>
    <x v="3"/>
    <s v="plays"/>
    <n v="41.979310344827589"/>
    <n v="209.89655172413794"/>
    <x v="1"/>
    <n v="290"/>
    <x v="1"/>
    <s v="USD"/>
    <n v="1491886800"/>
    <n v="1493528400"/>
    <b v="0"/>
    <b v="0"/>
    <s v="theater/plays"/>
    <x v="795"/>
    <d v="2017-04-30T05:00:00"/>
  </r>
  <r>
    <n v="889"/>
    <s v="Santos Group"/>
    <s v="Secured dynamic capacity"/>
    <n v="5600"/>
    <n v="9508"/>
    <x v="1"/>
    <s v="electric music"/>
    <n v="77.93442622950819"/>
    <n v="169.78571428571431"/>
    <x v="1"/>
    <n v="122"/>
    <x v="1"/>
    <s v="USD"/>
    <n v="1394600400"/>
    <n v="1395205200"/>
    <b v="0"/>
    <b v="1"/>
    <s v="music/electric music"/>
    <x v="796"/>
    <d v="2014-03-19T05:00:00"/>
  </r>
  <r>
    <n v="890"/>
    <s v="Christian, Kim and Jimenez"/>
    <s v="Devolved foreground throughput"/>
    <n v="134400"/>
    <n v="155849"/>
    <x v="1"/>
    <s v="indie rock"/>
    <n v="106.01972789115646"/>
    <n v="115.95907738095239"/>
    <x v="1"/>
    <n v="1470"/>
    <x v="1"/>
    <s v="USD"/>
    <n v="1561352400"/>
    <n v="1561438800"/>
    <b v="0"/>
    <b v="0"/>
    <s v="music/indie rock"/>
    <x v="797"/>
    <d v="2019-06-25T05:00:00"/>
  </r>
  <r>
    <n v="891"/>
    <s v="Williams, Price and Hurley"/>
    <s v="Synchronized demand-driven infrastructure"/>
    <n v="3000"/>
    <n v="7758"/>
    <x v="4"/>
    <s v="documentary"/>
    <n v="47.018181818181816"/>
    <n v="258.59999999999997"/>
    <x v="1"/>
    <n v="165"/>
    <x v="0"/>
    <s v="CAD"/>
    <n v="1322892000"/>
    <n v="1326693600"/>
    <b v="0"/>
    <b v="0"/>
    <s v="film &amp; video/documentary"/>
    <x v="798"/>
    <d v="2012-01-16T06:00:00"/>
  </r>
  <r>
    <n v="892"/>
    <s v="Anderson, Parks and Estrada"/>
    <s v="Realigned discrete structure"/>
    <n v="6000"/>
    <n v="13835"/>
    <x v="5"/>
    <s v="translations"/>
    <n v="76.016483516483518"/>
    <n v="230.58333333333331"/>
    <x v="1"/>
    <n v="182"/>
    <x v="1"/>
    <s v="USD"/>
    <n v="1274418000"/>
    <n v="1277960400"/>
    <b v="0"/>
    <b v="0"/>
    <s v="publishing/translations"/>
    <x v="799"/>
    <d v="2010-07-01T05:00:00"/>
  </r>
  <r>
    <n v="893"/>
    <s v="Collins-Martinez"/>
    <s v="Progressive grid-enabled website"/>
    <n v="8400"/>
    <n v="10770"/>
    <x v="4"/>
    <s v="documentary"/>
    <n v="54.120603015075375"/>
    <n v="128.21428571428572"/>
    <x v="1"/>
    <n v="199"/>
    <x v="6"/>
    <s v="EUR"/>
    <n v="1434344400"/>
    <n v="1434690000"/>
    <b v="0"/>
    <b v="1"/>
    <s v="film &amp; video/documentary"/>
    <x v="800"/>
    <d v="2015-06-19T05:00:00"/>
  </r>
  <r>
    <n v="894"/>
    <s v="Barrett Inc"/>
    <s v="Organic cohesive neural-net"/>
    <n v="1700"/>
    <n v="3208"/>
    <x v="4"/>
    <s v="television"/>
    <n v="57.285714285714285"/>
    <n v="188.70588235294116"/>
    <x v="1"/>
    <n v="56"/>
    <x v="4"/>
    <s v="GBP"/>
    <n v="1373518800"/>
    <n v="1376110800"/>
    <b v="0"/>
    <b v="1"/>
    <s v="film &amp; video/television"/>
    <x v="801"/>
    <d v="2013-08-10T05:00:00"/>
  </r>
  <r>
    <n v="895"/>
    <s v="Adams-Rollins"/>
    <s v="Integrated demand-driven info-mediaries"/>
    <n v="159800"/>
    <n v="11108"/>
    <x v="3"/>
    <s v="plays"/>
    <n v="103.81308411214954"/>
    <n v="6.9511889862327907"/>
    <x v="0"/>
    <n v="107"/>
    <x v="1"/>
    <s v="USD"/>
    <n v="1517637600"/>
    <n v="1518415200"/>
    <b v="0"/>
    <b v="0"/>
    <s v="theater/plays"/>
    <x v="802"/>
    <d v="2018-02-12T06:00:00"/>
  </r>
  <r>
    <n v="896"/>
    <s v="Wright-Bryant"/>
    <s v="Reverse-engineered client-server extranet"/>
    <n v="19800"/>
    <n v="153338"/>
    <x v="0"/>
    <s v="food trucks"/>
    <n v="105.02602739726028"/>
    <n v="774.43434343434342"/>
    <x v="1"/>
    <n v="1460"/>
    <x v="2"/>
    <s v="AUD"/>
    <n v="1310619600"/>
    <n v="1310878800"/>
    <b v="0"/>
    <b v="1"/>
    <s v="food/food trucks"/>
    <x v="803"/>
    <d v="2011-07-17T05:00:00"/>
  </r>
  <r>
    <n v="897"/>
    <s v="Berry-Cannon"/>
    <s v="Organized discrete encoding"/>
    <n v="8800"/>
    <n v="2437"/>
    <x v="3"/>
    <s v="plays"/>
    <n v="90.259259259259252"/>
    <n v="27.693181818181817"/>
    <x v="0"/>
    <n v="27"/>
    <x v="1"/>
    <s v="USD"/>
    <n v="1556427600"/>
    <n v="1556600400"/>
    <b v="0"/>
    <b v="0"/>
    <s v="theater/plays"/>
    <x v="212"/>
    <d v="2019-04-30T05:00:00"/>
  </r>
  <r>
    <n v="898"/>
    <s v="Davis-Gonzalez"/>
    <s v="Balanced regional flexibility"/>
    <n v="179100"/>
    <n v="93991"/>
    <x v="4"/>
    <s v="documentary"/>
    <n v="76.978705978705975"/>
    <n v="52.479620323841424"/>
    <x v="0"/>
    <n v="1221"/>
    <x v="1"/>
    <s v="USD"/>
    <n v="1576476000"/>
    <n v="1576994400"/>
    <b v="0"/>
    <b v="0"/>
    <s v="film &amp; video/documentary"/>
    <x v="804"/>
    <d v="2019-12-22T06:00:00"/>
  </r>
  <r>
    <n v="899"/>
    <s v="Best-Young"/>
    <s v="Implemented multimedia time-frame"/>
    <n v="3100"/>
    <n v="12620"/>
    <x v="1"/>
    <s v="jazz"/>
    <n v="102.60162601626017"/>
    <n v="407.09677419354841"/>
    <x v="1"/>
    <n v="123"/>
    <x v="5"/>
    <s v="CHF"/>
    <n v="1381122000"/>
    <n v="1382677200"/>
    <b v="0"/>
    <b v="0"/>
    <s v="music/jazz"/>
    <x v="805"/>
    <d v="2013-10-25T05:00:00"/>
  </r>
  <r>
    <n v="900"/>
    <s v="Powers, Smith and Deleon"/>
    <s v="Enhanced uniform service-desk"/>
    <n v="100"/>
    <n v="2"/>
    <x v="2"/>
    <s v="web"/>
    <n v="2"/>
    <n v="2"/>
    <x v="0"/>
    <n v="1"/>
    <x v="1"/>
    <s v="USD"/>
    <n v="1411102800"/>
    <n v="1411189200"/>
    <b v="0"/>
    <b v="1"/>
    <s v="technology/web"/>
    <x v="806"/>
    <d v="2014-09-20T05:00:00"/>
  </r>
  <r>
    <n v="901"/>
    <s v="Hogan Group"/>
    <s v="Versatile bottom-line definition"/>
    <n v="5600"/>
    <n v="8746"/>
    <x v="1"/>
    <s v="rock"/>
    <n v="55.0062893081761"/>
    <n v="156.17857142857144"/>
    <x v="1"/>
    <n v="159"/>
    <x v="1"/>
    <s v="USD"/>
    <n v="1531803600"/>
    <n v="1534654800"/>
    <b v="0"/>
    <b v="1"/>
    <s v="music/rock"/>
    <x v="807"/>
    <d v="2018-08-19T05:00:00"/>
  </r>
  <r>
    <n v="902"/>
    <s v="Wang, Silva and Byrd"/>
    <s v="Integrated bifurcated software"/>
    <n v="1400"/>
    <n v="3534"/>
    <x v="2"/>
    <s v="web"/>
    <n v="32.127272727272725"/>
    <n v="252.42857142857144"/>
    <x v="1"/>
    <n v="110"/>
    <x v="1"/>
    <s v="USD"/>
    <n v="1454133600"/>
    <n v="1457762400"/>
    <b v="0"/>
    <b v="0"/>
    <s v="technology/web"/>
    <x v="722"/>
    <d v="2016-03-12T06:00:00"/>
  </r>
  <r>
    <n v="903"/>
    <s v="Parker-Morris"/>
    <s v="Assimilated next generation instruction set"/>
    <n v="41000"/>
    <n v="709"/>
    <x v="5"/>
    <s v="nonfiction"/>
    <n v="50.642857142857146"/>
    <n v="1.729268292682927"/>
    <x v="2"/>
    <n v="14"/>
    <x v="1"/>
    <s v="USD"/>
    <n v="1336194000"/>
    <n v="1337490000"/>
    <b v="0"/>
    <b v="1"/>
    <s v="publishing/nonfiction"/>
    <x v="477"/>
    <d v="2012-05-20T05:00:00"/>
  </r>
  <r>
    <n v="904"/>
    <s v="Rodriguez, Johnson and Jackson"/>
    <s v="Digitized foreground array"/>
    <n v="6500"/>
    <n v="795"/>
    <x v="5"/>
    <s v="radio &amp; podcasts"/>
    <n v="49.6875"/>
    <n v="12.230769230769232"/>
    <x v="0"/>
    <n v="16"/>
    <x v="1"/>
    <s v="USD"/>
    <n v="1349326800"/>
    <n v="1349672400"/>
    <b v="0"/>
    <b v="0"/>
    <s v="publishing/radio &amp; podcasts"/>
    <x v="259"/>
    <d v="2012-10-08T05:00:00"/>
  </r>
  <r>
    <n v="905"/>
    <s v="Haynes PLC"/>
    <s v="Re-engineered clear-thinking project"/>
    <n v="7900"/>
    <n v="12955"/>
    <x v="3"/>
    <s v="plays"/>
    <n v="54.894067796610166"/>
    <n v="163.98734177215189"/>
    <x v="1"/>
    <n v="236"/>
    <x v="1"/>
    <s v="USD"/>
    <n v="1379566800"/>
    <n v="1379826000"/>
    <b v="0"/>
    <b v="0"/>
    <s v="theater/plays"/>
    <x v="9"/>
    <d v="2013-09-22T05:00:00"/>
  </r>
  <r>
    <n v="906"/>
    <s v="Hayes Group"/>
    <s v="Implemented even-keeled standardization"/>
    <n v="5500"/>
    <n v="8964"/>
    <x v="4"/>
    <s v="documentary"/>
    <n v="46.931937172774866"/>
    <n v="162.98181818181817"/>
    <x v="1"/>
    <n v="191"/>
    <x v="1"/>
    <s v="USD"/>
    <n v="1494651600"/>
    <n v="1497762000"/>
    <b v="1"/>
    <b v="1"/>
    <s v="film &amp; video/documentary"/>
    <x v="808"/>
    <d v="2017-06-18T05:00:00"/>
  </r>
  <r>
    <n v="907"/>
    <s v="White, Pena and Calhoun"/>
    <s v="Quality-focused asymmetric adapter"/>
    <n v="9100"/>
    <n v="1843"/>
    <x v="3"/>
    <s v="plays"/>
    <n v="44.951219512195124"/>
    <n v="20.252747252747252"/>
    <x v="0"/>
    <n v="41"/>
    <x v="1"/>
    <s v="USD"/>
    <n v="1303880400"/>
    <n v="1304485200"/>
    <b v="0"/>
    <b v="0"/>
    <s v="theater/plays"/>
    <x v="809"/>
    <d v="2011-05-04T05:00:00"/>
  </r>
  <r>
    <n v="908"/>
    <s v="Bryant-Pope"/>
    <s v="Networked intangible help-desk"/>
    <n v="38200"/>
    <n v="121950"/>
    <x v="6"/>
    <s v="video games"/>
    <n v="30.99898322318251"/>
    <n v="319.24083769633506"/>
    <x v="1"/>
    <n v="3934"/>
    <x v="1"/>
    <s v="USD"/>
    <n v="1335934800"/>
    <n v="1336885200"/>
    <b v="0"/>
    <b v="0"/>
    <s v="games/video games"/>
    <x v="444"/>
    <d v="2012-05-13T05:00:00"/>
  </r>
  <r>
    <n v="909"/>
    <s v="Gates, Li and Thompson"/>
    <s v="Synchronized attitude-oriented frame"/>
    <n v="1800"/>
    <n v="8621"/>
    <x v="3"/>
    <s v="plays"/>
    <n v="107.7625"/>
    <n v="478.94444444444446"/>
    <x v="1"/>
    <n v="80"/>
    <x v="0"/>
    <s v="CAD"/>
    <n v="1528088400"/>
    <n v="1530421200"/>
    <b v="0"/>
    <b v="1"/>
    <s v="theater/plays"/>
    <x v="384"/>
    <d v="2018-07-01T05:00:00"/>
  </r>
  <r>
    <n v="910"/>
    <s v="King-Morris"/>
    <s v="Proactive incremental architecture"/>
    <n v="154500"/>
    <n v="30215"/>
    <x v="3"/>
    <s v="plays"/>
    <n v="102.07770270270271"/>
    <n v="19.556634304207122"/>
    <x v="3"/>
    <n v="296"/>
    <x v="1"/>
    <s v="USD"/>
    <n v="1421906400"/>
    <n v="1421992800"/>
    <b v="0"/>
    <b v="0"/>
    <s v="theater/plays"/>
    <x v="810"/>
    <d v="2015-01-23T06:00:00"/>
  </r>
  <r>
    <n v="911"/>
    <s v="Carter, Cole and Curtis"/>
    <s v="Cloned responsive standardization"/>
    <n v="5800"/>
    <n v="11539"/>
    <x v="2"/>
    <s v="web"/>
    <n v="24.976190476190474"/>
    <n v="198.94827586206895"/>
    <x v="1"/>
    <n v="462"/>
    <x v="1"/>
    <s v="USD"/>
    <n v="1568005200"/>
    <n v="1568178000"/>
    <b v="1"/>
    <b v="0"/>
    <s v="technology/web"/>
    <x v="811"/>
    <d v="2019-09-11T05:00:00"/>
  </r>
  <r>
    <n v="912"/>
    <s v="Sanchez-Parsons"/>
    <s v="Reduced bifurcated pricing structure"/>
    <n v="1800"/>
    <n v="14310"/>
    <x v="4"/>
    <s v="drama"/>
    <n v="79.944134078212286"/>
    <n v="795"/>
    <x v="1"/>
    <n v="179"/>
    <x v="1"/>
    <s v="USD"/>
    <n v="1346821200"/>
    <n v="1347944400"/>
    <b v="1"/>
    <b v="0"/>
    <s v="film &amp; video/drama"/>
    <x v="812"/>
    <d v="2012-09-18T05:00:00"/>
  </r>
  <r>
    <n v="913"/>
    <s v="Rivera-Pearson"/>
    <s v="Re-engineered asymmetric challenge"/>
    <n v="70200"/>
    <n v="35536"/>
    <x v="4"/>
    <s v="drama"/>
    <n v="67.946462715105156"/>
    <n v="50.621082621082621"/>
    <x v="0"/>
    <n v="523"/>
    <x v="2"/>
    <s v="AUD"/>
    <n v="1557637200"/>
    <n v="1558760400"/>
    <b v="0"/>
    <b v="0"/>
    <s v="film &amp; video/drama"/>
    <x v="813"/>
    <d v="2019-05-25T05:00:00"/>
  </r>
  <r>
    <n v="914"/>
    <s v="Ramirez, Padilla and Barrera"/>
    <s v="Diverse client-driven conglomeration"/>
    <n v="6400"/>
    <n v="3676"/>
    <x v="3"/>
    <s v="plays"/>
    <n v="26.070921985815602"/>
    <n v="57.4375"/>
    <x v="0"/>
    <n v="141"/>
    <x v="4"/>
    <s v="GBP"/>
    <n v="1375592400"/>
    <n v="1376629200"/>
    <b v="0"/>
    <b v="0"/>
    <s v="theater/plays"/>
    <x v="814"/>
    <d v="2013-08-16T05:00:00"/>
  </r>
  <r>
    <n v="915"/>
    <s v="Riggs Group"/>
    <s v="Configurable upward-trending solution"/>
    <n v="125900"/>
    <n v="195936"/>
    <x v="4"/>
    <s v="television"/>
    <n v="105.0032154340836"/>
    <n v="155.62827640984909"/>
    <x v="1"/>
    <n v="1866"/>
    <x v="4"/>
    <s v="GBP"/>
    <n v="1503982800"/>
    <n v="1504760400"/>
    <b v="0"/>
    <b v="0"/>
    <s v="film &amp; video/television"/>
    <x v="80"/>
    <d v="2017-09-07T05:00:00"/>
  </r>
  <r>
    <n v="916"/>
    <s v="Clements Ltd"/>
    <s v="Persistent bandwidth-monitored framework"/>
    <n v="3700"/>
    <n v="1343"/>
    <x v="7"/>
    <s v="photography books"/>
    <n v="25.826923076923077"/>
    <n v="36.297297297297298"/>
    <x v="0"/>
    <n v="52"/>
    <x v="1"/>
    <s v="USD"/>
    <n v="1418882400"/>
    <n v="1419660000"/>
    <b v="0"/>
    <b v="0"/>
    <s v="photography/photography books"/>
    <x v="815"/>
    <d v="2014-12-27T06:00:00"/>
  </r>
  <r>
    <n v="917"/>
    <s v="Cooper Inc"/>
    <s v="Polarized discrete product"/>
    <n v="3600"/>
    <n v="2097"/>
    <x v="4"/>
    <s v="shorts"/>
    <n v="77.666666666666671"/>
    <n v="58.25"/>
    <x v="2"/>
    <n v="27"/>
    <x v="4"/>
    <s v="GBP"/>
    <n v="1309237200"/>
    <n v="1311310800"/>
    <b v="0"/>
    <b v="1"/>
    <s v="film &amp; video/shorts"/>
    <x v="816"/>
    <d v="2011-07-22T05:00:00"/>
  </r>
  <r>
    <n v="918"/>
    <s v="Jones-Gonzalez"/>
    <s v="Seamless dynamic website"/>
    <n v="3800"/>
    <n v="9021"/>
    <x v="5"/>
    <s v="radio &amp; podcasts"/>
    <n v="57.82692307692308"/>
    <n v="237.39473684210526"/>
    <x v="1"/>
    <n v="156"/>
    <x v="5"/>
    <s v="CHF"/>
    <n v="1343365200"/>
    <n v="1344315600"/>
    <b v="0"/>
    <b v="0"/>
    <s v="publishing/radio &amp; podcasts"/>
    <x v="474"/>
    <d v="2012-08-07T05:00:00"/>
  </r>
  <r>
    <n v="919"/>
    <s v="Fox Ltd"/>
    <s v="Extended multimedia firmware"/>
    <n v="35600"/>
    <n v="20915"/>
    <x v="3"/>
    <s v="plays"/>
    <n v="92.955555555555549"/>
    <n v="58.75"/>
    <x v="0"/>
    <n v="225"/>
    <x v="2"/>
    <s v="AUD"/>
    <n v="1507957200"/>
    <n v="1510725600"/>
    <b v="0"/>
    <b v="1"/>
    <s v="theater/plays"/>
    <x v="817"/>
    <d v="2017-11-15T06:00:00"/>
  </r>
  <r>
    <n v="920"/>
    <s v="Green, Murphy and Webb"/>
    <s v="Versatile directional project"/>
    <n v="5300"/>
    <n v="9676"/>
    <x v="4"/>
    <s v="animation"/>
    <n v="37.945098039215686"/>
    <n v="182.56603773584905"/>
    <x v="1"/>
    <n v="255"/>
    <x v="1"/>
    <s v="USD"/>
    <n v="1549519200"/>
    <n v="1551247200"/>
    <b v="1"/>
    <b v="0"/>
    <s v="film &amp; video/animation"/>
    <x v="818"/>
    <d v="2019-02-27T06:00:00"/>
  </r>
  <r>
    <n v="921"/>
    <s v="Stevenson PLC"/>
    <s v="Profound directional knowledge user"/>
    <n v="160400"/>
    <n v="1210"/>
    <x v="2"/>
    <s v="web"/>
    <n v="31.842105263157894"/>
    <n v="0.75436408977556113"/>
    <x v="0"/>
    <n v="38"/>
    <x v="1"/>
    <s v="USD"/>
    <n v="1329026400"/>
    <n v="1330236000"/>
    <b v="0"/>
    <b v="0"/>
    <s v="technology/web"/>
    <x v="819"/>
    <d v="2012-02-26T06:00:00"/>
  </r>
  <r>
    <n v="922"/>
    <s v="Soto-Anthony"/>
    <s v="Ameliorated logistical capability"/>
    <n v="51400"/>
    <n v="90440"/>
    <x v="1"/>
    <s v="world music"/>
    <n v="40"/>
    <n v="175.95330739299609"/>
    <x v="1"/>
    <n v="2261"/>
    <x v="1"/>
    <s v="USD"/>
    <n v="1544335200"/>
    <n v="1545112800"/>
    <b v="0"/>
    <b v="1"/>
    <s v="music/world music"/>
    <x v="609"/>
    <d v="2018-12-18T06:00:00"/>
  </r>
  <r>
    <n v="923"/>
    <s v="Wise and Sons"/>
    <s v="Sharable discrete definition"/>
    <n v="1700"/>
    <n v="4044"/>
    <x v="3"/>
    <s v="plays"/>
    <n v="101.1"/>
    <n v="237.88235294117646"/>
    <x v="1"/>
    <n v="40"/>
    <x v="1"/>
    <s v="USD"/>
    <n v="1279083600"/>
    <n v="1279170000"/>
    <b v="0"/>
    <b v="0"/>
    <s v="theater/plays"/>
    <x v="547"/>
    <d v="2010-07-15T05:00:00"/>
  </r>
  <r>
    <n v="924"/>
    <s v="Butler-Barr"/>
    <s v="User-friendly next generation core"/>
    <n v="39400"/>
    <n v="192292"/>
    <x v="3"/>
    <s v="plays"/>
    <n v="84.006989951944078"/>
    <n v="488.05076142131981"/>
    <x v="1"/>
    <n v="2289"/>
    <x v="6"/>
    <s v="EUR"/>
    <n v="1572498000"/>
    <n v="1573452000"/>
    <b v="0"/>
    <b v="0"/>
    <s v="theater/plays"/>
    <x v="820"/>
    <d v="2019-11-11T06:00:00"/>
  </r>
  <r>
    <n v="925"/>
    <s v="Wilson, Jefferson and Anderson"/>
    <s v="Profit-focused empowering system engine"/>
    <n v="3000"/>
    <n v="6722"/>
    <x v="3"/>
    <s v="plays"/>
    <n v="103.41538461538461"/>
    <n v="224.06666666666669"/>
    <x v="1"/>
    <n v="65"/>
    <x v="1"/>
    <s v="USD"/>
    <n v="1506056400"/>
    <n v="1507093200"/>
    <b v="0"/>
    <b v="0"/>
    <s v="theater/plays"/>
    <x v="821"/>
    <d v="2017-10-04T05:00:00"/>
  </r>
  <r>
    <n v="926"/>
    <s v="Brown-Oliver"/>
    <s v="Synchronized cohesive encoding"/>
    <n v="8700"/>
    <n v="1577"/>
    <x v="0"/>
    <s v="food trucks"/>
    <n v="105.13333333333334"/>
    <n v="18.126436781609197"/>
    <x v="0"/>
    <n v="15"/>
    <x v="1"/>
    <s v="USD"/>
    <n v="1463029200"/>
    <n v="1463374800"/>
    <b v="0"/>
    <b v="0"/>
    <s v="food/food trucks"/>
    <x v="151"/>
    <d v="2016-05-16T05:00:00"/>
  </r>
  <r>
    <n v="927"/>
    <s v="Davis-Gardner"/>
    <s v="Synergistic dynamic utilization"/>
    <n v="7200"/>
    <n v="3301"/>
    <x v="3"/>
    <s v="plays"/>
    <n v="89.21621621621621"/>
    <n v="45.847222222222221"/>
    <x v="0"/>
    <n v="37"/>
    <x v="1"/>
    <s v="USD"/>
    <n v="1342069200"/>
    <n v="1344574800"/>
    <b v="0"/>
    <b v="0"/>
    <s v="theater/plays"/>
    <x v="822"/>
    <d v="2012-08-10T05:00:00"/>
  </r>
  <r>
    <n v="928"/>
    <s v="Dawson Group"/>
    <s v="Triple-buffered bi-directional model"/>
    <n v="167400"/>
    <n v="196386"/>
    <x v="2"/>
    <s v="web"/>
    <n v="51.995234312946785"/>
    <n v="117.31541218637993"/>
    <x v="1"/>
    <n v="3777"/>
    <x v="6"/>
    <s v="EUR"/>
    <n v="1388296800"/>
    <n v="1389074400"/>
    <b v="0"/>
    <b v="0"/>
    <s v="technology/web"/>
    <x v="823"/>
    <d v="2014-01-07T06:00:00"/>
  </r>
  <r>
    <n v="929"/>
    <s v="Turner-Terrell"/>
    <s v="Polarized tertiary function"/>
    <n v="5500"/>
    <n v="11952"/>
    <x v="3"/>
    <s v="plays"/>
    <n v="64.956521739130437"/>
    <n v="217.30909090909088"/>
    <x v="1"/>
    <n v="184"/>
    <x v="4"/>
    <s v="GBP"/>
    <n v="1493787600"/>
    <n v="1494997200"/>
    <b v="0"/>
    <b v="0"/>
    <s v="theater/plays"/>
    <x v="824"/>
    <d v="2017-05-17T05:00:00"/>
  </r>
  <r>
    <n v="930"/>
    <s v="Hall, Buchanan and Benton"/>
    <s v="Configurable fault-tolerant structure"/>
    <n v="3500"/>
    <n v="3930"/>
    <x v="3"/>
    <s v="plays"/>
    <n v="46.235294117647058"/>
    <n v="112.28571428571428"/>
    <x v="1"/>
    <n v="85"/>
    <x v="1"/>
    <s v="USD"/>
    <n v="1424844000"/>
    <n v="1425448800"/>
    <b v="0"/>
    <b v="1"/>
    <s v="theater/plays"/>
    <x v="825"/>
    <d v="2015-03-04T06:00:00"/>
  </r>
  <r>
    <n v="931"/>
    <s v="Lowery, Hayden and Cruz"/>
    <s v="Digitized 24/7 budgetary management"/>
    <n v="7900"/>
    <n v="5729"/>
    <x v="3"/>
    <s v="plays"/>
    <n v="51.151785714285715"/>
    <n v="72.51898734177216"/>
    <x v="0"/>
    <n v="112"/>
    <x v="1"/>
    <s v="USD"/>
    <n v="1403931600"/>
    <n v="1404104400"/>
    <b v="0"/>
    <b v="1"/>
    <s v="theater/plays"/>
    <x v="826"/>
    <d v="2014-06-30T05:00:00"/>
  </r>
  <r>
    <n v="932"/>
    <s v="Mora, Miller and Harper"/>
    <s v="Stand-alone zero tolerance algorithm"/>
    <n v="2300"/>
    <n v="4883"/>
    <x v="1"/>
    <s v="rock"/>
    <n v="33.909722222222221"/>
    <n v="212.30434782608697"/>
    <x v="1"/>
    <n v="144"/>
    <x v="1"/>
    <s v="USD"/>
    <n v="1394514000"/>
    <n v="1394773200"/>
    <b v="0"/>
    <b v="0"/>
    <s v="music/rock"/>
    <x v="827"/>
    <d v="2014-03-14T05:00:00"/>
  </r>
  <r>
    <n v="933"/>
    <s v="Espinoza Group"/>
    <s v="Implemented tangible support"/>
    <n v="73000"/>
    <n v="175015"/>
    <x v="3"/>
    <s v="plays"/>
    <n v="92.016298633017882"/>
    <n v="239.74657534246577"/>
    <x v="1"/>
    <n v="1902"/>
    <x v="1"/>
    <s v="USD"/>
    <n v="1365397200"/>
    <n v="1366520400"/>
    <b v="0"/>
    <b v="0"/>
    <s v="theater/plays"/>
    <x v="828"/>
    <d v="2013-04-21T05:00:00"/>
  </r>
  <r>
    <n v="934"/>
    <s v="Davis, Crawford and Lopez"/>
    <s v="Reactive radical framework"/>
    <n v="6200"/>
    <n v="11280"/>
    <x v="3"/>
    <s v="plays"/>
    <n v="107.42857142857143"/>
    <n v="181.93548387096774"/>
    <x v="1"/>
    <n v="105"/>
    <x v="1"/>
    <s v="USD"/>
    <n v="1456120800"/>
    <n v="1456639200"/>
    <b v="0"/>
    <b v="0"/>
    <s v="theater/plays"/>
    <x v="829"/>
    <d v="2016-02-28T06:00:00"/>
  </r>
  <r>
    <n v="935"/>
    <s v="Richards, Stevens and Fleming"/>
    <s v="Object-based full-range knowledge user"/>
    <n v="6100"/>
    <n v="10012"/>
    <x v="3"/>
    <s v="plays"/>
    <n v="75.848484848484844"/>
    <n v="164.13114754098362"/>
    <x v="1"/>
    <n v="132"/>
    <x v="1"/>
    <s v="USD"/>
    <n v="1437714000"/>
    <n v="1438318800"/>
    <b v="0"/>
    <b v="0"/>
    <s v="theater/plays"/>
    <x v="830"/>
    <d v="2015-07-31T05:00:00"/>
  </r>
  <r>
    <n v="936"/>
    <s v="Brown Ltd"/>
    <s v="Enhanced composite contingency"/>
    <n v="103200"/>
    <n v="1690"/>
    <x v="3"/>
    <s v="plays"/>
    <n v="80.476190476190482"/>
    <n v="1.6375968992248062"/>
    <x v="0"/>
    <n v="21"/>
    <x v="1"/>
    <s v="USD"/>
    <n v="1563771600"/>
    <n v="1564030800"/>
    <b v="1"/>
    <b v="0"/>
    <s v="theater/plays"/>
    <x v="831"/>
    <d v="2019-07-25T05:00:00"/>
  </r>
  <r>
    <n v="937"/>
    <s v="Tapia, Sandoval and Hurley"/>
    <s v="Cloned fresh-thinking model"/>
    <n v="171000"/>
    <n v="84891"/>
    <x v="4"/>
    <s v="documentary"/>
    <n v="86.978483606557376"/>
    <n v="49.64385964912281"/>
    <x v="3"/>
    <n v="976"/>
    <x v="1"/>
    <s v="USD"/>
    <n v="1448517600"/>
    <n v="1449295200"/>
    <b v="0"/>
    <b v="0"/>
    <s v="film &amp; video/documentary"/>
    <x v="832"/>
    <d v="2015-12-05T06:00:00"/>
  </r>
  <r>
    <n v="938"/>
    <s v="Allen Inc"/>
    <s v="Total dedicated benchmark"/>
    <n v="9200"/>
    <n v="10093"/>
    <x v="5"/>
    <s v="fiction"/>
    <n v="105.13541666666667"/>
    <n v="109.70652173913042"/>
    <x v="1"/>
    <n v="96"/>
    <x v="1"/>
    <s v="USD"/>
    <n v="1528779600"/>
    <n v="1531890000"/>
    <b v="0"/>
    <b v="1"/>
    <s v="publishing/fiction"/>
    <x v="833"/>
    <d v="2018-07-18T05:00:00"/>
  </r>
  <r>
    <n v="939"/>
    <s v="Williams, Johnson and Campbell"/>
    <s v="Streamlined human-resource Graphic Interface"/>
    <n v="7800"/>
    <n v="3839"/>
    <x v="6"/>
    <s v="video games"/>
    <n v="57.298507462686565"/>
    <n v="49.217948717948715"/>
    <x v="0"/>
    <n v="67"/>
    <x v="1"/>
    <s v="USD"/>
    <n v="1304744400"/>
    <n v="1306213200"/>
    <b v="0"/>
    <b v="1"/>
    <s v="games/video games"/>
    <x v="834"/>
    <d v="2011-05-24T05:00:00"/>
  </r>
  <r>
    <n v="940"/>
    <s v="Wiggins Ltd"/>
    <s v="Upgradable analyzing core"/>
    <n v="9900"/>
    <n v="6161"/>
    <x v="2"/>
    <s v="web"/>
    <n v="93.348484848484844"/>
    <n v="62.232323232323225"/>
    <x v="2"/>
    <n v="66"/>
    <x v="0"/>
    <s v="CAD"/>
    <n v="1354341600"/>
    <n v="1356242400"/>
    <b v="0"/>
    <b v="0"/>
    <s v="technology/web"/>
    <x v="835"/>
    <d v="2012-12-23T06:00:00"/>
  </r>
  <r>
    <n v="941"/>
    <s v="Luna-Horne"/>
    <s v="Profound exuding pricing structure"/>
    <n v="43000"/>
    <n v="5615"/>
    <x v="3"/>
    <s v="plays"/>
    <n v="71.987179487179489"/>
    <n v="13.05813953488372"/>
    <x v="0"/>
    <n v="78"/>
    <x v="1"/>
    <s v="USD"/>
    <n v="1294552800"/>
    <n v="1297576800"/>
    <b v="1"/>
    <b v="0"/>
    <s v="theater/plays"/>
    <x v="836"/>
    <d v="2011-02-13T06:00:00"/>
  </r>
  <r>
    <n v="942"/>
    <s v="Allen Inc"/>
    <s v="Horizontal optimizing model"/>
    <n v="9600"/>
    <n v="6205"/>
    <x v="3"/>
    <s v="plays"/>
    <n v="92.611940298507463"/>
    <n v="64.635416666666671"/>
    <x v="0"/>
    <n v="67"/>
    <x v="2"/>
    <s v="AUD"/>
    <n v="1295935200"/>
    <n v="1296194400"/>
    <b v="0"/>
    <b v="0"/>
    <s v="theater/plays"/>
    <x v="837"/>
    <d v="2011-01-28T06:00:00"/>
  </r>
  <r>
    <n v="943"/>
    <s v="Peterson, Gonzalez and Spencer"/>
    <s v="Synchronized fault-tolerant algorithm"/>
    <n v="7500"/>
    <n v="11969"/>
    <x v="0"/>
    <s v="food trucks"/>
    <n v="104.99122807017544"/>
    <n v="159.58666666666667"/>
    <x v="1"/>
    <n v="114"/>
    <x v="1"/>
    <s v="USD"/>
    <n v="1411534800"/>
    <n v="1414558800"/>
    <b v="0"/>
    <b v="0"/>
    <s v="food/food trucks"/>
    <x v="219"/>
    <d v="2014-10-29T05:00:00"/>
  </r>
  <r>
    <n v="944"/>
    <s v="Walter Inc"/>
    <s v="Streamlined 5thgeneration intranet"/>
    <n v="10000"/>
    <n v="8142"/>
    <x v="7"/>
    <s v="photography books"/>
    <n v="30.958174904942965"/>
    <n v="81.42"/>
    <x v="0"/>
    <n v="263"/>
    <x v="2"/>
    <s v="AUD"/>
    <n v="1486706400"/>
    <n v="1488348000"/>
    <b v="0"/>
    <b v="0"/>
    <s v="photography/photography books"/>
    <x v="365"/>
    <d v="2017-03-01T06:00:00"/>
  </r>
  <r>
    <n v="945"/>
    <s v="Sanders, Farley and Huffman"/>
    <s v="Cross-group clear-thinking task-force"/>
    <n v="172000"/>
    <n v="55805"/>
    <x v="7"/>
    <s v="photography books"/>
    <n v="33.001182732111175"/>
    <n v="32.444767441860463"/>
    <x v="0"/>
    <n v="1691"/>
    <x v="1"/>
    <s v="USD"/>
    <n v="1333602000"/>
    <n v="1334898000"/>
    <b v="1"/>
    <b v="0"/>
    <s v="photography/photography books"/>
    <x v="838"/>
    <d v="2012-04-20T05:00:00"/>
  </r>
  <r>
    <n v="946"/>
    <s v="Hall, Holmes and Walker"/>
    <s v="Public-key bandwidth-monitored intranet"/>
    <n v="153700"/>
    <n v="15238"/>
    <x v="3"/>
    <s v="plays"/>
    <n v="84.187845303867405"/>
    <n v="9.9141184124918666"/>
    <x v="0"/>
    <n v="181"/>
    <x v="1"/>
    <s v="USD"/>
    <n v="1308200400"/>
    <n v="1308373200"/>
    <b v="0"/>
    <b v="0"/>
    <s v="theater/plays"/>
    <x v="839"/>
    <d v="2011-06-18T05:00:00"/>
  </r>
  <r>
    <n v="947"/>
    <s v="Smith-Powell"/>
    <s v="Upgradable clear-thinking hardware"/>
    <n v="3600"/>
    <n v="961"/>
    <x v="3"/>
    <s v="plays"/>
    <n v="73.92307692307692"/>
    <n v="26.694444444444443"/>
    <x v="0"/>
    <n v="13"/>
    <x v="1"/>
    <s v="USD"/>
    <n v="1411707600"/>
    <n v="1412312400"/>
    <b v="0"/>
    <b v="0"/>
    <s v="theater/plays"/>
    <x v="840"/>
    <d v="2014-10-03T05:00:00"/>
  </r>
  <r>
    <n v="948"/>
    <s v="Smith-Hill"/>
    <s v="Integrated holistic paradigm"/>
    <n v="9400"/>
    <n v="5918"/>
    <x v="4"/>
    <s v="documentary"/>
    <n v="36.987499999999997"/>
    <n v="62.957446808510639"/>
    <x v="3"/>
    <n v="160"/>
    <x v="1"/>
    <s v="USD"/>
    <n v="1418364000"/>
    <n v="1419228000"/>
    <b v="1"/>
    <b v="1"/>
    <s v="film &amp; video/documentary"/>
    <x v="841"/>
    <d v="2014-12-22T06:00:00"/>
  </r>
  <r>
    <n v="949"/>
    <s v="Wright LLC"/>
    <s v="Seamless clear-thinking conglomeration"/>
    <n v="5900"/>
    <n v="9520"/>
    <x v="2"/>
    <s v="web"/>
    <n v="46.896551724137929"/>
    <n v="161.35593220338984"/>
    <x v="1"/>
    <n v="203"/>
    <x v="1"/>
    <s v="USD"/>
    <n v="1429333200"/>
    <n v="1430974800"/>
    <b v="0"/>
    <b v="0"/>
    <s v="technology/web"/>
    <x v="842"/>
    <d v="2015-05-07T05:00:00"/>
  </r>
  <r>
    <n v="950"/>
    <s v="Williams, Orozco and Gomez"/>
    <s v="Persistent content-based methodology"/>
    <n v="100"/>
    <n v="5"/>
    <x v="3"/>
    <s v="plays"/>
    <n v="5"/>
    <n v="5"/>
    <x v="0"/>
    <n v="1"/>
    <x v="1"/>
    <s v="USD"/>
    <n v="1555390800"/>
    <n v="1555822800"/>
    <b v="0"/>
    <b v="1"/>
    <s v="theater/plays"/>
    <x v="843"/>
    <d v="2019-04-21T05:00:00"/>
  </r>
  <r>
    <n v="951"/>
    <s v="Peterson Ltd"/>
    <s v="Re-engineered 24hour matrix"/>
    <n v="14500"/>
    <n v="159056"/>
    <x v="1"/>
    <s v="rock"/>
    <n v="102.02437459910199"/>
    <n v="1096.9379310344827"/>
    <x v="1"/>
    <n v="1559"/>
    <x v="1"/>
    <s v="USD"/>
    <n v="1482732000"/>
    <n v="1482818400"/>
    <b v="0"/>
    <b v="1"/>
    <s v="music/rock"/>
    <x v="844"/>
    <d v="2016-12-27T06:00:00"/>
  </r>
  <r>
    <n v="952"/>
    <s v="Cummings-Hayes"/>
    <s v="Virtual multi-tasking core"/>
    <n v="145500"/>
    <n v="101987"/>
    <x v="4"/>
    <s v="documentary"/>
    <n v="45.007502206531335"/>
    <n v="70.094158075601371"/>
    <x v="3"/>
    <n v="2266"/>
    <x v="1"/>
    <s v="USD"/>
    <n v="1470718800"/>
    <n v="1471928400"/>
    <b v="0"/>
    <b v="0"/>
    <s v="film &amp; video/documentary"/>
    <x v="845"/>
    <d v="2016-08-23T05:00:00"/>
  </r>
  <r>
    <n v="953"/>
    <s v="Boyle Ltd"/>
    <s v="Streamlined fault-tolerant conglomeration"/>
    <n v="3300"/>
    <n v="1980"/>
    <x v="4"/>
    <s v="science fiction"/>
    <n v="94.285714285714292"/>
    <n v="60"/>
    <x v="0"/>
    <n v="21"/>
    <x v="1"/>
    <s v="USD"/>
    <n v="1450591200"/>
    <n v="1453701600"/>
    <b v="0"/>
    <b v="1"/>
    <s v="film &amp; video/science fiction"/>
    <x v="846"/>
    <d v="2016-01-25T06:00:00"/>
  </r>
  <r>
    <n v="954"/>
    <s v="Henderson, Parker and Diaz"/>
    <s v="Enterprise-wide client-driven policy"/>
    <n v="42600"/>
    <n v="156384"/>
    <x v="2"/>
    <s v="web"/>
    <n v="101.02325581395348"/>
    <n v="367.0985915492958"/>
    <x v="1"/>
    <n v="1548"/>
    <x v="2"/>
    <s v="AUD"/>
    <n v="1348290000"/>
    <n v="1350363600"/>
    <b v="0"/>
    <b v="0"/>
    <s v="technology/web"/>
    <x v="110"/>
    <d v="2012-10-16T05:00:00"/>
  </r>
  <r>
    <n v="955"/>
    <s v="Moss-Obrien"/>
    <s v="Function-based next generation emulation"/>
    <n v="700"/>
    <n v="7763"/>
    <x v="3"/>
    <s v="plays"/>
    <n v="97.037499999999994"/>
    <n v="1109"/>
    <x v="1"/>
    <n v="80"/>
    <x v="1"/>
    <s v="USD"/>
    <n v="1353823200"/>
    <n v="1353996000"/>
    <b v="0"/>
    <b v="0"/>
    <s v="theater/plays"/>
    <x v="847"/>
    <d v="2012-11-27T06:00:00"/>
  </r>
  <r>
    <n v="956"/>
    <s v="Wood Inc"/>
    <s v="Re-engineered composite focus group"/>
    <n v="187600"/>
    <n v="35698"/>
    <x v="4"/>
    <s v="science fiction"/>
    <n v="43.00963855421687"/>
    <n v="19.028784648187631"/>
    <x v="0"/>
    <n v="830"/>
    <x v="1"/>
    <s v="USD"/>
    <n v="1450764000"/>
    <n v="1451109600"/>
    <b v="0"/>
    <b v="0"/>
    <s v="film &amp; video/science fiction"/>
    <x v="848"/>
    <d v="2015-12-26T06:00:00"/>
  </r>
  <r>
    <n v="957"/>
    <s v="Riley, Cohen and Goodman"/>
    <s v="Profound mission-critical function"/>
    <n v="9800"/>
    <n v="12434"/>
    <x v="3"/>
    <s v="plays"/>
    <n v="94.916030534351151"/>
    <n v="126.87755102040816"/>
    <x v="1"/>
    <n v="131"/>
    <x v="1"/>
    <s v="USD"/>
    <n v="1329372000"/>
    <n v="1329631200"/>
    <b v="0"/>
    <b v="0"/>
    <s v="theater/plays"/>
    <x v="849"/>
    <d v="2012-02-19T06:00:00"/>
  </r>
  <r>
    <n v="958"/>
    <s v="Green, Robinson and Ho"/>
    <s v="De-engineered zero-defect open system"/>
    <n v="1100"/>
    <n v="8081"/>
    <x v="4"/>
    <s v="animation"/>
    <n v="72.151785714285708"/>
    <n v="734.63636363636363"/>
    <x v="1"/>
    <n v="112"/>
    <x v="1"/>
    <s v="USD"/>
    <n v="1277096400"/>
    <n v="1278997200"/>
    <b v="0"/>
    <b v="0"/>
    <s v="film &amp; video/animation"/>
    <x v="780"/>
    <d v="2010-07-13T05:00:00"/>
  </r>
  <r>
    <n v="959"/>
    <s v="Black-Graham"/>
    <s v="Operative hybrid utilization"/>
    <n v="145000"/>
    <n v="6631"/>
    <x v="5"/>
    <s v="translations"/>
    <n v="51.007692307692309"/>
    <n v="4.5731034482758623"/>
    <x v="0"/>
    <n v="130"/>
    <x v="1"/>
    <s v="USD"/>
    <n v="1277701200"/>
    <n v="1280120400"/>
    <b v="0"/>
    <b v="0"/>
    <s v="publishing/translations"/>
    <x v="140"/>
    <d v="2010-07-26T05:00:00"/>
  </r>
  <r>
    <n v="960"/>
    <s v="Robbins Group"/>
    <s v="Function-based interactive matrix"/>
    <n v="5500"/>
    <n v="4678"/>
    <x v="2"/>
    <s v="web"/>
    <n v="85.054545454545448"/>
    <n v="85.054545454545448"/>
    <x v="0"/>
    <n v="55"/>
    <x v="1"/>
    <s v="USD"/>
    <n v="1454911200"/>
    <n v="1458104400"/>
    <b v="0"/>
    <b v="0"/>
    <s v="technology/web"/>
    <x v="850"/>
    <d v="2016-03-16T05:00:00"/>
  </r>
  <r>
    <n v="961"/>
    <s v="Mason, Case and May"/>
    <s v="Optimized content-based collaboration"/>
    <n v="5700"/>
    <n v="6800"/>
    <x v="5"/>
    <s v="translations"/>
    <n v="43.87096774193548"/>
    <n v="119.29824561403508"/>
    <x v="1"/>
    <n v="155"/>
    <x v="1"/>
    <s v="USD"/>
    <n v="1297922400"/>
    <n v="1298268000"/>
    <b v="0"/>
    <b v="0"/>
    <s v="publishing/translations"/>
    <x v="851"/>
    <d v="2011-02-21T06:00:00"/>
  </r>
  <r>
    <n v="962"/>
    <s v="Harris, Russell and Mitchell"/>
    <s v="User-centric cohesive policy"/>
    <n v="3600"/>
    <n v="10657"/>
    <x v="0"/>
    <s v="food trucks"/>
    <n v="40.063909774436091"/>
    <n v="296.02777777777777"/>
    <x v="1"/>
    <n v="266"/>
    <x v="1"/>
    <s v="USD"/>
    <n v="1384408800"/>
    <n v="1386223200"/>
    <b v="0"/>
    <b v="0"/>
    <s v="food/food trucks"/>
    <x v="852"/>
    <d v="2013-12-05T06:00:00"/>
  </r>
  <r>
    <n v="963"/>
    <s v="Rodriguez-Robinson"/>
    <s v="Ergonomic methodical hub"/>
    <n v="5900"/>
    <n v="4997"/>
    <x v="7"/>
    <s v="photography books"/>
    <n v="43.833333333333336"/>
    <n v="84.694915254237287"/>
    <x v="0"/>
    <n v="114"/>
    <x v="6"/>
    <s v="EUR"/>
    <n v="1299304800"/>
    <n v="1299823200"/>
    <b v="0"/>
    <b v="1"/>
    <s v="photography/photography books"/>
    <x v="853"/>
    <d v="2011-03-11T06:00:00"/>
  </r>
  <r>
    <n v="964"/>
    <s v="Peck, Higgins and Smith"/>
    <s v="Devolved disintermediate encryption"/>
    <n v="3700"/>
    <n v="13164"/>
    <x v="3"/>
    <s v="plays"/>
    <n v="84.92903225806451"/>
    <n v="355.7837837837838"/>
    <x v="1"/>
    <n v="155"/>
    <x v="1"/>
    <s v="USD"/>
    <n v="1431320400"/>
    <n v="1431752400"/>
    <b v="0"/>
    <b v="0"/>
    <s v="theater/plays"/>
    <x v="854"/>
    <d v="2015-05-16T05:00:00"/>
  </r>
  <r>
    <n v="965"/>
    <s v="Nunez-King"/>
    <s v="Phased clear-thinking policy"/>
    <n v="2200"/>
    <n v="8501"/>
    <x v="1"/>
    <s v="rock"/>
    <n v="41.067632850241544"/>
    <n v="386.40909090909093"/>
    <x v="1"/>
    <n v="207"/>
    <x v="4"/>
    <s v="GBP"/>
    <n v="1264399200"/>
    <n v="1267855200"/>
    <b v="0"/>
    <b v="0"/>
    <s v="music/rock"/>
    <x v="67"/>
    <d v="2010-03-06T06:00:00"/>
  </r>
  <r>
    <n v="966"/>
    <s v="Davis and Sons"/>
    <s v="Seamless solution-oriented capacity"/>
    <n v="1700"/>
    <n v="13468"/>
    <x v="3"/>
    <s v="plays"/>
    <n v="54.971428571428568"/>
    <n v="792.23529411764707"/>
    <x v="1"/>
    <n v="245"/>
    <x v="1"/>
    <s v="USD"/>
    <n v="1497502800"/>
    <n v="1497675600"/>
    <b v="0"/>
    <b v="0"/>
    <s v="theater/plays"/>
    <x v="855"/>
    <d v="2017-06-17T05:00:00"/>
  </r>
  <r>
    <n v="967"/>
    <s v="Howard-Douglas"/>
    <s v="Organized human-resource attitude"/>
    <n v="88400"/>
    <n v="121138"/>
    <x v="1"/>
    <s v="world music"/>
    <n v="77.010807374443743"/>
    <n v="137.03393665158373"/>
    <x v="1"/>
    <n v="1573"/>
    <x v="1"/>
    <s v="USD"/>
    <n v="1333688400"/>
    <n v="1336885200"/>
    <b v="0"/>
    <b v="0"/>
    <s v="music/world music"/>
    <x v="107"/>
    <d v="2012-05-13T05:00:00"/>
  </r>
  <r>
    <n v="968"/>
    <s v="Gonzalez-White"/>
    <s v="Open-architected disintermediate budgetary management"/>
    <n v="2400"/>
    <n v="8117"/>
    <x v="0"/>
    <s v="food trucks"/>
    <n v="71.201754385964918"/>
    <n v="338.20833333333337"/>
    <x v="1"/>
    <n v="114"/>
    <x v="1"/>
    <s v="USD"/>
    <n v="1293861600"/>
    <n v="1295157600"/>
    <b v="0"/>
    <b v="0"/>
    <s v="food/food trucks"/>
    <x v="344"/>
    <d v="2011-01-16T06:00:00"/>
  </r>
  <r>
    <n v="969"/>
    <s v="Lopez-King"/>
    <s v="Multi-lateral radical solution"/>
    <n v="7900"/>
    <n v="8550"/>
    <x v="3"/>
    <s v="plays"/>
    <n v="91.935483870967744"/>
    <n v="108.22784810126582"/>
    <x v="1"/>
    <n v="93"/>
    <x v="1"/>
    <s v="USD"/>
    <n v="1576994400"/>
    <n v="1577599200"/>
    <b v="0"/>
    <b v="0"/>
    <s v="theater/plays"/>
    <x v="856"/>
    <d v="2019-12-29T06:00:00"/>
  </r>
  <r>
    <n v="970"/>
    <s v="Glover-Nelson"/>
    <s v="Inverse context-sensitive info-mediaries"/>
    <n v="94900"/>
    <n v="57659"/>
    <x v="3"/>
    <s v="plays"/>
    <n v="97.069023569023571"/>
    <n v="60.757639620653315"/>
    <x v="0"/>
    <n v="594"/>
    <x v="1"/>
    <s v="USD"/>
    <n v="1304917200"/>
    <n v="1305003600"/>
    <b v="0"/>
    <b v="0"/>
    <s v="theater/plays"/>
    <x v="857"/>
    <d v="2011-05-10T05:00:00"/>
  </r>
  <r>
    <n v="971"/>
    <s v="Garner and Sons"/>
    <s v="Versatile neutral workforce"/>
    <n v="5100"/>
    <n v="1414"/>
    <x v="4"/>
    <s v="television"/>
    <n v="58.916666666666664"/>
    <n v="27.725490196078432"/>
    <x v="0"/>
    <n v="24"/>
    <x v="1"/>
    <s v="USD"/>
    <n v="1381208400"/>
    <n v="1381726800"/>
    <b v="0"/>
    <b v="0"/>
    <s v="film &amp; video/television"/>
    <x v="858"/>
    <d v="2013-10-14T05:00:00"/>
  </r>
  <r>
    <n v="972"/>
    <s v="Sellers, Roach and Garrison"/>
    <s v="Multi-tiered systematic knowledge user"/>
    <n v="42700"/>
    <n v="97524"/>
    <x v="2"/>
    <s v="web"/>
    <n v="58.015466983938133"/>
    <n v="228.3934426229508"/>
    <x v="1"/>
    <n v="1681"/>
    <x v="1"/>
    <s v="USD"/>
    <n v="1401685200"/>
    <n v="1402462800"/>
    <b v="0"/>
    <b v="1"/>
    <s v="technology/web"/>
    <x v="859"/>
    <d v="2014-06-11T05:00:00"/>
  </r>
  <r>
    <n v="973"/>
    <s v="Herrera, Bennett and Silva"/>
    <s v="Programmable multi-state algorithm"/>
    <n v="121100"/>
    <n v="26176"/>
    <x v="3"/>
    <s v="plays"/>
    <n v="103.87301587301587"/>
    <n v="21.615194054500414"/>
    <x v="0"/>
    <n v="252"/>
    <x v="1"/>
    <s v="USD"/>
    <n v="1291960800"/>
    <n v="1292133600"/>
    <b v="0"/>
    <b v="1"/>
    <s v="theater/plays"/>
    <x v="860"/>
    <d v="2010-12-12T06:00:00"/>
  </r>
  <r>
    <n v="974"/>
    <s v="Thomas, Clay and Mendoza"/>
    <s v="Multi-channeled reciprocal interface"/>
    <n v="800"/>
    <n v="2991"/>
    <x v="1"/>
    <s v="indie rock"/>
    <n v="93.46875"/>
    <n v="373.875"/>
    <x v="1"/>
    <n v="32"/>
    <x v="1"/>
    <s v="USD"/>
    <n v="1368853200"/>
    <n v="1368939600"/>
    <b v="0"/>
    <b v="0"/>
    <s v="music/indie rock"/>
    <x v="170"/>
    <d v="2013-05-19T05:00:00"/>
  </r>
  <r>
    <n v="975"/>
    <s v="Ayala Group"/>
    <s v="Right-sized maximized migration"/>
    <n v="5400"/>
    <n v="8366"/>
    <x v="3"/>
    <s v="plays"/>
    <n v="61.970370370370368"/>
    <n v="154.92592592592592"/>
    <x v="1"/>
    <n v="135"/>
    <x v="1"/>
    <s v="USD"/>
    <n v="1448776800"/>
    <n v="1452146400"/>
    <b v="0"/>
    <b v="1"/>
    <s v="theater/plays"/>
    <x v="861"/>
    <d v="2016-01-07T06:00:00"/>
  </r>
  <r>
    <n v="976"/>
    <s v="Huerta, Roberts and Dickerson"/>
    <s v="Self-enabling value-added artificial intelligence"/>
    <n v="4000"/>
    <n v="12886"/>
    <x v="3"/>
    <s v="plays"/>
    <n v="92.042857142857144"/>
    <n v="322.14999999999998"/>
    <x v="1"/>
    <n v="140"/>
    <x v="1"/>
    <s v="USD"/>
    <n v="1296194400"/>
    <n v="1296712800"/>
    <b v="0"/>
    <b v="1"/>
    <s v="theater/plays"/>
    <x v="862"/>
    <d v="2011-02-03T06:00:00"/>
  </r>
  <r>
    <n v="977"/>
    <s v="Johnson Group"/>
    <s v="Vision-oriented interactive solution"/>
    <n v="7000"/>
    <n v="5177"/>
    <x v="0"/>
    <s v="food trucks"/>
    <n v="77.268656716417908"/>
    <n v="73.957142857142856"/>
    <x v="0"/>
    <n v="67"/>
    <x v="1"/>
    <s v="USD"/>
    <n v="1517983200"/>
    <n v="1520748000"/>
    <b v="0"/>
    <b v="0"/>
    <s v="food/food trucks"/>
    <x v="863"/>
    <d v="2018-03-11T06:00:00"/>
  </r>
  <r>
    <n v="978"/>
    <s v="Bailey, Nguyen and Martinez"/>
    <s v="Fundamental user-facing productivity"/>
    <n v="1000"/>
    <n v="8641"/>
    <x v="6"/>
    <s v="video games"/>
    <n v="93.923913043478265"/>
    <n v="864.1"/>
    <x v="1"/>
    <n v="92"/>
    <x v="1"/>
    <s v="USD"/>
    <n v="1478930400"/>
    <n v="1480831200"/>
    <b v="0"/>
    <b v="0"/>
    <s v="games/video games"/>
    <x v="864"/>
    <d v="2016-12-04T06:00:00"/>
  </r>
  <r>
    <n v="979"/>
    <s v="Williams, Martin and Meyer"/>
    <s v="Innovative well-modulated capability"/>
    <n v="60200"/>
    <n v="86244"/>
    <x v="3"/>
    <s v="plays"/>
    <n v="84.969458128078813"/>
    <n v="143.26245847176079"/>
    <x v="1"/>
    <n v="1015"/>
    <x v="4"/>
    <s v="GBP"/>
    <n v="1426395600"/>
    <n v="1426914000"/>
    <b v="0"/>
    <b v="0"/>
    <s v="theater/plays"/>
    <x v="527"/>
    <d v="2015-03-21T05:00:00"/>
  </r>
  <r>
    <n v="980"/>
    <s v="Huff-Johnson"/>
    <s v="Universal fault-tolerant orchestration"/>
    <n v="195200"/>
    <n v="78630"/>
    <x v="5"/>
    <s v="nonfiction"/>
    <n v="105.97035040431267"/>
    <n v="40.281762295081968"/>
    <x v="0"/>
    <n v="742"/>
    <x v="1"/>
    <s v="USD"/>
    <n v="1446181200"/>
    <n v="1446616800"/>
    <b v="1"/>
    <b v="0"/>
    <s v="publishing/nonfiction"/>
    <x v="865"/>
    <d v="2015-11-04T06:00:00"/>
  </r>
  <r>
    <n v="981"/>
    <s v="Diaz-Little"/>
    <s v="Grass-roots executive synergy"/>
    <n v="6700"/>
    <n v="11941"/>
    <x v="2"/>
    <s v="web"/>
    <n v="36.969040247678016"/>
    <n v="178.22388059701493"/>
    <x v="1"/>
    <n v="323"/>
    <x v="1"/>
    <s v="USD"/>
    <n v="1514181600"/>
    <n v="1517032800"/>
    <b v="0"/>
    <b v="0"/>
    <s v="technology/web"/>
    <x v="866"/>
    <d v="2018-01-27T06:00:00"/>
  </r>
  <r>
    <n v="982"/>
    <s v="Freeman-French"/>
    <s v="Multi-layered optimal application"/>
    <n v="7200"/>
    <n v="6115"/>
    <x v="4"/>
    <s v="documentary"/>
    <n v="81.533333333333331"/>
    <n v="84.930555555555557"/>
    <x v="0"/>
    <n v="75"/>
    <x v="1"/>
    <s v="USD"/>
    <n v="1311051600"/>
    <n v="1311224400"/>
    <b v="0"/>
    <b v="1"/>
    <s v="film &amp; video/documentary"/>
    <x v="867"/>
    <d v="2011-07-21T05:00:00"/>
  </r>
  <r>
    <n v="983"/>
    <s v="Beck-Weber"/>
    <s v="Business-focused full-range core"/>
    <n v="129100"/>
    <n v="188404"/>
    <x v="4"/>
    <s v="documentary"/>
    <n v="80.999140154772135"/>
    <n v="145.93648334624322"/>
    <x v="1"/>
    <n v="2326"/>
    <x v="1"/>
    <s v="USD"/>
    <n v="1564894800"/>
    <n v="1566190800"/>
    <b v="0"/>
    <b v="0"/>
    <s v="film &amp; video/documentary"/>
    <x v="868"/>
    <d v="2019-08-19T05:00:00"/>
  </r>
  <r>
    <n v="984"/>
    <s v="Lewis-Jacobson"/>
    <s v="Exclusive system-worthy Graphic Interface"/>
    <n v="6500"/>
    <n v="9910"/>
    <x v="3"/>
    <s v="plays"/>
    <n v="26.010498687664043"/>
    <n v="152.46153846153848"/>
    <x v="1"/>
    <n v="381"/>
    <x v="1"/>
    <s v="USD"/>
    <n v="1567918800"/>
    <n v="1570165200"/>
    <b v="0"/>
    <b v="0"/>
    <s v="theater/plays"/>
    <x v="105"/>
    <d v="2019-10-04T05:00:00"/>
  </r>
  <r>
    <n v="985"/>
    <s v="Logan-Curtis"/>
    <s v="Enhanced optimal ability"/>
    <n v="170600"/>
    <n v="114523"/>
    <x v="1"/>
    <s v="rock"/>
    <n v="25.998410896708286"/>
    <n v="67.129542790152414"/>
    <x v="0"/>
    <n v="4405"/>
    <x v="1"/>
    <s v="USD"/>
    <n v="1386309600"/>
    <n v="1388556000"/>
    <b v="0"/>
    <b v="1"/>
    <s v="music/rock"/>
    <x v="481"/>
    <d v="2014-01-01T06:00:00"/>
  </r>
  <r>
    <n v="986"/>
    <s v="Chan, Washington and Callahan"/>
    <s v="Optional zero administration neural-net"/>
    <n v="7800"/>
    <n v="3144"/>
    <x v="1"/>
    <s v="rock"/>
    <n v="34.173913043478258"/>
    <n v="40.307692307692307"/>
    <x v="0"/>
    <n v="92"/>
    <x v="1"/>
    <s v="USD"/>
    <n v="1301979600"/>
    <n v="1303189200"/>
    <b v="0"/>
    <b v="0"/>
    <s v="music/rock"/>
    <x v="253"/>
    <d v="2011-04-19T05:00:00"/>
  </r>
  <r>
    <n v="987"/>
    <s v="Wilson Group"/>
    <s v="Ameliorated foreground focus group"/>
    <n v="6200"/>
    <n v="13441"/>
    <x v="4"/>
    <s v="documentary"/>
    <n v="28.002083333333335"/>
    <n v="216.79032258064518"/>
    <x v="1"/>
    <n v="480"/>
    <x v="1"/>
    <s v="USD"/>
    <n v="1493269200"/>
    <n v="1494478800"/>
    <b v="0"/>
    <b v="0"/>
    <s v="film &amp; video/documentary"/>
    <x v="869"/>
    <d v="2017-05-11T05:00:00"/>
  </r>
  <r>
    <n v="988"/>
    <s v="Gardner, Ryan and Gutierrez"/>
    <s v="Triple-buffered multi-tasking matrices"/>
    <n v="9400"/>
    <n v="4899"/>
    <x v="5"/>
    <s v="radio &amp; podcasts"/>
    <n v="76.546875"/>
    <n v="52.117021276595743"/>
    <x v="0"/>
    <n v="64"/>
    <x v="1"/>
    <s v="USD"/>
    <n v="1478930400"/>
    <n v="1480744800"/>
    <b v="0"/>
    <b v="0"/>
    <s v="publishing/radio &amp; podcasts"/>
    <x v="864"/>
    <d v="2016-12-03T06:00:00"/>
  </r>
  <r>
    <n v="989"/>
    <s v="Hernandez Inc"/>
    <s v="Versatile dedicated migration"/>
    <n v="2400"/>
    <n v="11990"/>
    <x v="5"/>
    <s v="translations"/>
    <n v="53.053097345132741"/>
    <n v="499.58333333333337"/>
    <x v="1"/>
    <n v="226"/>
    <x v="1"/>
    <s v="USD"/>
    <n v="1555390800"/>
    <n v="1555822800"/>
    <b v="0"/>
    <b v="0"/>
    <s v="publishing/translations"/>
    <x v="843"/>
    <d v="2019-04-21T05:00:00"/>
  </r>
  <r>
    <n v="990"/>
    <s v="Ortiz-Roberts"/>
    <s v="Devolved foreground customer loyalty"/>
    <n v="7800"/>
    <n v="6839"/>
    <x v="4"/>
    <s v="drama"/>
    <n v="106.859375"/>
    <n v="87.679487179487182"/>
    <x v="0"/>
    <n v="64"/>
    <x v="1"/>
    <s v="USD"/>
    <n v="1456984800"/>
    <n v="1458882000"/>
    <b v="0"/>
    <b v="1"/>
    <s v="film &amp; video/drama"/>
    <x v="289"/>
    <d v="2016-03-25T05:00:00"/>
  </r>
  <r>
    <n v="991"/>
    <s v="Ramirez LLC"/>
    <s v="Reduced reciprocal focus group"/>
    <n v="9800"/>
    <n v="11091"/>
    <x v="1"/>
    <s v="rock"/>
    <n v="46.020746887966808"/>
    <n v="113.17346938775511"/>
    <x v="1"/>
    <n v="241"/>
    <x v="1"/>
    <s v="USD"/>
    <n v="1411621200"/>
    <n v="1411966800"/>
    <b v="0"/>
    <b v="1"/>
    <s v="music/rock"/>
    <x v="870"/>
    <d v="2014-09-29T05:00:00"/>
  </r>
  <r>
    <n v="992"/>
    <s v="Morrow Inc"/>
    <s v="Networked global migration"/>
    <n v="3100"/>
    <n v="13223"/>
    <x v="4"/>
    <s v="drama"/>
    <n v="100.17424242424242"/>
    <n v="426.54838709677421"/>
    <x v="1"/>
    <n v="132"/>
    <x v="1"/>
    <s v="USD"/>
    <n v="1525669200"/>
    <n v="1526878800"/>
    <b v="0"/>
    <b v="1"/>
    <s v="film &amp; video/drama"/>
    <x v="871"/>
    <d v="2018-05-21T05:00:00"/>
  </r>
  <r>
    <n v="993"/>
    <s v="Erickson-Rogers"/>
    <s v="De-engineered even-keeled definition"/>
    <n v="9800"/>
    <n v="7608"/>
    <x v="7"/>
    <s v="photography books"/>
    <n v="101.44"/>
    <n v="77.632653061224488"/>
    <x v="3"/>
    <n v="75"/>
    <x v="6"/>
    <s v="EUR"/>
    <n v="1450936800"/>
    <n v="1452405600"/>
    <b v="0"/>
    <b v="1"/>
    <s v="photography/photography books"/>
    <x v="872"/>
    <d v="2016-01-10T06:00:00"/>
  </r>
  <r>
    <n v="994"/>
    <s v="Leach, Rich and Price"/>
    <s v="Implemented bi-directional flexibility"/>
    <n v="141100"/>
    <n v="74073"/>
    <x v="5"/>
    <s v="translations"/>
    <n v="87.972684085510693"/>
    <n v="52.496810772501767"/>
    <x v="0"/>
    <n v="842"/>
    <x v="1"/>
    <s v="USD"/>
    <n v="1413522000"/>
    <n v="1414040400"/>
    <b v="0"/>
    <b v="1"/>
    <s v="publishing/translations"/>
    <x v="873"/>
    <d v="2014-10-23T05:00:00"/>
  </r>
  <r>
    <n v="995"/>
    <s v="Manning-Hamilton"/>
    <s v="Vision-oriented scalable definition"/>
    <n v="97300"/>
    <n v="153216"/>
    <x v="0"/>
    <s v="food trucks"/>
    <n v="74.995594713656388"/>
    <n v="157.46762589928059"/>
    <x v="1"/>
    <n v="2043"/>
    <x v="1"/>
    <s v="USD"/>
    <n v="1541307600"/>
    <n v="1543816800"/>
    <b v="0"/>
    <b v="1"/>
    <s v="food/food trucks"/>
    <x v="874"/>
    <d v="2018-12-03T06:00:00"/>
  </r>
  <r>
    <n v="996"/>
    <s v="Butler LLC"/>
    <s v="Future-proofed upward-trending migration"/>
    <n v="6600"/>
    <n v="4814"/>
    <x v="3"/>
    <s v="plays"/>
    <n v="42.982142857142854"/>
    <n v="72.939393939393938"/>
    <x v="0"/>
    <n v="112"/>
    <x v="1"/>
    <s v="USD"/>
    <n v="1357106400"/>
    <n v="1359698400"/>
    <b v="0"/>
    <b v="0"/>
    <s v="theater/plays"/>
    <x v="875"/>
    <d v="2013-02-01T06:00:00"/>
  </r>
  <r>
    <n v="997"/>
    <s v="Ball LLC"/>
    <s v="Right-sized full-range throughput"/>
    <n v="7600"/>
    <n v="4603"/>
    <x v="3"/>
    <s v="plays"/>
    <n v="33.115107913669064"/>
    <n v="60.565789473684205"/>
    <x v="3"/>
    <n v="139"/>
    <x v="6"/>
    <s v="EUR"/>
    <n v="1390197600"/>
    <n v="1390629600"/>
    <b v="0"/>
    <b v="0"/>
    <s v="theater/plays"/>
    <x v="876"/>
    <d v="2014-01-25T06:00:00"/>
  </r>
  <r>
    <n v="998"/>
    <s v="Taylor, Santiago and Flores"/>
    <s v="Polarized composite customer loyalty"/>
    <n v="66600"/>
    <n v="37823"/>
    <x v="1"/>
    <s v="indie rock"/>
    <n v="101.13101604278074"/>
    <n v="56.791291291291287"/>
    <x v="0"/>
    <n v="374"/>
    <x v="1"/>
    <s v="USD"/>
    <n v="1265868000"/>
    <n v="1267077600"/>
    <b v="0"/>
    <b v="1"/>
    <s v="music/indie rock"/>
    <x v="877"/>
    <d v="2010-02-25T06:00:00"/>
  </r>
  <r>
    <n v="999"/>
    <s v="Hernandez, Norton and Kelley"/>
    <s v="Expanded eco-centric policy"/>
    <n v="111100"/>
    <n v="62819"/>
    <x v="0"/>
    <s v="food trucks"/>
    <n v="55.98841354723708"/>
    <n v="56.542754275427541"/>
    <x v="3"/>
    <n v="1122"/>
    <x v="1"/>
    <s v="USD"/>
    <n v="1467176400"/>
    <n v="1467781200"/>
    <b v="0"/>
    <b v="0"/>
    <s v="food/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924ED-A4A9-4D91-BEAC-04873F7BAF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49068-E872-43E3-9728-E6D1CD162C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40A09-E1B2-4B26-A666-157C1DB9D16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4">
    <i>
      <x/>
    </i>
    <i>
      <x v="1"/>
    </i>
    <i>
      <x v="3"/>
    </i>
    <i t="grand">
      <x/>
    </i>
  </colItems>
  <pageFields count="2">
    <pageField fld="5" hier="-1"/>
    <pageField fld="21" hier="-1"/>
  </pageFields>
  <dataFields count="1">
    <dataField name="Count of outcome" fld="9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E551E-695F-49F8-900F-387502C9DA3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" showAll="0"/>
    <pivotField showAll="0"/>
    <pivotField dataField="1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 defaultSubtotal="0"/>
    <pivotField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Sum of backers_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5FF2-9CCB-4CBF-ABEE-0DAB9757F14F}">
  <sheetPr codeName="Sheet1"/>
  <dimension ref="A1:M14"/>
  <sheetViews>
    <sheetView topLeftCell="A2" workbookViewId="0">
      <selection activeCell="E5" sqref="E5:F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13" x14ac:dyDescent="0.25">
      <c r="A1" s="7" t="s">
        <v>6</v>
      </c>
      <c r="B1" t="s">
        <v>2066</v>
      </c>
    </row>
    <row r="3" spans="1:13" x14ac:dyDescent="0.25">
      <c r="A3" s="7" t="s">
        <v>2070</v>
      </c>
      <c r="B3" s="7" t="s">
        <v>2069</v>
      </c>
    </row>
    <row r="4" spans="1:13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13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13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13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13" x14ac:dyDescent="0.25">
      <c r="A8" s="8" t="s">
        <v>2064</v>
      </c>
      <c r="E8">
        <v>4</v>
      </c>
      <c r="F8">
        <v>4</v>
      </c>
    </row>
    <row r="9" spans="1:13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13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13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13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  <c r="M12">
        <f>Sheet2!C5/1000</f>
        <v>4.0000000000000001E-3</v>
      </c>
    </row>
    <row r="13" spans="1:13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13" x14ac:dyDescent="0.2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C797-9F36-48CC-AC0E-5CCB429B6448}">
  <sheetPr codeName="Sheet2"/>
  <dimension ref="A1:F29"/>
  <sheetViews>
    <sheetView workbookViewId="0">
      <selection activeCell="K15" sqref="K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8" t="s">
        <v>2065</v>
      </c>
      <c r="E6">
        <v>4</v>
      </c>
      <c r="F6">
        <v>4</v>
      </c>
    </row>
    <row r="7" spans="1:6" x14ac:dyDescent="0.25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8" t="s">
        <v>2043</v>
      </c>
      <c r="C9">
        <v>8</v>
      </c>
      <c r="E9">
        <v>10</v>
      </c>
      <c r="F9">
        <v>18</v>
      </c>
    </row>
    <row r="10" spans="1:6" x14ac:dyDescent="0.25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8" t="s">
        <v>2057</v>
      </c>
      <c r="C14">
        <v>3</v>
      </c>
      <c r="E14">
        <v>4</v>
      </c>
      <c r="F14">
        <v>7</v>
      </c>
    </row>
    <row r="15" spans="1:6" x14ac:dyDescent="0.25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8" t="s">
        <v>2056</v>
      </c>
      <c r="C19">
        <v>4</v>
      </c>
      <c r="E19">
        <v>4</v>
      </c>
      <c r="F19">
        <v>8</v>
      </c>
    </row>
    <row r="20" spans="1:6" x14ac:dyDescent="0.25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8" t="s">
        <v>2063</v>
      </c>
      <c r="C21">
        <v>9</v>
      </c>
      <c r="E21">
        <v>5</v>
      </c>
      <c r="F21">
        <v>14</v>
      </c>
    </row>
    <row r="22" spans="1:6" x14ac:dyDescent="0.25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8" t="s">
        <v>2059</v>
      </c>
      <c r="C24">
        <v>7</v>
      </c>
      <c r="E24">
        <v>14</v>
      </c>
      <c r="F24">
        <v>21</v>
      </c>
    </row>
    <row r="25" spans="1:6" x14ac:dyDescent="0.25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8" t="s">
        <v>2062</v>
      </c>
      <c r="E28">
        <v>3</v>
      </c>
      <c r="F28">
        <v>3</v>
      </c>
    </row>
    <row r="29" spans="1:6" x14ac:dyDescent="0.25">
      <c r="A29" s="8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BEC8-65CA-44DC-8BC3-C6F31539F15D}">
  <sheetPr codeName="Sheet3"/>
  <dimension ref="A1:E18"/>
  <sheetViews>
    <sheetView workbookViewId="0">
      <selection activeCell="L24" sqref="L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6C19-FC6B-4FC7-94E7-6290D486E6F5}">
  <dimension ref="A1:D11"/>
  <sheetViews>
    <sheetView tabSelected="1" workbookViewId="0">
      <selection activeCell="F13" sqref="F13"/>
    </sheetView>
  </sheetViews>
  <sheetFormatPr defaultRowHeight="15.75" x14ac:dyDescent="0.25"/>
  <cols>
    <col min="1" max="1" width="14" bestFit="1" customWidth="1"/>
    <col min="2" max="2" width="20.125" bestFit="1" customWidth="1"/>
    <col min="3" max="3" width="16.375" bestFit="1" customWidth="1"/>
    <col min="4" max="4" width="16.5" bestFit="1" customWidth="1"/>
  </cols>
  <sheetData>
    <row r="1" spans="1:4" x14ac:dyDescent="0.25">
      <c r="A1" s="7" t="s">
        <v>2031</v>
      </c>
      <c r="B1" t="s">
        <v>2066</v>
      </c>
    </row>
    <row r="3" spans="1:4" x14ac:dyDescent="0.25">
      <c r="A3" s="7" t="s">
        <v>2067</v>
      </c>
      <c r="B3" t="s">
        <v>2129</v>
      </c>
    </row>
    <row r="4" spans="1:4" x14ac:dyDescent="0.25">
      <c r="A4" s="8" t="s">
        <v>26</v>
      </c>
      <c r="B4" s="18">
        <v>34226</v>
      </c>
      <c r="C4">
        <v>34226</v>
      </c>
      <c r="D4" s="4">
        <f>C4/C$11</f>
        <v>4.7078080618427658E-2</v>
      </c>
    </row>
    <row r="5" spans="1:4" x14ac:dyDescent="0.25">
      <c r="A5" s="8" t="s">
        <v>15</v>
      </c>
      <c r="B5" s="18">
        <v>46931</v>
      </c>
      <c r="C5">
        <v>46931</v>
      </c>
      <c r="D5" s="4">
        <f t="shared" ref="D5:D11" si="0">C5/C$11</f>
        <v>6.4553888900351436E-2</v>
      </c>
    </row>
    <row r="6" spans="1:4" x14ac:dyDescent="0.25">
      <c r="A6" s="8" t="s">
        <v>98</v>
      </c>
      <c r="B6" s="18">
        <v>14374</v>
      </c>
      <c r="C6">
        <v>14374</v>
      </c>
      <c r="D6" s="4">
        <f t="shared" si="0"/>
        <v>1.977152839389E-2</v>
      </c>
    </row>
    <row r="7" spans="1:4" x14ac:dyDescent="0.25">
      <c r="A7" s="8" t="s">
        <v>36</v>
      </c>
      <c r="B7" s="18">
        <v>17188</v>
      </c>
      <c r="C7">
        <v>17188</v>
      </c>
      <c r="D7" s="4">
        <f t="shared" si="0"/>
        <v>2.3642203286084691E-2</v>
      </c>
    </row>
    <row r="8" spans="1:4" x14ac:dyDescent="0.25">
      <c r="A8" s="8" t="s">
        <v>40</v>
      </c>
      <c r="B8" s="18">
        <v>33578</v>
      </c>
      <c r="C8">
        <v>33578</v>
      </c>
      <c r="D8" s="4">
        <f t="shared" si="0"/>
        <v>4.6186752498263421E-2</v>
      </c>
    </row>
    <row r="9" spans="1:4" x14ac:dyDescent="0.25">
      <c r="A9" s="8" t="s">
        <v>107</v>
      </c>
      <c r="B9" s="18">
        <v>35198</v>
      </c>
      <c r="C9">
        <v>35198</v>
      </c>
      <c r="D9" s="4">
        <f t="shared" si="0"/>
        <v>4.8415072798674012E-2</v>
      </c>
    </row>
    <row r="10" spans="1:4" x14ac:dyDescent="0.25">
      <c r="A10" s="8" t="s">
        <v>21</v>
      </c>
      <c r="B10" s="18">
        <v>545510</v>
      </c>
      <c r="C10">
        <v>545510</v>
      </c>
      <c r="D10" s="4">
        <f t="shared" si="0"/>
        <v>0.75035247350430878</v>
      </c>
    </row>
    <row r="11" spans="1:4" x14ac:dyDescent="0.25">
      <c r="A11" s="8" t="s">
        <v>2068</v>
      </c>
      <c r="B11" s="18">
        <v>727005</v>
      </c>
      <c r="C11">
        <v>727005</v>
      </c>
      <c r="D11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16E-9DBC-4444-BCBC-DD873BC1C3F5}">
  <sheetPr codeName="Sheet4" filterMode="1"/>
  <dimension ref="A1:T1001"/>
  <sheetViews>
    <sheetView workbookViewId="0">
      <selection activeCell="C996" sqref="C99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11" max="11" width="13" bestFit="1" customWidth="1"/>
    <col min="14" max="15" width="11.125" bestFit="1" customWidth="1"/>
    <col min="18" max="18" width="28" bestFit="1" customWidth="1"/>
    <col min="19" max="19" width="13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2032</v>
      </c>
      <c r="H1" s="1" t="s">
        <v>2030</v>
      </c>
      <c r="I1" s="1" t="s">
        <v>2029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2033</v>
      </c>
      <c r="G2" t="s">
        <v>2034</v>
      </c>
      <c r="H2" t="e">
        <f>E2/K2</f>
        <v>#DIV/0!</v>
      </c>
      <c r="I2" s="6">
        <f>(E2/D2)*100</f>
        <v>0</v>
      </c>
      <c r="J2" t="s">
        <v>14</v>
      </c>
      <c r="K2">
        <v>0</v>
      </c>
      <c r="L2" t="s">
        <v>15</v>
      </c>
      <c r="M2" t="s">
        <v>16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s="9">
        <f>(((N2/60)/60)/24)+DATE(1970,1,1)</f>
        <v>42336.25</v>
      </c>
      <c r="T2" s="9">
        <f>(((O2/60)/60)/24)+DATE(1970,1,1)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2035</v>
      </c>
      <c r="G3" t="s">
        <v>2036</v>
      </c>
      <c r="H3" s="5">
        <f t="shared" ref="H3:H66" si="0">E3/K3</f>
        <v>92.151898734177209</v>
      </c>
      <c r="I3" s="6">
        <f t="shared" ref="I3:I66" si="1">(E3/D3)*100</f>
        <v>1040</v>
      </c>
      <c r="J3" t="s">
        <v>20</v>
      </c>
      <c r="K3">
        <v>158</v>
      </c>
      <c r="L3" t="s">
        <v>21</v>
      </c>
      <c r="M3" t="s">
        <v>22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  <c r="S3" s="9">
        <f t="shared" ref="S3:S66" si="2">(((N3/60)/60)/24)+DATE(1970,1,1)</f>
        <v>41870.208333333336</v>
      </c>
      <c r="T3" s="9">
        <f t="shared" ref="T3:T66" si="3">(((O3/60)/60)/24)+DATE(1970,1,1)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2037</v>
      </c>
      <c r="G4" t="s">
        <v>2038</v>
      </c>
      <c r="H4" s="5">
        <f t="shared" si="0"/>
        <v>100.01614035087719</v>
      </c>
      <c r="I4" s="6">
        <f t="shared" si="1"/>
        <v>131.4787822878229</v>
      </c>
      <c r="J4" t="s">
        <v>20</v>
      </c>
      <c r="K4">
        <v>1425</v>
      </c>
      <c r="L4" t="s">
        <v>26</v>
      </c>
      <c r="M4" t="s">
        <v>27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2035</v>
      </c>
      <c r="G5" t="s">
        <v>2036</v>
      </c>
      <c r="H5" s="5">
        <f t="shared" si="0"/>
        <v>103.20833333333333</v>
      </c>
      <c r="I5" s="6">
        <f t="shared" si="1"/>
        <v>58.976190476190467</v>
      </c>
      <c r="J5" t="s">
        <v>14</v>
      </c>
      <c r="K5">
        <v>24</v>
      </c>
      <c r="L5" t="s">
        <v>21</v>
      </c>
      <c r="M5" t="s">
        <v>22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2039</v>
      </c>
      <c r="G6" t="s">
        <v>2040</v>
      </c>
      <c r="H6" s="5">
        <f t="shared" si="0"/>
        <v>99.339622641509436</v>
      </c>
      <c r="I6" s="6">
        <f t="shared" si="1"/>
        <v>69.276315789473685</v>
      </c>
      <c r="J6" t="s">
        <v>14</v>
      </c>
      <c r="K6">
        <v>53</v>
      </c>
      <c r="L6" t="s">
        <v>21</v>
      </c>
      <c r="M6" t="s">
        <v>22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  <c r="S6" s="9">
        <f t="shared" si="2"/>
        <v>43485.25</v>
      </c>
      <c r="T6" s="9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2039</v>
      </c>
      <c r="G7" t="s">
        <v>2040</v>
      </c>
      <c r="H7" s="5">
        <f t="shared" si="0"/>
        <v>75.833333333333329</v>
      </c>
      <c r="I7" s="6">
        <f t="shared" si="1"/>
        <v>173.61842105263159</v>
      </c>
      <c r="J7" t="s">
        <v>20</v>
      </c>
      <c r="K7">
        <v>174</v>
      </c>
      <c r="L7" t="s">
        <v>36</v>
      </c>
      <c r="M7" t="s">
        <v>37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2041</v>
      </c>
      <c r="G8" t="s">
        <v>2042</v>
      </c>
      <c r="H8" s="5">
        <f t="shared" si="0"/>
        <v>60.555555555555557</v>
      </c>
      <c r="I8" s="6">
        <f t="shared" si="1"/>
        <v>20.961538461538463</v>
      </c>
      <c r="J8" t="s">
        <v>14</v>
      </c>
      <c r="K8">
        <v>18</v>
      </c>
      <c r="L8" t="s">
        <v>40</v>
      </c>
      <c r="M8" t="s">
        <v>41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  <c r="S8" s="9">
        <f t="shared" si="2"/>
        <v>42991.208333333328</v>
      </c>
      <c r="T8" s="9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2039</v>
      </c>
      <c r="G9" t="s">
        <v>2040</v>
      </c>
      <c r="H9" s="5">
        <f t="shared" si="0"/>
        <v>64.93832599118943</v>
      </c>
      <c r="I9" s="6">
        <f t="shared" si="1"/>
        <v>327.57777777777778</v>
      </c>
      <c r="J9" t="s">
        <v>20</v>
      </c>
      <c r="K9">
        <v>227</v>
      </c>
      <c r="L9" t="s">
        <v>36</v>
      </c>
      <c r="M9" t="s">
        <v>37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  <c r="S9" s="9">
        <f t="shared" si="2"/>
        <v>42229.208333333328</v>
      </c>
      <c r="T9" s="9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2039</v>
      </c>
      <c r="G10" t="s">
        <v>2040</v>
      </c>
      <c r="H10" s="5">
        <f t="shared" si="0"/>
        <v>30.997175141242938</v>
      </c>
      <c r="I10" s="6">
        <f t="shared" si="1"/>
        <v>19.932788374205266</v>
      </c>
      <c r="J10" t="s">
        <v>47</v>
      </c>
      <c r="K10">
        <v>708</v>
      </c>
      <c r="L10" t="s">
        <v>36</v>
      </c>
      <c r="M10" t="s">
        <v>37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2035</v>
      </c>
      <c r="G11" t="s">
        <v>2043</v>
      </c>
      <c r="H11" s="5">
        <f t="shared" si="0"/>
        <v>72.909090909090907</v>
      </c>
      <c r="I11" s="6">
        <f t="shared" si="1"/>
        <v>51.741935483870968</v>
      </c>
      <c r="J11" t="s">
        <v>14</v>
      </c>
      <c r="K11">
        <v>44</v>
      </c>
      <c r="L11" t="s">
        <v>21</v>
      </c>
      <c r="M11" t="s">
        <v>22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  <c r="S11" s="9">
        <f t="shared" si="2"/>
        <v>41536.208333333336</v>
      </c>
      <c r="T11" s="9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2041</v>
      </c>
      <c r="G12" t="s">
        <v>2044</v>
      </c>
      <c r="H12" s="5">
        <f t="shared" si="0"/>
        <v>62.9</v>
      </c>
      <c r="I12" s="6">
        <f t="shared" si="1"/>
        <v>266.11538461538464</v>
      </c>
      <c r="J12" t="s">
        <v>20</v>
      </c>
      <c r="K12">
        <v>220</v>
      </c>
      <c r="L12" t="s">
        <v>21</v>
      </c>
      <c r="M12" t="s">
        <v>22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2039</v>
      </c>
      <c r="G13" t="s">
        <v>2040</v>
      </c>
      <c r="H13" s="5">
        <f t="shared" si="0"/>
        <v>112.22222222222223</v>
      </c>
      <c r="I13" s="6">
        <f t="shared" si="1"/>
        <v>48.095238095238095</v>
      </c>
      <c r="J13" t="s">
        <v>14</v>
      </c>
      <c r="K13">
        <v>27</v>
      </c>
      <c r="L13" t="s">
        <v>21</v>
      </c>
      <c r="M13" t="s">
        <v>22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2041</v>
      </c>
      <c r="G14" t="s">
        <v>2044</v>
      </c>
      <c r="H14" s="5">
        <f t="shared" si="0"/>
        <v>102.34545454545454</v>
      </c>
      <c r="I14" s="6">
        <f t="shared" si="1"/>
        <v>89.349206349206341</v>
      </c>
      <c r="J14" t="s">
        <v>14</v>
      </c>
      <c r="K14">
        <v>55</v>
      </c>
      <c r="L14" t="s">
        <v>21</v>
      </c>
      <c r="M14" t="s">
        <v>22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  <c r="S14" s="9">
        <f t="shared" si="2"/>
        <v>43760.208333333328</v>
      </c>
      <c r="T14" s="9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2035</v>
      </c>
      <c r="G15" t="s">
        <v>2045</v>
      </c>
      <c r="H15" s="5">
        <f t="shared" si="0"/>
        <v>105.05102040816327</v>
      </c>
      <c r="I15" s="6">
        <f t="shared" si="1"/>
        <v>245.11904761904765</v>
      </c>
      <c r="J15" t="s">
        <v>20</v>
      </c>
      <c r="K15">
        <v>98</v>
      </c>
      <c r="L15" t="s">
        <v>21</v>
      </c>
      <c r="M15" t="s">
        <v>22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2035</v>
      </c>
      <c r="G16" t="s">
        <v>2045</v>
      </c>
      <c r="H16" s="5">
        <f t="shared" si="0"/>
        <v>94.144999999999996</v>
      </c>
      <c r="I16" s="6">
        <f t="shared" si="1"/>
        <v>66.769503546099301</v>
      </c>
      <c r="J16" t="s">
        <v>14</v>
      </c>
      <c r="K16">
        <v>200</v>
      </c>
      <c r="L16" t="s">
        <v>21</v>
      </c>
      <c r="M16" t="s">
        <v>22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2037</v>
      </c>
      <c r="G17" t="s">
        <v>2046</v>
      </c>
      <c r="H17" s="5">
        <f t="shared" si="0"/>
        <v>84.986725663716811</v>
      </c>
      <c r="I17" s="6">
        <f t="shared" si="1"/>
        <v>47.307881773399011</v>
      </c>
      <c r="J17" t="s">
        <v>14</v>
      </c>
      <c r="K17">
        <v>452</v>
      </c>
      <c r="L17" t="s">
        <v>21</v>
      </c>
      <c r="M17" t="s">
        <v>22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  <c r="S17" s="9">
        <f t="shared" si="2"/>
        <v>43809.25</v>
      </c>
      <c r="T17" s="9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2047</v>
      </c>
      <c r="G18" t="s">
        <v>2048</v>
      </c>
      <c r="H18" s="5">
        <f t="shared" si="0"/>
        <v>110.41</v>
      </c>
      <c r="I18" s="6">
        <f t="shared" si="1"/>
        <v>649.47058823529414</v>
      </c>
      <c r="J18" t="s">
        <v>20</v>
      </c>
      <c r="K18">
        <v>100</v>
      </c>
      <c r="L18" t="s">
        <v>21</v>
      </c>
      <c r="M18" t="s">
        <v>22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  <c r="S18" s="9">
        <f t="shared" si="2"/>
        <v>41661.25</v>
      </c>
      <c r="T18" s="9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2041</v>
      </c>
      <c r="G19" t="s">
        <v>2049</v>
      </c>
      <c r="H19" s="5">
        <f t="shared" si="0"/>
        <v>107.96236989591674</v>
      </c>
      <c r="I19" s="6">
        <f t="shared" si="1"/>
        <v>159.39125295508273</v>
      </c>
      <c r="J19" t="s">
        <v>20</v>
      </c>
      <c r="K19">
        <v>1249</v>
      </c>
      <c r="L19" t="s">
        <v>21</v>
      </c>
      <c r="M19" t="s">
        <v>22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  <c r="S19" s="9">
        <f t="shared" si="2"/>
        <v>40555.25</v>
      </c>
      <c r="T19" s="9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2039</v>
      </c>
      <c r="G20" t="s">
        <v>2040</v>
      </c>
      <c r="H20" s="5">
        <f t="shared" si="0"/>
        <v>45.103703703703701</v>
      </c>
      <c r="I20" s="6">
        <f t="shared" si="1"/>
        <v>66.912087912087912</v>
      </c>
      <c r="J20" t="s">
        <v>74</v>
      </c>
      <c r="K20">
        <v>135</v>
      </c>
      <c r="L20" t="s">
        <v>21</v>
      </c>
      <c r="M20" t="s">
        <v>22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2039</v>
      </c>
      <c r="G21" t="s">
        <v>2040</v>
      </c>
      <c r="H21" s="5">
        <f t="shared" si="0"/>
        <v>45.001483679525222</v>
      </c>
      <c r="I21" s="6">
        <f t="shared" si="1"/>
        <v>48.529600000000002</v>
      </c>
      <c r="J21" t="s">
        <v>14</v>
      </c>
      <c r="K21">
        <v>674</v>
      </c>
      <c r="L21" t="s">
        <v>21</v>
      </c>
      <c r="M21" t="s">
        <v>22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  <c r="S21" s="9">
        <f t="shared" si="2"/>
        <v>43528.25</v>
      </c>
      <c r="T21" s="9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2041</v>
      </c>
      <c r="G22" t="s">
        <v>2044</v>
      </c>
      <c r="H22" s="5">
        <f t="shared" si="0"/>
        <v>105.97134670487107</v>
      </c>
      <c r="I22" s="6">
        <f t="shared" si="1"/>
        <v>112.24279210925646</v>
      </c>
      <c r="J22" t="s">
        <v>20</v>
      </c>
      <c r="K22">
        <v>1396</v>
      </c>
      <c r="L22" t="s">
        <v>21</v>
      </c>
      <c r="M22" t="s">
        <v>22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2039</v>
      </c>
      <c r="G23" t="s">
        <v>2040</v>
      </c>
      <c r="H23" s="5">
        <f t="shared" si="0"/>
        <v>69.055555555555557</v>
      </c>
      <c r="I23" s="6">
        <f t="shared" si="1"/>
        <v>40.992553191489364</v>
      </c>
      <c r="J23" t="s">
        <v>14</v>
      </c>
      <c r="K23">
        <v>558</v>
      </c>
      <c r="L23" t="s">
        <v>21</v>
      </c>
      <c r="M23" t="s">
        <v>22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  <c r="S23" s="9">
        <f t="shared" si="2"/>
        <v>40770.208333333336</v>
      </c>
      <c r="T23" s="9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2039</v>
      </c>
      <c r="G24" t="s">
        <v>2040</v>
      </c>
      <c r="H24" s="5">
        <f t="shared" si="0"/>
        <v>85.044943820224717</v>
      </c>
      <c r="I24" s="6">
        <f t="shared" si="1"/>
        <v>128.07106598984771</v>
      </c>
      <c r="J24" t="s">
        <v>20</v>
      </c>
      <c r="K24">
        <v>890</v>
      </c>
      <c r="L24" t="s">
        <v>21</v>
      </c>
      <c r="M24" t="s">
        <v>22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  <c r="S24" s="9">
        <f t="shared" si="2"/>
        <v>43193.208333333328</v>
      </c>
      <c r="T24" s="9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2041</v>
      </c>
      <c r="G25" t="s">
        <v>2042</v>
      </c>
      <c r="H25" s="5">
        <f t="shared" si="0"/>
        <v>105.22535211267606</v>
      </c>
      <c r="I25" s="6">
        <f t="shared" si="1"/>
        <v>332.04444444444448</v>
      </c>
      <c r="J25" t="s">
        <v>20</v>
      </c>
      <c r="K25">
        <v>142</v>
      </c>
      <c r="L25" t="s">
        <v>40</v>
      </c>
      <c r="M25" t="s">
        <v>41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  <c r="S25" s="9">
        <f t="shared" si="2"/>
        <v>43510.25</v>
      </c>
      <c r="T25" s="9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2037</v>
      </c>
      <c r="G26" t="s">
        <v>2046</v>
      </c>
      <c r="H26" s="5">
        <f t="shared" si="0"/>
        <v>39.003741114852225</v>
      </c>
      <c r="I26" s="6">
        <f t="shared" si="1"/>
        <v>112.83225108225108</v>
      </c>
      <c r="J26" t="s">
        <v>20</v>
      </c>
      <c r="K26">
        <v>2673</v>
      </c>
      <c r="L26" t="s">
        <v>21</v>
      </c>
      <c r="M26" t="s">
        <v>22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  <c r="S26" s="9">
        <f t="shared" si="2"/>
        <v>41811.208333333336</v>
      </c>
      <c r="T26" s="9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2050</v>
      </c>
      <c r="G27" t="s">
        <v>2051</v>
      </c>
      <c r="H27" s="5">
        <f t="shared" si="0"/>
        <v>73.030674846625772</v>
      </c>
      <c r="I27" s="6">
        <f t="shared" si="1"/>
        <v>216.43636363636364</v>
      </c>
      <c r="J27" t="s">
        <v>20</v>
      </c>
      <c r="K27">
        <v>163</v>
      </c>
      <c r="L27" t="s">
        <v>21</v>
      </c>
      <c r="M27" t="s">
        <v>22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  <c r="S27" s="9">
        <f t="shared" si="2"/>
        <v>40681.208333333336</v>
      </c>
      <c r="T27" s="9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2039</v>
      </c>
      <c r="G28" t="s">
        <v>2040</v>
      </c>
      <c r="H28" s="5">
        <f t="shared" si="0"/>
        <v>35.009459459459457</v>
      </c>
      <c r="I28" s="6">
        <f t="shared" si="1"/>
        <v>48.199069767441863</v>
      </c>
      <c r="J28" t="s">
        <v>74</v>
      </c>
      <c r="K28">
        <v>1480</v>
      </c>
      <c r="L28" t="s">
        <v>21</v>
      </c>
      <c r="M28" t="s">
        <v>22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2035</v>
      </c>
      <c r="G29" t="s">
        <v>2036</v>
      </c>
      <c r="H29" s="5">
        <f t="shared" si="0"/>
        <v>106.6</v>
      </c>
      <c r="I29" s="6">
        <f t="shared" si="1"/>
        <v>79.95</v>
      </c>
      <c r="J29" t="s">
        <v>14</v>
      </c>
      <c r="K29">
        <v>15</v>
      </c>
      <c r="L29" t="s">
        <v>21</v>
      </c>
      <c r="M29" t="s">
        <v>22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  <c r="S29" s="9">
        <f t="shared" si="2"/>
        <v>42280.208333333328</v>
      </c>
      <c r="T29" s="9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2039</v>
      </c>
      <c r="G30" t="s">
        <v>2040</v>
      </c>
      <c r="H30" s="5">
        <f t="shared" si="0"/>
        <v>61.997747747747745</v>
      </c>
      <c r="I30" s="6">
        <f t="shared" si="1"/>
        <v>105.22553516819573</v>
      </c>
      <c r="J30" t="s">
        <v>20</v>
      </c>
      <c r="K30">
        <v>2220</v>
      </c>
      <c r="L30" t="s">
        <v>21</v>
      </c>
      <c r="M30" t="s">
        <v>22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  <c r="S30" s="9">
        <f t="shared" si="2"/>
        <v>40218.25</v>
      </c>
      <c r="T30" s="9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2041</v>
      </c>
      <c r="G31" t="s">
        <v>2052</v>
      </c>
      <c r="H31" s="5">
        <f t="shared" si="0"/>
        <v>94.000622665006233</v>
      </c>
      <c r="I31" s="6">
        <f t="shared" si="1"/>
        <v>328.89978213507629</v>
      </c>
      <c r="J31" t="s">
        <v>20</v>
      </c>
      <c r="K31">
        <v>1606</v>
      </c>
      <c r="L31" t="s">
        <v>98</v>
      </c>
      <c r="M31" t="s">
        <v>99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  <c r="S31" s="9">
        <f t="shared" si="2"/>
        <v>43301.208333333328</v>
      </c>
      <c r="T31" s="9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2041</v>
      </c>
      <c r="G32" t="s">
        <v>2049</v>
      </c>
      <c r="H32" s="5">
        <f t="shared" si="0"/>
        <v>112.05426356589147</v>
      </c>
      <c r="I32" s="6">
        <f t="shared" si="1"/>
        <v>160.61111111111111</v>
      </c>
      <c r="J32" t="s">
        <v>20</v>
      </c>
      <c r="K32">
        <v>129</v>
      </c>
      <c r="L32" t="s">
        <v>21</v>
      </c>
      <c r="M32" t="s">
        <v>22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  <c r="S32" s="9">
        <f t="shared" si="2"/>
        <v>43609.208333333328</v>
      </c>
      <c r="T32" s="9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2050</v>
      </c>
      <c r="G33" t="s">
        <v>2051</v>
      </c>
      <c r="H33" s="5">
        <f t="shared" si="0"/>
        <v>48.008849557522126</v>
      </c>
      <c r="I33" s="6">
        <f t="shared" si="1"/>
        <v>310</v>
      </c>
      <c r="J33" t="s">
        <v>20</v>
      </c>
      <c r="K33">
        <v>226</v>
      </c>
      <c r="L33" t="s">
        <v>40</v>
      </c>
      <c r="M33" t="s">
        <v>41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2041</v>
      </c>
      <c r="G34" t="s">
        <v>2042</v>
      </c>
      <c r="H34" s="5">
        <f t="shared" si="0"/>
        <v>38.004334633723452</v>
      </c>
      <c r="I34" s="6">
        <f t="shared" si="1"/>
        <v>86.807920792079202</v>
      </c>
      <c r="J34" t="s">
        <v>14</v>
      </c>
      <c r="K34">
        <v>2307</v>
      </c>
      <c r="L34" t="s">
        <v>107</v>
      </c>
      <c r="M34" t="s">
        <v>108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  <c r="S34" s="9">
        <f t="shared" si="2"/>
        <v>43110.25</v>
      </c>
      <c r="T34" s="9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2039</v>
      </c>
      <c r="G35" t="s">
        <v>2040</v>
      </c>
      <c r="H35" s="5">
        <f t="shared" si="0"/>
        <v>35.000184535892231</v>
      </c>
      <c r="I35" s="6">
        <f t="shared" si="1"/>
        <v>377.82071713147411</v>
      </c>
      <c r="J35" t="s">
        <v>20</v>
      </c>
      <c r="K35">
        <v>5419</v>
      </c>
      <c r="L35" t="s">
        <v>21</v>
      </c>
      <c r="M35" t="s">
        <v>22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  <c r="S35" s="9">
        <f t="shared" si="2"/>
        <v>41917.208333333336</v>
      </c>
      <c r="T35" s="9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2041</v>
      </c>
      <c r="G36" t="s">
        <v>2042</v>
      </c>
      <c r="H36" s="5">
        <f t="shared" si="0"/>
        <v>85</v>
      </c>
      <c r="I36" s="6">
        <f t="shared" si="1"/>
        <v>150.80645161290323</v>
      </c>
      <c r="J36" t="s">
        <v>20</v>
      </c>
      <c r="K36">
        <v>165</v>
      </c>
      <c r="L36" t="s">
        <v>21</v>
      </c>
      <c r="M36" t="s">
        <v>22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  <c r="S36" s="9">
        <f t="shared" si="2"/>
        <v>42817.208333333328</v>
      </c>
      <c r="T36" s="9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2041</v>
      </c>
      <c r="G37" t="s">
        <v>2044</v>
      </c>
      <c r="H37" s="5">
        <f t="shared" si="0"/>
        <v>95.993893129770996</v>
      </c>
      <c r="I37" s="6">
        <f t="shared" si="1"/>
        <v>150.30119521912351</v>
      </c>
      <c r="J37" t="s">
        <v>20</v>
      </c>
      <c r="K37">
        <v>1965</v>
      </c>
      <c r="L37" t="s">
        <v>36</v>
      </c>
      <c r="M37" t="s">
        <v>37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  <c r="S37" s="9">
        <f t="shared" si="2"/>
        <v>43484.25</v>
      </c>
      <c r="T37" s="9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2039</v>
      </c>
      <c r="G38" t="s">
        <v>2040</v>
      </c>
      <c r="H38" s="5">
        <f t="shared" si="0"/>
        <v>68.8125</v>
      </c>
      <c r="I38" s="6">
        <f t="shared" si="1"/>
        <v>157.28571428571431</v>
      </c>
      <c r="J38" t="s">
        <v>20</v>
      </c>
      <c r="K38">
        <v>16</v>
      </c>
      <c r="L38" t="s">
        <v>21</v>
      </c>
      <c r="M38" t="s">
        <v>22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  <c r="S38" s="9">
        <f t="shared" si="2"/>
        <v>40600.25</v>
      </c>
      <c r="T38" s="9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2047</v>
      </c>
      <c r="G39" t="s">
        <v>2053</v>
      </c>
      <c r="H39" s="5">
        <f t="shared" si="0"/>
        <v>105.97196261682242</v>
      </c>
      <c r="I39" s="6">
        <f t="shared" si="1"/>
        <v>139.98765432098764</v>
      </c>
      <c r="J39" t="s">
        <v>20</v>
      </c>
      <c r="K39">
        <v>107</v>
      </c>
      <c r="L39" t="s">
        <v>21</v>
      </c>
      <c r="M39" t="s">
        <v>22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  <c r="S39" s="9">
        <f t="shared" si="2"/>
        <v>43744.208333333328</v>
      </c>
      <c r="T39" s="9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2054</v>
      </c>
      <c r="G40" t="s">
        <v>2055</v>
      </c>
      <c r="H40" s="5">
        <f t="shared" si="0"/>
        <v>75.261194029850742</v>
      </c>
      <c r="I40" s="6">
        <f t="shared" si="1"/>
        <v>325.32258064516128</v>
      </c>
      <c r="J40" t="s">
        <v>20</v>
      </c>
      <c r="K40">
        <v>134</v>
      </c>
      <c r="L40" t="s">
        <v>21</v>
      </c>
      <c r="M40" t="s">
        <v>22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2039</v>
      </c>
      <c r="G41" t="s">
        <v>2040</v>
      </c>
      <c r="H41" s="5">
        <f t="shared" si="0"/>
        <v>57.125</v>
      </c>
      <c r="I41" s="6">
        <f t="shared" si="1"/>
        <v>50.777777777777779</v>
      </c>
      <c r="J41" t="s">
        <v>14</v>
      </c>
      <c r="K41">
        <v>88</v>
      </c>
      <c r="L41" t="s">
        <v>36</v>
      </c>
      <c r="M41" t="s">
        <v>37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  <c r="S41" s="9">
        <f t="shared" si="2"/>
        <v>41330.25</v>
      </c>
      <c r="T41" s="9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2037</v>
      </c>
      <c r="G42" t="s">
        <v>2046</v>
      </c>
      <c r="H42" s="5">
        <f t="shared" si="0"/>
        <v>75.141414141414145</v>
      </c>
      <c r="I42" s="6">
        <f t="shared" si="1"/>
        <v>169.06818181818181</v>
      </c>
      <c r="J42" t="s">
        <v>20</v>
      </c>
      <c r="K42">
        <v>198</v>
      </c>
      <c r="L42" t="s">
        <v>21</v>
      </c>
      <c r="M42" t="s">
        <v>22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  <c r="S42" s="9">
        <f t="shared" si="2"/>
        <v>40334.208333333336</v>
      </c>
      <c r="T42" s="9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2035</v>
      </c>
      <c r="G43" t="s">
        <v>2036</v>
      </c>
      <c r="H43" s="5">
        <f t="shared" si="0"/>
        <v>107.42342342342343</v>
      </c>
      <c r="I43" s="6">
        <f t="shared" si="1"/>
        <v>212.92857142857144</v>
      </c>
      <c r="J43" t="s">
        <v>20</v>
      </c>
      <c r="K43">
        <v>111</v>
      </c>
      <c r="L43" t="s">
        <v>107</v>
      </c>
      <c r="M43" t="s">
        <v>108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  <c r="S43" s="9">
        <f t="shared" si="2"/>
        <v>41156.208333333336</v>
      </c>
      <c r="T43" s="9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2033</v>
      </c>
      <c r="G44" t="s">
        <v>2034</v>
      </c>
      <c r="H44" s="5">
        <f t="shared" si="0"/>
        <v>35.995495495495497</v>
      </c>
      <c r="I44" s="6">
        <f t="shared" si="1"/>
        <v>443.94444444444446</v>
      </c>
      <c r="J44" t="s">
        <v>20</v>
      </c>
      <c r="K44">
        <v>222</v>
      </c>
      <c r="L44" t="s">
        <v>21</v>
      </c>
      <c r="M44" t="s">
        <v>22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  <c r="S44" s="9">
        <f t="shared" si="2"/>
        <v>40728.208333333336</v>
      </c>
      <c r="T44" s="9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2047</v>
      </c>
      <c r="G45" t="s">
        <v>2056</v>
      </c>
      <c r="H45" s="5">
        <f t="shared" si="0"/>
        <v>26.998873148744366</v>
      </c>
      <c r="I45" s="6">
        <f t="shared" si="1"/>
        <v>185.9390243902439</v>
      </c>
      <c r="J45" t="s">
        <v>20</v>
      </c>
      <c r="K45">
        <v>6212</v>
      </c>
      <c r="L45" t="s">
        <v>21</v>
      </c>
      <c r="M45" t="s">
        <v>22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  <c r="S45" s="9">
        <f t="shared" si="2"/>
        <v>41844.208333333336</v>
      </c>
      <c r="T45" s="9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2047</v>
      </c>
      <c r="G46" t="s">
        <v>2053</v>
      </c>
      <c r="H46" s="5">
        <f t="shared" si="0"/>
        <v>107.56122448979592</v>
      </c>
      <c r="I46" s="6">
        <f t="shared" si="1"/>
        <v>658.8125</v>
      </c>
      <c r="J46" t="s">
        <v>20</v>
      </c>
      <c r="K46">
        <v>98</v>
      </c>
      <c r="L46" t="s">
        <v>36</v>
      </c>
      <c r="M46" t="s">
        <v>37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2039</v>
      </c>
      <c r="G47" t="s">
        <v>2040</v>
      </c>
      <c r="H47" s="5">
        <f t="shared" si="0"/>
        <v>94.375</v>
      </c>
      <c r="I47" s="6">
        <f t="shared" si="1"/>
        <v>47.684210526315788</v>
      </c>
      <c r="J47" t="s">
        <v>14</v>
      </c>
      <c r="K47">
        <v>48</v>
      </c>
      <c r="L47" t="s">
        <v>21</v>
      </c>
      <c r="M47" t="s">
        <v>22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  <c r="S47" s="9">
        <f t="shared" si="2"/>
        <v>42676.208333333328</v>
      </c>
      <c r="T47" s="9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2035</v>
      </c>
      <c r="G48" t="s">
        <v>2036</v>
      </c>
      <c r="H48" s="5">
        <f t="shared" si="0"/>
        <v>46.163043478260867</v>
      </c>
      <c r="I48" s="6">
        <f t="shared" si="1"/>
        <v>114.78378378378378</v>
      </c>
      <c r="J48" t="s">
        <v>20</v>
      </c>
      <c r="K48">
        <v>92</v>
      </c>
      <c r="L48" t="s">
        <v>21</v>
      </c>
      <c r="M48" t="s">
        <v>22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  <c r="S48" s="9">
        <f t="shared" si="2"/>
        <v>40367.208333333336</v>
      </c>
      <c r="T48" s="9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2039</v>
      </c>
      <c r="G49" t="s">
        <v>2040</v>
      </c>
      <c r="H49" s="5">
        <f t="shared" si="0"/>
        <v>47.845637583892618</v>
      </c>
      <c r="I49" s="6">
        <f t="shared" si="1"/>
        <v>475.26666666666665</v>
      </c>
      <c r="J49" t="s">
        <v>20</v>
      </c>
      <c r="K49">
        <v>149</v>
      </c>
      <c r="L49" t="s">
        <v>21</v>
      </c>
      <c r="M49" t="s">
        <v>22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  <c r="S49" s="9">
        <f t="shared" si="2"/>
        <v>41727.208333333336</v>
      </c>
      <c r="T49" s="9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2039</v>
      </c>
      <c r="G50" t="s">
        <v>2040</v>
      </c>
      <c r="H50" s="5">
        <f t="shared" si="0"/>
        <v>53.007815713698065</v>
      </c>
      <c r="I50" s="6">
        <f t="shared" si="1"/>
        <v>386.97297297297297</v>
      </c>
      <c r="J50" t="s">
        <v>20</v>
      </c>
      <c r="K50">
        <v>2431</v>
      </c>
      <c r="L50" t="s">
        <v>21</v>
      </c>
      <c r="M50" t="s">
        <v>22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  <c r="S50" s="9">
        <f t="shared" si="2"/>
        <v>42180.208333333328</v>
      </c>
      <c r="T50" s="9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2035</v>
      </c>
      <c r="G51" t="s">
        <v>2036</v>
      </c>
      <c r="H51" s="5">
        <f t="shared" si="0"/>
        <v>45.059405940594061</v>
      </c>
      <c r="I51" s="6">
        <f t="shared" si="1"/>
        <v>189.625</v>
      </c>
      <c r="J51" t="s">
        <v>20</v>
      </c>
      <c r="K51">
        <v>303</v>
      </c>
      <c r="L51" t="s">
        <v>21</v>
      </c>
      <c r="M51" t="s">
        <v>22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2035</v>
      </c>
      <c r="G52" t="s">
        <v>2057</v>
      </c>
      <c r="H52" s="5">
        <f t="shared" si="0"/>
        <v>2</v>
      </c>
      <c r="I52" s="6">
        <f t="shared" si="1"/>
        <v>2</v>
      </c>
      <c r="J52" t="s">
        <v>14</v>
      </c>
      <c r="K52">
        <v>1</v>
      </c>
      <c r="L52" t="s">
        <v>107</v>
      </c>
      <c r="M52" t="s">
        <v>108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2037</v>
      </c>
      <c r="G53" t="s">
        <v>2046</v>
      </c>
      <c r="H53" s="5">
        <f t="shared" si="0"/>
        <v>99.006816632583508</v>
      </c>
      <c r="I53" s="6">
        <f t="shared" si="1"/>
        <v>91.867805186590772</v>
      </c>
      <c r="J53" t="s">
        <v>14</v>
      </c>
      <c r="K53">
        <v>1467</v>
      </c>
      <c r="L53" t="s">
        <v>40</v>
      </c>
      <c r="M53" t="s">
        <v>41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2039</v>
      </c>
      <c r="G54" t="s">
        <v>2040</v>
      </c>
      <c r="H54" s="5">
        <f t="shared" si="0"/>
        <v>32.786666666666669</v>
      </c>
      <c r="I54" s="6">
        <f t="shared" si="1"/>
        <v>34.152777777777779</v>
      </c>
      <c r="J54" t="s">
        <v>14</v>
      </c>
      <c r="K54">
        <v>75</v>
      </c>
      <c r="L54" t="s">
        <v>21</v>
      </c>
      <c r="M54" t="s">
        <v>22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  <c r="S54" s="9">
        <f t="shared" si="2"/>
        <v>40436.208333333336</v>
      </c>
      <c r="T54" s="9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2041</v>
      </c>
      <c r="G55" t="s">
        <v>2044</v>
      </c>
      <c r="H55" s="5">
        <f t="shared" si="0"/>
        <v>59.119617224880386</v>
      </c>
      <c r="I55" s="6">
        <f t="shared" si="1"/>
        <v>140.40909090909091</v>
      </c>
      <c r="J55" t="s">
        <v>20</v>
      </c>
      <c r="K55">
        <v>209</v>
      </c>
      <c r="L55" t="s">
        <v>21</v>
      </c>
      <c r="M55" t="s">
        <v>22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2037</v>
      </c>
      <c r="G56" t="s">
        <v>2046</v>
      </c>
      <c r="H56" s="5">
        <f t="shared" si="0"/>
        <v>44.93333333333333</v>
      </c>
      <c r="I56" s="6">
        <f t="shared" si="1"/>
        <v>89.86666666666666</v>
      </c>
      <c r="J56" t="s">
        <v>14</v>
      </c>
      <c r="K56">
        <v>120</v>
      </c>
      <c r="L56" t="s">
        <v>21</v>
      </c>
      <c r="M56" t="s">
        <v>22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  <c r="S56" s="9">
        <f t="shared" si="2"/>
        <v>43170.25</v>
      </c>
      <c r="T56" s="9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2035</v>
      </c>
      <c r="G57" t="s">
        <v>2058</v>
      </c>
      <c r="H57" s="5">
        <f t="shared" si="0"/>
        <v>89.664122137404576</v>
      </c>
      <c r="I57" s="6">
        <f t="shared" si="1"/>
        <v>177.96969696969697</v>
      </c>
      <c r="J57" t="s">
        <v>20</v>
      </c>
      <c r="K57">
        <v>131</v>
      </c>
      <c r="L57" t="s">
        <v>21</v>
      </c>
      <c r="M57" t="s">
        <v>22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  <c r="S57" s="9">
        <f t="shared" si="2"/>
        <v>43311.208333333328</v>
      </c>
      <c r="T57" s="9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2037</v>
      </c>
      <c r="G58" t="s">
        <v>2046</v>
      </c>
      <c r="H58" s="5">
        <f t="shared" si="0"/>
        <v>70.079268292682926</v>
      </c>
      <c r="I58" s="6">
        <f t="shared" si="1"/>
        <v>143.66249999999999</v>
      </c>
      <c r="J58" t="s">
        <v>20</v>
      </c>
      <c r="K58">
        <v>164</v>
      </c>
      <c r="L58" t="s">
        <v>21</v>
      </c>
      <c r="M58" t="s">
        <v>22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  <c r="S58" s="9">
        <f t="shared" si="2"/>
        <v>42014.25</v>
      </c>
      <c r="T58" s="9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2050</v>
      </c>
      <c r="G59" t="s">
        <v>2051</v>
      </c>
      <c r="H59" s="5">
        <f t="shared" si="0"/>
        <v>31.059701492537314</v>
      </c>
      <c r="I59" s="6">
        <f t="shared" si="1"/>
        <v>215.27586206896552</v>
      </c>
      <c r="J59" t="s">
        <v>20</v>
      </c>
      <c r="K59">
        <v>201</v>
      </c>
      <c r="L59" t="s">
        <v>21</v>
      </c>
      <c r="M59" t="s">
        <v>22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  <c r="S59" s="9">
        <f t="shared" si="2"/>
        <v>42979.208333333328</v>
      </c>
      <c r="T59" s="9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2039</v>
      </c>
      <c r="G60" t="s">
        <v>2040</v>
      </c>
      <c r="H60" s="5">
        <f t="shared" si="0"/>
        <v>29.061611374407583</v>
      </c>
      <c r="I60" s="6">
        <f t="shared" si="1"/>
        <v>227.11111111111114</v>
      </c>
      <c r="J60" t="s">
        <v>20</v>
      </c>
      <c r="K60">
        <v>211</v>
      </c>
      <c r="L60" t="s">
        <v>21</v>
      </c>
      <c r="M60" t="s">
        <v>22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  <c r="S60" s="9">
        <f t="shared" si="2"/>
        <v>42268.208333333328</v>
      </c>
      <c r="T60" s="9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2039</v>
      </c>
      <c r="G61" t="s">
        <v>2040</v>
      </c>
      <c r="H61" s="5">
        <f t="shared" si="0"/>
        <v>30.0859375</v>
      </c>
      <c r="I61" s="6">
        <f t="shared" si="1"/>
        <v>275.07142857142861</v>
      </c>
      <c r="J61" t="s">
        <v>20</v>
      </c>
      <c r="K61">
        <v>128</v>
      </c>
      <c r="L61" t="s">
        <v>21</v>
      </c>
      <c r="M61" t="s">
        <v>22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  <c r="S61" s="9">
        <f t="shared" si="2"/>
        <v>42898.208333333328</v>
      </c>
      <c r="T61" s="9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2039</v>
      </c>
      <c r="G62" t="s">
        <v>2040</v>
      </c>
      <c r="H62" s="5">
        <f t="shared" si="0"/>
        <v>84.998125000000002</v>
      </c>
      <c r="I62" s="6">
        <f t="shared" si="1"/>
        <v>144.37048832271762</v>
      </c>
      <c r="J62" t="s">
        <v>20</v>
      </c>
      <c r="K62">
        <v>1600</v>
      </c>
      <c r="L62" t="s">
        <v>15</v>
      </c>
      <c r="M62" t="s">
        <v>16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2039</v>
      </c>
      <c r="G63" t="s">
        <v>2040</v>
      </c>
      <c r="H63" s="5">
        <f t="shared" si="0"/>
        <v>82.001775410563695</v>
      </c>
      <c r="I63" s="6">
        <f t="shared" si="1"/>
        <v>92.74598393574297</v>
      </c>
      <c r="J63" t="s">
        <v>14</v>
      </c>
      <c r="K63">
        <v>2253</v>
      </c>
      <c r="L63" t="s">
        <v>15</v>
      </c>
      <c r="M63" t="s">
        <v>16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  <c r="S63" s="9">
        <f t="shared" si="2"/>
        <v>40595.25</v>
      </c>
      <c r="T63" s="9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2037</v>
      </c>
      <c r="G64" t="s">
        <v>2038</v>
      </c>
      <c r="H64" s="5">
        <f t="shared" si="0"/>
        <v>58.040160642570278</v>
      </c>
      <c r="I64" s="6">
        <f t="shared" si="1"/>
        <v>722.6</v>
      </c>
      <c r="J64" t="s">
        <v>20</v>
      </c>
      <c r="K64">
        <v>249</v>
      </c>
      <c r="L64" t="s">
        <v>21</v>
      </c>
      <c r="M64" t="s">
        <v>22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2039</v>
      </c>
      <c r="G65" t="s">
        <v>2040</v>
      </c>
      <c r="H65" s="5">
        <f t="shared" si="0"/>
        <v>111.4</v>
      </c>
      <c r="I65" s="6">
        <f t="shared" si="1"/>
        <v>11.851063829787234</v>
      </c>
      <c r="J65" t="s">
        <v>14</v>
      </c>
      <c r="K65">
        <v>5</v>
      </c>
      <c r="L65" t="s">
        <v>21</v>
      </c>
      <c r="M65" t="s">
        <v>22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2037</v>
      </c>
      <c r="G66" t="s">
        <v>2038</v>
      </c>
      <c r="H66" s="5">
        <f t="shared" si="0"/>
        <v>71.94736842105263</v>
      </c>
      <c r="I66" s="6">
        <f t="shared" si="1"/>
        <v>97.642857142857139</v>
      </c>
      <c r="J66" t="s">
        <v>14</v>
      </c>
      <c r="K66">
        <v>38</v>
      </c>
      <c r="L66" t="s">
        <v>21</v>
      </c>
      <c r="M66" t="s">
        <v>22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  <c r="S66" s="9">
        <f t="shared" si="2"/>
        <v>43283.208333333328</v>
      </c>
      <c r="T66" s="9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2039</v>
      </c>
      <c r="G67" t="s">
        <v>2040</v>
      </c>
      <c r="H67" s="5">
        <f t="shared" ref="H67:H130" si="4">E67/K67</f>
        <v>61.038135593220339</v>
      </c>
      <c r="I67" s="6">
        <f t="shared" ref="I67:I130" si="5">(E67/D67)*100</f>
        <v>236.14754098360655</v>
      </c>
      <c r="J67" t="s">
        <v>20</v>
      </c>
      <c r="K67">
        <v>236</v>
      </c>
      <c r="L67" t="s">
        <v>21</v>
      </c>
      <c r="M67" t="s">
        <v>22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  <c r="S67" s="9">
        <f t="shared" ref="S67:S130" si="6">(((N67/60)/60)/24)+DATE(1970,1,1)</f>
        <v>40570.25</v>
      </c>
      <c r="T67" s="9">
        <f t="shared" ref="T67:T130" si="7">(((O67/60)/60)/24)+DATE(1970,1,1)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2039</v>
      </c>
      <c r="G68" t="s">
        <v>2040</v>
      </c>
      <c r="H68" s="5">
        <f t="shared" si="4"/>
        <v>108.91666666666667</v>
      </c>
      <c r="I68" s="6">
        <f t="shared" si="5"/>
        <v>45.068965517241381</v>
      </c>
      <c r="J68" t="s">
        <v>14</v>
      </c>
      <c r="K68">
        <v>12</v>
      </c>
      <c r="L68" t="s">
        <v>21</v>
      </c>
      <c r="M68" t="s">
        <v>22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  <c r="S68" s="9">
        <f t="shared" si="6"/>
        <v>42102.208333333328</v>
      </c>
      <c r="T68" s="9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2037</v>
      </c>
      <c r="G69" t="s">
        <v>2046</v>
      </c>
      <c r="H69" s="5">
        <f t="shared" si="4"/>
        <v>29.001722017220171</v>
      </c>
      <c r="I69" s="6">
        <f t="shared" si="5"/>
        <v>162.38567493112947</v>
      </c>
      <c r="J69" t="s">
        <v>20</v>
      </c>
      <c r="K69">
        <v>4065</v>
      </c>
      <c r="L69" t="s">
        <v>40</v>
      </c>
      <c r="M69" t="s">
        <v>41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  <c r="S69" s="9">
        <f t="shared" si="6"/>
        <v>40203.25</v>
      </c>
      <c r="T69" s="9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2039</v>
      </c>
      <c r="G70" t="s">
        <v>2040</v>
      </c>
      <c r="H70" s="5">
        <f t="shared" si="4"/>
        <v>58.975609756097562</v>
      </c>
      <c r="I70" s="6">
        <f t="shared" si="5"/>
        <v>254.52631578947367</v>
      </c>
      <c r="J70" t="s">
        <v>20</v>
      </c>
      <c r="K70">
        <v>246</v>
      </c>
      <c r="L70" t="s">
        <v>107</v>
      </c>
      <c r="M70" t="s">
        <v>108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  <c r="S70" s="9">
        <f t="shared" si="6"/>
        <v>42943.208333333328</v>
      </c>
      <c r="T70" s="9">
        <f t="shared" si="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2039</v>
      </c>
      <c r="G71" t="s">
        <v>2040</v>
      </c>
      <c r="H71" s="5">
        <f t="shared" si="4"/>
        <v>111.82352941176471</v>
      </c>
      <c r="I71" s="6">
        <f t="shared" si="5"/>
        <v>24.063291139240505</v>
      </c>
      <c r="J71" t="s">
        <v>74</v>
      </c>
      <c r="K71">
        <v>17</v>
      </c>
      <c r="L71" t="s">
        <v>21</v>
      </c>
      <c r="M71" t="s">
        <v>22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  <c r="S71" s="9">
        <f t="shared" si="6"/>
        <v>40531.25</v>
      </c>
      <c r="T71" s="9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2039</v>
      </c>
      <c r="G72" t="s">
        <v>2040</v>
      </c>
      <c r="H72" s="5">
        <f t="shared" si="4"/>
        <v>63.995555555555555</v>
      </c>
      <c r="I72" s="6">
        <f t="shared" si="5"/>
        <v>123.74140625000001</v>
      </c>
      <c r="J72" t="s">
        <v>20</v>
      </c>
      <c r="K72">
        <v>2475</v>
      </c>
      <c r="L72" t="s">
        <v>107</v>
      </c>
      <c r="M72" t="s">
        <v>108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  <c r="S72" s="9">
        <f t="shared" si="6"/>
        <v>40484.208333333336</v>
      </c>
      <c r="T72" s="9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2039</v>
      </c>
      <c r="G73" t="s">
        <v>2040</v>
      </c>
      <c r="H73" s="5">
        <f t="shared" si="4"/>
        <v>85.315789473684205</v>
      </c>
      <c r="I73" s="6">
        <f t="shared" si="5"/>
        <v>108.06666666666666</v>
      </c>
      <c r="J73" t="s">
        <v>20</v>
      </c>
      <c r="K73">
        <v>76</v>
      </c>
      <c r="L73" t="s">
        <v>21</v>
      </c>
      <c r="M73" t="s">
        <v>22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  <c r="S73" s="9">
        <f t="shared" si="6"/>
        <v>43799.25</v>
      </c>
      <c r="T73" s="9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2041</v>
      </c>
      <c r="G74" t="s">
        <v>2049</v>
      </c>
      <c r="H74" s="5">
        <f t="shared" si="4"/>
        <v>74.481481481481481</v>
      </c>
      <c r="I74" s="6">
        <f t="shared" si="5"/>
        <v>670.33333333333326</v>
      </c>
      <c r="J74" t="s">
        <v>20</v>
      </c>
      <c r="K74">
        <v>54</v>
      </c>
      <c r="L74" t="s">
        <v>21</v>
      </c>
      <c r="M74" t="s">
        <v>22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  <c r="S74" s="9">
        <f t="shared" si="6"/>
        <v>42186.208333333328</v>
      </c>
      <c r="T74" s="9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2035</v>
      </c>
      <c r="G75" t="s">
        <v>2058</v>
      </c>
      <c r="H75" s="5">
        <f t="shared" si="4"/>
        <v>105.14772727272727</v>
      </c>
      <c r="I75" s="6">
        <f t="shared" si="5"/>
        <v>660.92857142857144</v>
      </c>
      <c r="J75" t="s">
        <v>20</v>
      </c>
      <c r="K75">
        <v>88</v>
      </c>
      <c r="L75" t="s">
        <v>21</v>
      </c>
      <c r="M75" t="s">
        <v>22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  <c r="S75" s="9">
        <f t="shared" si="6"/>
        <v>42701.25</v>
      </c>
      <c r="T75" s="9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2035</v>
      </c>
      <c r="G76" t="s">
        <v>2057</v>
      </c>
      <c r="H76" s="5">
        <f t="shared" si="4"/>
        <v>56.188235294117646</v>
      </c>
      <c r="I76" s="6">
        <f t="shared" si="5"/>
        <v>122.46153846153847</v>
      </c>
      <c r="J76" t="s">
        <v>20</v>
      </c>
      <c r="K76">
        <v>85</v>
      </c>
      <c r="L76" t="s">
        <v>40</v>
      </c>
      <c r="M76" t="s">
        <v>41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  <c r="S76" s="9">
        <f t="shared" si="6"/>
        <v>42456.208333333328</v>
      </c>
      <c r="T76" s="9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2054</v>
      </c>
      <c r="G77" t="s">
        <v>2055</v>
      </c>
      <c r="H77" s="5">
        <f t="shared" si="4"/>
        <v>85.917647058823533</v>
      </c>
      <c r="I77" s="6">
        <f t="shared" si="5"/>
        <v>150.57731958762886</v>
      </c>
      <c r="J77" t="s">
        <v>20</v>
      </c>
      <c r="K77">
        <v>170</v>
      </c>
      <c r="L77" t="s">
        <v>21</v>
      </c>
      <c r="M77" t="s">
        <v>22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2039</v>
      </c>
      <c r="G78" t="s">
        <v>2040</v>
      </c>
      <c r="H78" s="5">
        <f t="shared" si="4"/>
        <v>57.00296912114014</v>
      </c>
      <c r="I78" s="6">
        <f t="shared" si="5"/>
        <v>78.106590724165997</v>
      </c>
      <c r="J78" t="s">
        <v>14</v>
      </c>
      <c r="K78">
        <v>1684</v>
      </c>
      <c r="L78" t="s">
        <v>21</v>
      </c>
      <c r="M78" t="s">
        <v>22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2041</v>
      </c>
      <c r="G79" t="s">
        <v>2049</v>
      </c>
      <c r="H79" s="5">
        <f t="shared" si="4"/>
        <v>79.642857142857139</v>
      </c>
      <c r="I79" s="6">
        <f t="shared" si="5"/>
        <v>46.94736842105263</v>
      </c>
      <c r="J79" t="s">
        <v>14</v>
      </c>
      <c r="K79">
        <v>56</v>
      </c>
      <c r="L79" t="s">
        <v>21</v>
      </c>
      <c r="M79" t="s">
        <v>22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  <c r="S79" s="9">
        <f t="shared" si="6"/>
        <v>40448.208333333336</v>
      </c>
      <c r="T79" s="9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2047</v>
      </c>
      <c r="G80" t="s">
        <v>2059</v>
      </c>
      <c r="H80" s="5">
        <f t="shared" si="4"/>
        <v>41.018181818181816</v>
      </c>
      <c r="I80" s="6">
        <f t="shared" si="5"/>
        <v>300.8</v>
      </c>
      <c r="J80" t="s">
        <v>20</v>
      </c>
      <c r="K80">
        <v>330</v>
      </c>
      <c r="L80" t="s">
        <v>21</v>
      </c>
      <c r="M80" t="s">
        <v>22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2039</v>
      </c>
      <c r="G81" t="s">
        <v>2040</v>
      </c>
      <c r="H81" s="5">
        <f t="shared" si="4"/>
        <v>48.004773269689736</v>
      </c>
      <c r="I81" s="6">
        <f t="shared" si="5"/>
        <v>69.598615916955026</v>
      </c>
      <c r="J81" t="s">
        <v>14</v>
      </c>
      <c r="K81">
        <v>838</v>
      </c>
      <c r="L81" t="s">
        <v>21</v>
      </c>
      <c r="M81" t="s">
        <v>22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  <c r="S81" s="9">
        <f t="shared" si="6"/>
        <v>43267.208333333328</v>
      </c>
      <c r="T81" s="9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2050</v>
      </c>
      <c r="G82" t="s">
        <v>2051</v>
      </c>
      <c r="H82" s="5">
        <f t="shared" si="4"/>
        <v>55.212598425196852</v>
      </c>
      <c r="I82" s="6">
        <f t="shared" si="5"/>
        <v>637.4545454545455</v>
      </c>
      <c r="J82" t="s">
        <v>20</v>
      </c>
      <c r="K82">
        <v>127</v>
      </c>
      <c r="L82" t="s">
        <v>21</v>
      </c>
      <c r="M82" t="s">
        <v>22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  <c r="S82" s="9">
        <f t="shared" si="6"/>
        <v>42976.208333333328</v>
      </c>
      <c r="T82" s="9">
        <f t="shared" si="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2035</v>
      </c>
      <c r="G83" t="s">
        <v>2036</v>
      </c>
      <c r="H83" s="5">
        <f t="shared" si="4"/>
        <v>92.109489051094897</v>
      </c>
      <c r="I83" s="6">
        <f t="shared" si="5"/>
        <v>225.33928571428569</v>
      </c>
      <c r="J83" t="s">
        <v>20</v>
      </c>
      <c r="K83">
        <v>411</v>
      </c>
      <c r="L83" t="s">
        <v>21</v>
      </c>
      <c r="M83" t="s">
        <v>22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  <c r="S83" s="9">
        <f t="shared" si="6"/>
        <v>43062.25</v>
      </c>
      <c r="T83" s="9">
        <f t="shared" si="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2050</v>
      </c>
      <c r="G84" t="s">
        <v>2051</v>
      </c>
      <c r="H84" s="5">
        <f t="shared" si="4"/>
        <v>83.183333333333337</v>
      </c>
      <c r="I84" s="6">
        <f t="shared" si="5"/>
        <v>1497.3000000000002</v>
      </c>
      <c r="J84" t="s">
        <v>20</v>
      </c>
      <c r="K84">
        <v>180</v>
      </c>
      <c r="L84" t="s">
        <v>40</v>
      </c>
      <c r="M84" t="s">
        <v>41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2035</v>
      </c>
      <c r="G85" t="s">
        <v>2043</v>
      </c>
      <c r="H85" s="5">
        <f t="shared" si="4"/>
        <v>39.996000000000002</v>
      </c>
      <c r="I85" s="6">
        <f t="shared" si="5"/>
        <v>37.590225563909776</v>
      </c>
      <c r="J85" t="s">
        <v>14</v>
      </c>
      <c r="K85">
        <v>1000</v>
      </c>
      <c r="L85" t="s">
        <v>21</v>
      </c>
      <c r="M85" t="s">
        <v>22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  <c r="S85" s="9">
        <f t="shared" si="6"/>
        <v>42579.208333333328</v>
      </c>
      <c r="T85" s="9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2037</v>
      </c>
      <c r="G86" t="s">
        <v>2046</v>
      </c>
      <c r="H86" s="5">
        <f t="shared" si="4"/>
        <v>111.1336898395722</v>
      </c>
      <c r="I86" s="6">
        <f t="shared" si="5"/>
        <v>132.36942675159236</v>
      </c>
      <c r="J86" t="s">
        <v>20</v>
      </c>
      <c r="K86">
        <v>374</v>
      </c>
      <c r="L86" t="s">
        <v>21</v>
      </c>
      <c r="M86" t="s">
        <v>22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  <c r="S86" s="9">
        <f t="shared" si="6"/>
        <v>41118.208333333336</v>
      </c>
      <c r="T86" s="9">
        <f t="shared" si="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2035</v>
      </c>
      <c r="G87" t="s">
        <v>2045</v>
      </c>
      <c r="H87" s="5">
        <f t="shared" si="4"/>
        <v>90.563380281690144</v>
      </c>
      <c r="I87" s="6">
        <f t="shared" si="5"/>
        <v>131.22448979591837</v>
      </c>
      <c r="J87" t="s">
        <v>20</v>
      </c>
      <c r="K87">
        <v>71</v>
      </c>
      <c r="L87" t="s">
        <v>26</v>
      </c>
      <c r="M87" t="s">
        <v>27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  <c r="S87" s="9">
        <f t="shared" si="6"/>
        <v>40797.208333333336</v>
      </c>
      <c r="T87" s="9">
        <f t="shared" si="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2039</v>
      </c>
      <c r="G88" t="s">
        <v>2040</v>
      </c>
      <c r="H88" s="5">
        <f t="shared" si="4"/>
        <v>61.108374384236456</v>
      </c>
      <c r="I88" s="6">
        <f t="shared" si="5"/>
        <v>167.63513513513513</v>
      </c>
      <c r="J88" t="s">
        <v>20</v>
      </c>
      <c r="K88">
        <v>203</v>
      </c>
      <c r="L88" t="s">
        <v>21</v>
      </c>
      <c r="M88" t="s">
        <v>22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2035</v>
      </c>
      <c r="G89" t="s">
        <v>2036</v>
      </c>
      <c r="H89" s="5">
        <f t="shared" si="4"/>
        <v>83.022941970310384</v>
      </c>
      <c r="I89" s="6">
        <f t="shared" si="5"/>
        <v>61.984886649874063</v>
      </c>
      <c r="J89" t="s">
        <v>14</v>
      </c>
      <c r="K89">
        <v>1482</v>
      </c>
      <c r="L89" t="s">
        <v>26</v>
      </c>
      <c r="M89" t="s">
        <v>27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  <c r="S89" s="9">
        <f t="shared" si="6"/>
        <v>40610.25</v>
      </c>
      <c r="T89" s="9">
        <f t="shared" si="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2047</v>
      </c>
      <c r="G90" t="s">
        <v>2059</v>
      </c>
      <c r="H90" s="5">
        <f t="shared" si="4"/>
        <v>110.76106194690266</v>
      </c>
      <c r="I90" s="6">
        <f t="shared" si="5"/>
        <v>260.75</v>
      </c>
      <c r="J90" t="s">
        <v>20</v>
      </c>
      <c r="K90">
        <v>113</v>
      </c>
      <c r="L90" t="s">
        <v>21</v>
      </c>
      <c r="M90" t="s">
        <v>22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  <c r="S90" s="9">
        <f t="shared" si="6"/>
        <v>42110.208333333328</v>
      </c>
      <c r="T90" s="9">
        <f t="shared" si="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2039</v>
      </c>
      <c r="G91" t="s">
        <v>2040</v>
      </c>
      <c r="H91" s="5">
        <f t="shared" si="4"/>
        <v>89.458333333333329</v>
      </c>
      <c r="I91" s="6">
        <f t="shared" si="5"/>
        <v>252.58823529411765</v>
      </c>
      <c r="J91" t="s">
        <v>20</v>
      </c>
      <c r="K91">
        <v>96</v>
      </c>
      <c r="L91" t="s">
        <v>21</v>
      </c>
      <c r="M91" t="s">
        <v>22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2039</v>
      </c>
      <c r="G92" t="s">
        <v>2040</v>
      </c>
      <c r="H92" s="5">
        <f t="shared" si="4"/>
        <v>57.849056603773583</v>
      </c>
      <c r="I92" s="6">
        <f t="shared" si="5"/>
        <v>78.615384615384613</v>
      </c>
      <c r="J92" t="s">
        <v>14</v>
      </c>
      <c r="K92">
        <v>106</v>
      </c>
      <c r="L92" t="s">
        <v>21</v>
      </c>
      <c r="M92" t="s">
        <v>22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2047</v>
      </c>
      <c r="G93" t="s">
        <v>2059</v>
      </c>
      <c r="H93" s="5">
        <f t="shared" si="4"/>
        <v>109.99705449189985</v>
      </c>
      <c r="I93" s="6">
        <f t="shared" si="5"/>
        <v>48.404406999351913</v>
      </c>
      <c r="J93" t="s">
        <v>14</v>
      </c>
      <c r="K93">
        <v>679</v>
      </c>
      <c r="L93" t="s">
        <v>107</v>
      </c>
      <c r="M93" t="s">
        <v>108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  <c r="S93" s="9">
        <f t="shared" si="6"/>
        <v>42588.208333333328</v>
      </c>
      <c r="T93" s="9">
        <f t="shared" si="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2050</v>
      </c>
      <c r="G94" t="s">
        <v>2051</v>
      </c>
      <c r="H94" s="5">
        <f t="shared" si="4"/>
        <v>103.96586345381526</v>
      </c>
      <c r="I94" s="6">
        <f t="shared" si="5"/>
        <v>258.875</v>
      </c>
      <c r="J94" t="s">
        <v>20</v>
      </c>
      <c r="K94">
        <v>498</v>
      </c>
      <c r="L94" t="s">
        <v>98</v>
      </c>
      <c r="M94" t="s">
        <v>99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  <c r="S94" s="9">
        <f t="shared" si="6"/>
        <v>40352.208333333336</v>
      </c>
      <c r="T94" s="9">
        <f t="shared" si="7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2039</v>
      </c>
      <c r="G95" t="s">
        <v>2040</v>
      </c>
      <c r="H95" s="5">
        <f t="shared" si="4"/>
        <v>107.99508196721311</v>
      </c>
      <c r="I95" s="6">
        <f t="shared" si="5"/>
        <v>60.548713235294116</v>
      </c>
      <c r="J95" t="s">
        <v>74</v>
      </c>
      <c r="K95">
        <v>610</v>
      </c>
      <c r="L95" t="s">
        <v>21</v>
      </c>
      <c r="M95" t="s">
        <v>22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  <c r="S95" s="9">
        <f t="shared" si="6"/>
        <v>41202.208333333336</v>
      </c>
      <c r="T95" s="9">
        <f t="shared" si="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2037</v>
      </c>
      <c r="G96" t="s">
        <v>2038</v>
      </c>
      <c r="H96" s="5">
        <f t="shared" si="4"/>
        <v>48.927777777777777</v>
      </c>
      <c r="I96" s="6">
        <f t="shared" si="5"/>
        <v>303.68965517241378</v>
      </c>
      <c r="J96" t="s">
        <v>20</v>
      </c>
      <c r="K96">
        <v>180</v>
      </c>
      <c r="L96" t="s">
        <v>40</v>
      </c>
      <c r="M96" t="s">
        <v>41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  <c r="S96" s="9">
        <f t="shared" si="6"/>
        <v>43562.208333333328</v>
      </c>
      <c r="T96" s="9">
        <f t="shared" si="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2041</v>
      </c>
      <c r="G97" t="s">
        <v>2042</v>
      </c>
      <c r="H97" s="5">
        <f t="shared" si="4"/>
        <v>37.666666666666664</v>
      </c>
      <c r="I97" s="6">
        <f t="shared" si="5"/>
        <v>112.99999999999999</v>
      </c>
      <c r="J97" t="s">
        <v>20</v>
      </c>
      <c r="K97">
        <v>27</v>
      </c>
      <c r="L97" t="s">
        <v>21</v>
      </c>
      <c r="M97" t="s">
        <v>22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  <c r="S97" s="9">
        <f t="shared" si="6"/>
        <v>43752.208333333328</v>
      </c>
      <c r="T97" s="9">
        <f t="shared" si="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2039</v>
      </c>
      <c r="G98" t="s">
        <v>2040</v>
      </c>
      <c r="H98" s="5">
        <f t="shared" si="4"/>
        <v>64.999141999141997</v>
      </c>
      <c r="I98" s="6">
        <f t="shared" si="5"/>
        <v>217.37876614060258</v>
      </c>
      <c r="J98" t="s">
        <v>20</v>
      </c>
      <c r="K98">
        <v>2331</v>
      </c>
      <c r="L98" t="s">
        <v>21</v>
      </c>
      <c r="M98" t="s">
        <v>22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  <c r="S98" s="9">
        <f t="shared" si="6"/>
        <v>40612.25</v>
      </c>
      <c r="T98" s="9">
        <f t="shared" si="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2033</v>
      </c>
      <c r="G99" t="s">
        <v>2034</v>
      </c>
      <c r="H99" s="5">
        <f t="shared" si="4"/>
        <v>106.61061946902655</v>
      </c>
      <c r="I99" s="6">
        <f t="shared" si="5"/>
        <v>926.69230769230762</v>
      </c>
      <c r="J99" t="s">
        <v>20</v>
      </c>
      <c r="K99">
        <v>113</v>
      </c>
      <c r="L99" t="s">
        <v>21</v>
      </c>
      <c r="M99" t="s">
        <v>22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2050</v>
      </c>
      <c r="G100" t="s">
        <v>2051</v>
      </c>
      <c r="H100" s="5">
        <f t="shared" si="4"/>
        <v>27.009016393442622</v>
      </c>
      <c r="I100" s="6">
        <f t="shared" si="5"/>
        <v>33.692229038854805</v>
      </c>
      <c r="J100" t="s">
        <v>14</v>
      </c>
      <c r="K100">
        <v>1220</v>
      </c>
      <c r="L100" t="s">
        <v>26</v>
      </c>
      <c r="M100" t="s">
        <v>27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  <c r="S100" s="9">
        <f t="shared" si="6"/>
        <v>42212.208333333328</v>
      </c>
      <c r="T100" s="9">
        <f t="shared" si="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2039</v>
      </c>
      <c r="G101" t="s">
        <v>2040</v>
      </c>
      <c r="H101" s="5">
        <f t="shared" si="4"/>
        <v>91.16463414634147</v>
      </c>
      <c r="I101" s="6">
        <f t="shared" si="5"/>
        <v>196.7236842105263</v>
      </c>
      <c r="J101" t="s">
        <v>20</v>
      </c>
      <c r="K101">
        <v>164</v>
      </c>
      <c r="L101" t="s">
        <v>21</v>
      </c>
      <c r="M101" t="s">
        <v>22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2039</v>
      </c>
      <c r="G102" t="s">
        <v>2040</v>
      </c>
      <c r="H102" s="5">
        <f t="shared" si="4"/>
        <v>1</v>
      </c>
      <c r="I102" s="6">
        <f t="shared" si="5"/>
        <v>1</v>
      </c>
      <c r="J102" t="s">
        <v>14</v>
      </c>
      <c r="K102">
        <v>1</v>
      </c>
      <c r="L102" t="s">
        <v>21</v>
      </c>
      <c r="M102" t="s">
        <v>22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  <c r="S102" s="9">
        <f t="shared" si="6"/>
        <v>40835.208333333336</v>
      </c>
      <c r="T102" s="9">
        <f t="shared" si="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2035</v>
      </c>
      <c r="G103" t="s">
        <v>2043</v>
      </c>
      <c r="H103" s="5">
        <f t="shared" si="4"/>
        <v>56.054878048780488</v>
      </c>
      <c r="I103" s="6">
        <f t="shared" si="5"/>
        <v>1021.4444444444445</v>
      </c>
      <c r="J103" t="s">
        <v>20</v>
      </c>
      <c r="K103">
        <v>164</v>
      </c>
      <c r="L103" t="s">
        <v>21</v>
      </c>
      <c r="M103" t="s">
        <v>22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  <c r="S103" s="9">
        <f t="shared" si="6"/>
        <v>42056.25</v>
      </c>
      <c r="T103" s="9">
        <f t="shared" si="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2037</v>
      </c>
      <c r="G104" t="s">
        <v>2046</v>
      </c>
      <c r="H104" s="5">
        <f t="shared" si="4"/>
        <v>31.017857142857142</v>
      </c>
      <c r="I104" s="6">
        <f t="shared" si="5"/>
        <v>281.67567567567568</v>
      </c>
      <c r="J104" t="s">
        <v>20</v>
      </c>
      <c r="K104">
        <v>336</v>
      </c>
      <c r="L104" t="s">
        <v>21</v>
      </c>
      <c r="M104" t="s">
        <v>22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2035</v>
      </c>
      <c r="G105" t="s">
        <v>2043</v>
      </c>
      <c r="H105" s="5">
        <f t="shared" si="4"/>
        <v>66.513513513513516</v>
      </c>
      <c r="I105" s="6">
        <f t="shared" si="5"/>
        <v>24.610000000000003</v>
      </c>
      <c r="J105" t="s">
        <v>14</v>
      </c>
      <c r="K105">
        <v>37</v>
      </c>
      <c r="L105" t="s">
        <v>107</v>
      </c>
      <c r="M105" t="s">
        <v>108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  <c r="S105" s="9">
        <f t="shared" si="6"/>
        <v>40475.208333333336</v>
      </c>
      <c r="T105" s="9">
        <f t="shared" si="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2035</v>
      </c>
      <c r="G106" t="s">
        <v>2045</v>
      </c>
      <c r="H106" s="5">
        <f t="shared" si="4"/>
        <v>89.005216484089729</v>
      </c>
      <c r="I106" s="6">
        <f t="shared" si="5"/>
        <v>143.14010067114094</v>
      </c>
      <c r="J106" t="s">
        <v>20</v>
      </c>
      <c r="K106">
        <v>1917</v>
      </c>
      <c r="L106" t="s">
        <v>21</v>
      </c>
      <c r="M106" t="s">
        <v>22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  <c r="S106" s="9">
        <f t="shared" si="6"/>
        <v>42878.208333333328</v>
      </c>
      <c r="T106" s="9">
        <f t="shared" si="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2037</v>
      </c>
      <c r="G107" t="s">
        <v>2038</v>
      </c>
      <c r="H107" s="5">
        <f t="shared" si="4"/>
        <v>103.46315789473684</v>
      </c>
      <c r="I107" s="6">
        <f t="shared" si="5"/>
        <v>144.54411764705884</v>
      </c>
      <c r="J107" t="s">
        <v>20</v>
      </c>
      <c r="K107">
        <v>95</v>
      </c>
      <c r="L107" t="s">
        <v>21</v>
      </c>
      <c r="M107" t="s">
        <v>22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  <c r="S107" s="9">
        <f t="shared" si="6"/>
        <v>41366.208333333336</v>
      </c>
      <c r="T107" s="9">
        <f t="shared" si="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2039</v>
      </c>
      <c r="G108" t="s">
        <v>2040</v>
      </c>
      <c r="H108" s="5">
        <f t="shared" si="4"/>
        <v>95.278911564625844</v>
      </c>
      <c r="I108" s="6">
        <f t="shared" si="5"/>
        <v>359.12820512820514</v>
      </c>
      <c r="J108" t="s">
        <v>20</v>
      </c>
      <c r="K108">
        <v>147</v>
      </c>
      <c r="L108" t="s">
        <v>21</v>
      </c>
      <c r="M108" t="s">
        <v>22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  <c r="S108" s="9">
        <f t="shared" si="6"/>
        <v>43716.208333333328</v>
      </c>
      <c r="T108" s="9">
        <f t="shared" si="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2039</v>
      </c>
      <c r="G109" t="s">
        <v>2040</v>
      </c>
      <c r="H109" s="5">
        <f t="shared" si="4"/>
        <v>75.895348837209298</v>
      </c>
      <c r="I109" s="6">
        <f t="shared" si="5"/>
        <v>186.48571428571427</v>
      </c>
      <c r="J109" t="s">
        <v>20</v>
      </c>
      <c r="K109">
        <v>86</v>
      </c>
      <c r="L109" t="s">
        <v>21</v>
      </c>
      <c r="M109" t="s">
        <v>22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  <c r="S109" s="9">
        <f t="shared" si="6"/>
        <v>43213.208333333328</v>
      </c>
      <c r="T109" s="9">
        <f t="shared" si="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2041</v>
      </c>
      <c r="G110" t="s">
        <v>2042</v>
      </c>
      <c r="H110" s="5">
        <f t="shared" si="4"/>
        <v>107.57831325301204</v>
      </c>
      <c r="I110" s="6">
        <f t="shared" si="5"/>
        <v>595.26666666666665</v>
      </c>
      <c r="J110" t="s">
        <v>20</v>
      </c>
      <c r="K110">
        <v>83</v>
      </c>
      <c r="L110" t="s">
        <v>21</v>
      </c>
      <c r="M110" t="s">
        <v>22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2041</v>
      </c>
      <c r="G111" t="s">
        <v>2060</v>
      </c>
      <c r="H111" s="5">
        <f t="shared" si="4"/>
        <v>51.31666666666667</v>
      </c>
      <c r="I111" s="6">
        <f t="shared" si="5"/>
        <v>59.21153846153846</v>
      </c>
      <c r="J111" t="s">
        <v>14</v>
      </c>
      <c r="K111">
        <v>60</v>
      </c>
      <c r="L111" t="s">
        <v>21</v>
      </c>
      <c r="M111" t="s">
        <v>22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2033</v>
      </c>
      <c r="G112" t="s">
        <v>2034</v>
      </c>
      <c r="H112" s="5">
        <f t="shared" si="4"/>
        <v>71.983108108108112</v>
      </c>
      <c r="I112" s="6">
        <f t="shared" si="5"/>
        <v>14.962780898876405</v>
      </c>
      <c r="J112" t="s">
        <v>14</v>
      </c>
      <c r="K112">
        <v>296</v>
      </c>
      <c r="L112" t="s">
        <v>21</v>
      </c>
      <c r="M112" t="s">
        <v>22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  <c r="S112" s="9">
        <f t="shared" si="6"/>
        <v>43354.208333333328</v>
      </c>
      <c r="T112" s="9">
        <f t="shared" si="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2047</v>
      </c>
      <c r="G113" t="s">
        <v>2056</v>
      </c>
      <c r="H113" s="5">
        <f t="shared" si="4"/>
        <v>108.95414201183432</v>
      </c>
      <c r="I113" s="6">
        <f t="shared" si="5"/>
        <v>119.95602605863192</v>
      </c>
      <c r="J113" t="s">
        <v>20</v>
      </c>
      <c r="K113">
        <v>676</v>
      </c>
      <c r="L113" t="s">
        <v>21</v>
      </c>
      <c r="M113" t="s">
        <v>22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  <c r="S113" s="9">
        <f t="shared" si="6"/>
        <v>41174.208333333336</v>
      </c>
      <c r="T113" s="9">
        <f t="shared" si="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2037</v>
      </c>
      <c r="G114" t="s">
        <v>2038</v>
      </c>
      <c r="H114" s="5">
        <f t="shared" si="4"/>
        <v>35</v>
      </c>
      <c r="I114" s="6">
        <f t="shared" si="5"/>
        <v>268.82978723404256</v>
      </c>
      <c r="J114" t="s">
        <v>20</v>
      </c>
      <c r="K114">
        <v>361</v>
      </c>
      <c r="L114" t="s">
        <v>26</v>
      </c>
      <c r="M114" t="s">
        <v>27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  <c r="S114" s="9">
        <f t="shared" si="6"/>
        <v>41875.208333333336</v>
      </c>
      <c r="T114" s="9">
        <f t="shared" si="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2033</v>
      </c>
      <c r="G115" t="s">
        <v>2034</v>
      </c>
      <c r="H115" s="5">
        <f t="shared" si="4"/>
        <v>94.938931297709928</v>
      </c>
      <c r="I115" s="6">
        <f t="shared" si="5"/>
        <v>376.87878787878788</v>
      </c>
      <c r="J115" t="s">
        <v>20</v>
      </c>
      <c r="K115">
        <v>131</v>
      </c>
      <c r="L115" t="s">
        <v>21</v>
      </c>
      <c r="M115" t="s">
        <v>22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  <c r="S115" s="9">
        <f t="shared" si="6"/>
        <v>42990.208333333328</v>
      </c>
      <c r="T115" s="9">
        <f t="shared" si="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2037</v>
      </c>
      <c r="G116" t="s">
        <v>2046</v>
      </c>
      <c r="H116" s="5">
        <f t="shared" si="4"/>
        <v>109.65079365079364</v>
      </c>
      <c r="I116" s="6">
        <f t="shared" si="5"/>
        <v>727.15789473684208</v>
      </c>
      <c r="J116" t="s">
        <v>20</v>
      </c>
      <c r="K116">
        <v>126</v>
      </c>
      <c r="L116" t="s">
        <v>21</v>
      </c>
      <c r="M116" t="s">
        <v>22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2047</v>
      </c>
      <c r="G117" t="s">
        <v>2053</v>
      </c>
      <c r="H117" s="5">
        <f t="shared" si="4"/>
        <v>44.001815980629537</v>
      </c>
      <c r="I117" s="6">
        <f t="shared" si="5"/>
        <v>87.211757648470297</v>
      </c>
      <c r="J117" t="s">
        <v>14</v>
      </c>
      <c r="K117">
        <v>3304</v>
      </c>
      <c r="L117" t="s">
        <v>107</v>
      </c>
      <c r="M117" t="s">
        <v>108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2039</v>
      </c>
      <c r="G118" t="s">
        <v>2040</v>
      </c>
      <c r="H118" s="5">
        <f t="shared" si="4"/>
        <v>86.794520547945211</v>
      </c>
      <c r="I118" s="6">
        <f t="shared" si="5"/>
        <v>88</v>
      </c>
      <c r="J118" t="s">
        <v>14</v>
      </c>
      <c r="K118">
        <v>73</v>
      </c>
      <c r="L118" t="s">
        <v>21</v>
      </c>
      <c r="M118" t="s">
        <v>22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  <c r="S118" s="9">
        <f t="shared" si="6"/>
        <v>42265.208333333328</v>
      </c>
      <c r="T118" s="9">
        <f t="shared" si="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2041</v>
      </c>
      <c r="G119" t="s">
        <v>2060</v>
      </c>
      <c r="H119" s="5">
        <f t="shared" si="4"/>
        <v>30.992727272727272</v>
      </c>
      <c r="I119" s="6">
        <f t="shared" si="5"/>
        <v>173.9387755102041</v>
      </c>
      <c r="J119" t="s">
        <v>20</v>
      </c>
      <c r="K119">
        <v>275</v>
      </c>
      <c r="L119" t="s">
        <v>21</v>
      </c>
      <c r="M119" t="s">
        <v>22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  <c r="S119" s="9">
        <f t="shared" si="6"/>
        <v>40808.208333333336</v>
      </c>
      <c r="T119" s="9">
        <f t="shared" si="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2054</v>
      </c>
      <c r="G120" t="s">
        <v>2055</v>
      </c>
      <c r="H120" s="5">
        <f t="shared" si="4"/>
        <v>94.791044776119406</v>
      </c>
      <c r="I120" s="6">
        <f t="shared" si="5"/>
        <v>117.61111111111111</v>
      </c>
      <c r="J120" t="s">
        <v>20</v>
      </c>
      <c r="K120">
        <v>67</v>
      </c>
      <c r="L120" t="s">
        <v>21</v>
      </c>
      <c r="M120" t="s">
        <v>22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  <c r="S120" s="9">
        <f t="shared" si="6"/>
        <v>41665.25</v>
      </c>
      <c r="T120" s="9">
        <f t="shared" si="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2041</v>
      </c>
      <c r="G121" t="s">
        <v>2042</v>
      </c>
      <c r="H121" s="5">
        <f t="shared" si="4"/>
        <v>69.79220779220779</v>
      </c>
      <c r="I121" s="6">
        <f t="shared" si="5"/>
        <v>214.96</v>
      </c>
      <c r="J121" t="s">
        <v>20</v>
      </c>
      <c r="K121">
        <v>154</v>
      </c>
      <c r="L121" t="s">
        <v>21</v>
      </c>
      <c r="M121" t="s">
        <v>22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  <c r="S121" s="9">
        <f t="shared" si="6"/>
        <v>41806.208333333336</v>
      </c>
      <c r="T121" s="9">
        <f t="shared" si="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2050</v>
      </c>
      <c r="G122" t="s">
        <v>2061</v>
      </c>
      <c r="H122" s="5">
        <f t="shared" si="4"/>
        <v>63.003367003367003</v>
      </c>
      <c r="I122" s="6">
        <f t="shared" si="5"/>
        <v>149.49667110519306</v>
      </c>
      <c r="J122" t="s">
        <v>20</v>
      </c>
      <c r="K122">
        <v>1782</v>
      </c>
      <c r="L122" t="s">
        <v>21</v>
      </c>
      <c r="M122" t="s">
        <v>22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  <c r="S122" s="9">
        <f t="shared" si="6"/>
        <v>42111.208333333328</v>
      </c>
      <c r="T122" s="9">
        <f t="shared" si="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2050</v>
      </c>
      <c r="G123" t="s">
        <v>2051</v>
      </c>
      <c r="H123" s="5">
        <f t="shared" si="4"/>
        <v>110.0343300110742</v>
      </c>
      <c r="I123" s="6">
        <f t="shared" si="5"/>
        <v>219.33995584988963</v>
      </c>
      <c r="J123" t="s">
        <v>20</v>
      </c>
      <c r="K123">
        <v>903</v>
      </c>
      <c r="L123" t="s">
        <v>21</v>
      </c>
      <c r="M123" t="s">
        <v>22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2047</v>
      </c>
      <c r="G124" t="s">
        <v>2053</v>
      </c>
      <c r="H124" s="5">
        <f t="shared" si="4"/>
        <v>25.997933274284026</v>
      </c>
      <c r="I124" s="6">
        <f t="shared" si="5"/>
        <v>64.367690058479525</v>
      </c>
      <c r="J124" t="s">
        <v>14</v>
      </c>
      <c r="K124">
        <v>3387</v>
      </c>
      <c r="L124" t="s">
        <v>21</v>
      </c>
      <c r="M124" t="s">
        <v>22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2039</v>
      </c>
      <c r="G125" t="s">
        <v>2040</v>
      </c>
      <c r="H125" s="5">
        <f t="shared" si="4"/>
        <v>49.987915407854985</v>
      </c>
      <c r="I125" s="6">
        <f t="shared" si="5"/>
        <v>18.622397298818232</v>
      </c>
      <c r="J125" t="s">
        <v>14</v>
      </c>
      <c r="K125">
        <v>662</v>
      </c>
      <c r="L125" t="s">
        <v>15</v>
      </c>
      <c r="M125" t="s">
        <v>16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  <c r="S125" s="9">
        <f t="shared" si="6"/>
        <v>42332.25</v>
      </c>
      <c r="T125" s="9">
        <f t="shared" si="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2054</v>
      </c>
      <c r="G126" t="s">
        <v>2055</v>
      </c>
      <c r="H126" s="5">
        <f t="shared" si="4"/>
        <v>101.72340425531915</v>
      </c>
      <c r="I126" s="6">
        <f t="shared" si="5"/>
        <v>367.76923076923077</v>
      </c>
      <c r="J126" t="s">
        <v>20</v>
      </c>
      <c r="K126">
        <v>94</v>
      </c>
      <c r="L126" t="s">
        <v>107</v>
      </c>
      <c r="M126" t="s">
        <v>108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  <c r="S126" s="9">
        <f t="shared" si="6"/>
        <v>43598.208333333328</v>
      </c>
      <c r="T126" s="9">
        <f t="shared" si="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2039</v>
      </c>
      <c r="G127" t="s">
        <v>2040</v>
      </c>
      <c r="H127" s="5">
        <f t="shared" si="4"/>
        <v>47.083333333333336</v>
      </c>
      <c r="I127" s="6">
        <f t="shared" si="5"/>
        <v>159.90566037735849</v>
      </c>
      <c r="J127" t="s">
        <v>20</v>
      </c>
      <c r="K127">
        <v>180</v>
      </c>
      <c r="L127" t="s">
        <v>21</v>
      </c>
      <c r="M127" t="s">
        <v>22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2039</v>
      </c>
      <c r="G128" t="s">
        <v>2040</v>
      </c>
      <c r="H128" s="5">
        <f t="shared" si="4"/>
        <v>89.944444444444443</v>
      </c>
      <c r="I128" s="6">
        <f t="shared" si="5"/>
        <v>38.633185349611544</v>
      </c>
      <c r="J128" t="s">
        <v>14</v>
      </c>
      <c r="K128">
        <v>774</v>
      </c>
      <c r="L128" t="s">
        <v>21</v>
      </c>
      <c r="M128" t="s">
        <v>22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2039</v>
      </c>
      <c r="G129" t="s">
        <v>2040</v>
      </c>
      <c r="H129" s="5">
        <f t="shared" si="4"/>
        <v>78.96875</v>
      </c>
      <c r="I129" s="6">
        <f t="shared" si="5"/>
        <v>51.42151162790698</v>
      </c>
      <c r="J129" t="s">
        <v>14</v>
      </c>
      <c r="K129">
        <v>672</v>
      </c>
      <c r="L129" t="s">
        <v>15</v>
      </c>
      <c r="M129" t="s">
        <v>16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  <c r="S129" s="9">
        <f t="shared" si="6"/>
        <v>40310.208333333336</v>
      </c>
      <c r="T129" s="9">
        <f t="shared" si="7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2035</v>
      </c>
      <c r="G130" t="s">
        <v>2036</v>
      </c>
      <c r="H130" s="5">
        <f t="shared" si="4"/>
        <v>80.067669172932327</v>
      </c>
      <c r="I130" s="6">
        <f t="shared" si="5"/>
        <v>60.334277620396605</v>
      </c>
      <c r="J130" t="s">
        <v>74</v>
      </c>
      <c r="K130">
        <v>532</v>
      </c>
      <c r="L130" t="s">
        <v>21</v>
      </c>
      <c r="M130" t="s">
        <v>22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  <c r="S130" s="9">
        <f t="shared" si="6"/>
        <v>40417.208333333336</v>
      </c>
      <c r="T130" s="9">
        <f t="shared" si="7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2033</v>
      </c>
      <c r="G131" t="s">
        <v>2034</v>
      </c>
      <c r="H131" s="5">
        <f t="shared" ref="H131:H194" si="8">E131/K131</f>
        <v>86.472727272727269</v>
      </c>
      <c r="I131" s="6">
        <f t="shared" ref="I131:I194" si="9">(E131/D131)*100</f>
        <v>3.202693602693603</v>
      </c>
      <c r="J131" t="s">
        <v>74</v>
      </c>
      <c r="K131">
        <v>55</v>
      </c>
      <c r="L131" t="s">
        <v>26</v>
      </c>
      <c r="M131" t="s">
        <v>27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  <c r="S131" s="9">
        <f t="shared" ref="S131:S194" si="10">(((N131/60)/60)/24)+DATE(1970,1,1)</f>
        <v>42038.25</v>
      </c>
      <c r="T131" s="9">
        <f t="shared" ref="T131:T194" si="11">(((O131/60)/60)/24)+DATE(1970,1,1)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2041</v>
      </c>
      <c r="G132" t="s">
        <v>2044</v>
      </c>
      <c r="H132" s="5">
        <f t="shared" si="8"/>
        <v>28.001876172607879</v>
      </c>
      <c r="I132" s="6">
        <f t="shared" si="9"/>
        <v>155.46875</v>
      </c>
      <c r="J132" t="s">
        <v>20</v>
      </c>
      <c r="K132">
        <v>533</v>
      </c>
      <c r="L132" t="s">
        <v>36</v>
      </c>
      <c r="M132" t="s">
        <v>37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  <c r="S132" s="9">
        <f t="shared" si="10"/>
        <v>40842.208333333336</v>
      </c>
      <c r="T132" s="9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2037</v>
      </c>
      <c r="G133" t="s">
        <v>2038</v>
      </c>
      <c r="H133" s="5">
        <f t="shared" si="8"/>
        <v>67.996725337699544</v>
      </c>
      <c r="I133" s="6">
        <f t="shared" si="9"/>
        <v>100.85974499089254</v>
      </c>
      <c r="J133" t="s">
        <v>20</v>
      </c>
      <c r="K133">
        <v>2443</v>
      </c>
      <c r="L133" t="s">
        <v>40</v>
      </c>
      <c r="M133" t="s">
        <v>41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  <c r="S133" s="9">
        <f t="shared" si="10"/>
        <v>41607.25</v>
      </c>
      <c r="T133" s="9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2039</v>
      </c>
      <c r="G134" t="s">
        <v>2040</v>
      </c>
      <c r="H134" s="5">
        <f t="shared" si="8"/>
        <v>43.078651685393261</v>
      </c>
      <c r="I134" s="6">
        <f t="shared" si="9"/>
        <v>116.18181818181819</v>
      </c>
      <c r="J134" t="s">
        <v>20</v>
      </c>
      <c r="K134">
        <v>89</v>
      </c>
      <c r="L134" t="s">
        <v>21</v>
      </c>
      <c r="M134" t="s">
        <v>22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  <c r="S134" s="9">
        <f t="shared" si="10"/>
        <v>43112.25</v>
      </c>
      <c r="T134" s="9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2035</v>
      </c>
      <c r="G135" t="s">
        <v>2062</v>
      </c>
      <c r="H135" s="5">
        <f t="shared" si="8"/>
        <v>87.95597484276729</v>
      </c>
      <c r="I135" s="6">
        <f t="shared" si="9"/>
        <v>310.77777777777777</v>
      </c>
      <c r="J135" t="s">
        <v>20</v>
      </c>
      <c r="K135">
        <v>159</v>
      </c>
      <c r="L135" t="s">
        <v>21</v>
      </c>
      <c r="M135" t="s">
        <v>22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2041</v>
      </c>
      <c r="G136" t="s">
        <v>2042</v>
      </c>
      <c r="H136" s="5">
        <f t="shared" si="8"/>
        <v>94.987234042553197</v>
      </c>
      <c r="I136" s="6">
        <f t="shared" si="9"/>
        <v>89.73668341708543</v>
      </c>
      <c r="J136" t="s">
        <v>14</v>
      </c>
      <c r="K136">
        <v>940</v>
      </c>
      <c r="L136" t="s">
        <v>98</v>
      </c>
      <c r="M136" t="s">
        <v>99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2039</v>
      </c>
      <c r="G137" t="s">
        <v>2040</v>
      </c>
      <c r="H137" s="5">
        <f t="shared" si="8"/>
        <v>46.905982905982903</v>
      </c>
      <c r="I137" s="6">
        <f t="shared" si="9"/>
        <v>71.27272727272728</v>
      </c>
      <c r="J137" t="s">
        <v>14</v>
      </c>
      <c r="K137">
        <v>117</v>
      </c>
      <c r="L137" t="s">
        <v>21</v>
      </c>
      <c r="M137" t="s">
        <v>22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  <c r="S137" s="9">
        <f t="shared" si="10"/>
        <v>41340.25</v>
      </c>
      <c r="T137" s="9">
        <f t="shared" si="11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2041</v>
      </c>
      <c r="G138" t="s">
        <v>2044</v>
      </c>
      <c r="H138" s="5">
        <f t="shared" si="8"/>
        <v>46.913793103448278</v>
      </c>
      <c r="I138" s="6">
        <f t="shared" si="9"/>
        <v>3.2862318840579712</v>
      </c>
      <c r="J138" t="s">
        <v>74</v>
      </c>
      <c r="K138">
        <v>58</v>
      </c>
      <c r="L138" t="s">
        <v>21</v>
      </c>
      <c r="M138" t="s">
        <v>22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  <c r="S138" s="9">
        <f t="shared" si="10"/>
        <v>41797.208333333336</v>
      </c>
      <c r="T138" s="9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2047</v>
      </c>
      <c r="G139" t="s">
        <v>2048</v>
      </c>
      <c r="H139" s="5">
        <f t="shared" si="8"/>
        <v>94.24</v>
      </c>
      <c r="I139" s="6">
        <f t="shared" si="9"/>
        <v>261.77777777777777</v>
      </c>
      <c r="J139" t="s">
        <v>20</v>
      </c>
      <c r="K139">
        <v>50</v>
      </c>
      <c r="L139" t="s">
        <v>21</v>
      </c>
      <c r="M139" t="s">
        <v>22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2050</v>
      </c>
      <c r="G140" t="s">
        <v>2061</v>
      </c>
      <c r="H140" s="5">
        <f t="shared" si="8"/>
        <v>80.139130434782615</v>
      </c>
      <c r="I140" s="6">
        <f t="shared" si="9"/>
        <v>96</v>
      </c>
      <c r="J140" t="s">
        <v>14</v>
      </c>
      <c r="K140">
        <v>115</v>
      </c>
      <c r="L140" t="s">
        <v>21</v>
      </c>
      <c r="M140" t="s">
        <v>22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2037</v>
      </c>
      <c r="G141" t="s">
        <v>2046</v>
      </c>
      <c r="H141" s="5">
        <f t="shared" si="8"/>
        <v>59.036809815950917</v>
      </c>
      <c r="I141" s="6">
        <f t="shared" si="9"/>
        <v>20.896851248642779</v>
      </c>
      <c r="J141" t="s">
        <v>14</v>
      </c>
      <c r="K141">
        <v>326</v>
      </c>
      <c r="L141" t="s">
        <v>21</v>
      </c>
      <c r="M141" t="s">
        <v>22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  <c r="S141" s="9">
        <f t="shared" si="10"/>
        <v>42115.208333333328</v>
      </c>
      <c r="T141" s="9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2041</v>
      </c>
      <c r="G142" t="s">
        <v>2042</v>
      </c>
      <c r="H142" s="5">
        <f t="shared" si="8"/>
        <v>65.989247311827953</v>
      </c>
      <c r="I142" s="6">
        <f t="shared" si="9"/>
        <v>223.16363636363636</v>
      </c>
      <c r="J142" t="s">
        <v>20</v>
      </c>
      <c r="K142">
        <v>186</v>
      </c>
      <c r="L142" t="s">
        <v>21</v>
      </c>
      <c r="M142" t="s">
        <v>22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  <c r="S142" s="9">
        <f t="shared" si="10"/>
        <v>43156.25</v>
      </c>
      <c r="T142" s="9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2037</v>
      </c>
      <c r="G143" t="s">
        <v>2038</v>
      </c>
      <c r="H143" s="5">
        <f t="shared" si="8"/>
        <v>60.992530345471522</v>
      </c>
      <c r="I143" s="6">
        <f t="shared" si="9"/>
        <v>101.59097978227061</v>
      </c>
      <c r="J143" t="s">
        <v>20</v>
      </c>
      <c r="K143">
        <v>1071</v>
      </c>
      <c r="L143" t="s">
        <v>21</v>
      </c>
      <c r="M143" t="s">
        <v>22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  <c r="S143" s="9">
        <f t="shared" si="10"/>
        <v>42167.208333333328</v>
      </c>
      <c r="T143" s="9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2037</v>
      </c>
      <c r="G144" t="s">
        <v>2038</v>
      </c>
      <c r="H144" s="5">
        <f t="shared" si="8"/>
        <v>98.307692307692307</v>
      </c>
      <c r="I144" s="6">
        <f t="shared" si="9"/>
        <v>230.03999999999996</v>
      </c>
      <c r="J144" t="s">
        <v>20</v>
      </c>
      <c r="K144">
        <v>117</v>
      </c>
      <c r="L144" t="s">
        <v>21</v>
      </c>
      <c r="M144" t="s">
        <v>22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  <c r="S144" s="9">
        <f t="shared" si="10"/>
        <v>41005.208333333336</v>
      </c>
      <c r="T144" s="9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2035</v>
      </c>
      <c r="G145" t="s">
        <v>2045</v>
      </c>
      <c r="H145" s="5">
        <f t="shared" si="8"/>
        <v>104.6</v>
      </c>
      <c r="I145" s="6">
        <f t="shared" si="9"/>
        <v>135.59259259259261</v>
      </c>
      <c r="J145" t="s">
        <v>20</v>
      </c>
      <c r="K145">
        <v>70</v>
      </c>
      <c r="L145" t="s">
        <v>21</v>
      </c>
      <c r="M145" t="s">
        <v>22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  <c r="S145" s="9">
        <f t="shared" si="10"/>
        <v>40357.208333333336</v>
      </c>
      <c r="T145" s="9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2039</v>
      </c>
      <c r="G146" t="s">
        <v>2040</v>
      </c>
      <c r="H146" s="5">
        <f t="shared" si="8"/>
        <v>86.066666666666663</v>
      </c>
      <c r="I146" s="6">
        <f t="shared" si="9"/>
        <v>129.1</v>
      </c>
      <c r="J146" t="s">
        <v>20</v>
      </c>
      <c r="K146">
        <v>135</v>
      </c>
      <c r="L146" t="s">
        <v>21</v>
      </c>
      <c r="M146" t="s">
        <v>22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  <c r="S146" s="9">
        <f t="shared" si="10"/>
        <v>43633.208333333328</v>
      </c>
      <c r="T146" s="9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2037</v>
      </c>
      <c r="G147" t="s">
        <v>2046</v>
      </c>
      <c r="H147" s="5">
        <f t="shared" si="8"/>
        <v>76.989583333333329</v>
      </c>
      <c r="I147" s="6">
        <f t="shared" si="9"/>
        <v>236.512</v>
      </c>
      <c r="J147" t="s">
        <v>20</v>
      </c>
      <c r="K147">
        <v>768</v>
      </c>
      <c r="L147" t="s">
        <v>98</v>
      </c>
      <c r="M147" t="s">
        <v>99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  <c r="S147" s="9">
        <f t="shared" si="10"/>
        <v>41889.208333333336</v>
      </c>
      <c r="T147" s="9">
        <f t="shared" si="11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2039</v>
      </c>
      <c r="G148" t="s">
        <v>2040</v>
      </c>
      <c r="H148" s="5">
        <f t="shared" si="8"/>
        <v>29.764705882352942</v>
      </c>
      <c r="I148" s="6">
        <f t="shared" si="9"/>
        <v>17.25</v>
      </c>
      <c r="J148" t="s">
        <v>74</v>
      </c>
      <c r="K148">
        <v>51</v>
      </c>
      <c r="L148" t="s">
        <v>21</v>
      </c>
      <c r="M148" t="s">
        <v>22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  <c r="S148" s="9">
        <f t="shared" si="10"/>
        <v>40855.25</v>
      </c>
      <c r="T148" s="9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2039</v>
      </c>
      <c r="G149" t="s">
        <v>2040</v>
      </c>
      <c r="H149" s="5">
        <f t="shared" si="8"/>
        <v>46.91959798994975</v>
      </c>
      <c r="I149" s="6">
        <f t="shared" si="9"/>
        <v>112.49397590361446</v>
      </c>
      <c r="J149" t="s">
        <v>20</v>
      </c>
      <c r="K149">
        <v>199</v>
      </c>
      <c r="L149" t="s">
        <v>21</v>
      </c>
      <c r="M149" t="s">
        <v>22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  <c r="S149" s="9">
        <f t="shared" si="10"/>
        <v>42534.208333333328</v>
      </c>
      <c r="T149" s="9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2037</v>
      </c>
      <c r="G150" t="s">
        <v>2046</v>
      </c>
      <c r="H150" s="5">
        <f t="shared" si="8"/>
        <v>105.18691588785046</v>
      </c>
      <c r="I150" s="6">
        <f t="shared" si="9"/>
        <v>121.02150537634408</v>
      </c>
      <c r="J150" t="s">
        <v>20</v>
      </c>
      <c r="K150">
        <v>107</v>
      </c>
      <c r="L150" t="s">
        <v>21</v>
      </c>
      <c r="M150" t="s">
        <v>22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  <c r="S150" s="9">
        <f t="shared" si="10"/>
        <v>42941.208333333328</v>
      </c>
      <c r="T150" s="9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2035</v>
      </c>
      <c r="G151" t="s">
        <v>2045</v>
      </c>
      <c r="H151" s="5">
        <f t="shared" si="8"/>
        <v>69.907692307692301</v>
      </c>
      <c r="I151" s="6">
        <f t="shared" si="9"/>
        <v>219.87096774193549</v>
      </c>
      <c r="J151" t="s">
        <v>20</v>
      </c>
      <c r="K151">
        <v>195</v>
      </c>
      <c r="L151" t="s">
        <v>21</v>
      </c>
      <c r="M151" t="s">
        <v>22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2035</v>
      </c>
      <c r="G152" t="s">
        <v>2036</v>
      </c>
      <c r="H152" s="5">
        <f t="shared" si="8"/>
        <v>1</v>
      </c>
      <c r="I152" s="6">
        <f t="shared" si="9"/>
        <v>1</v>
      </c>
      <c r="J152" t="s">
        <v>14</v>
      </c>
      <c r="K152">
        <v>1</v>
      </c>
      <c r="L152" t="s">
        <v>21</v>
      </c>
      <c r="M152" t="s">
        <v>22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2035</v>
      </c>
      <c r="G153" t="s">
        <v>2043</v>
      </c>
      <c r="H153" s="5">
        <f t="shared" si="8"/>
        <v>60.011588275391958</v>
      </c>
      <c r="I153" s="6">
        <f t="shared" si="9"/>
        <v>64.166909620991248</v>
      </c>
      <c r="J153" t="s">
        <v>14</v>
      </c>
      <c r="K153">
        <v>1467</v>
      </c>
      <c r="L153" t="s">
        <v>21</v>
      </c>
      <c r="M153" t="s">
        <v>22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  <c r="S153" s="9">
        <f t="shared" si="10"/>
        <v>41799.208333333336</v>
      </c>
      <c r="T153" s="9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2035</v>
      </c>
      <c r="G154" t="s">
        <v>2045</v>
      </c>
      <c r="H154" s="5">
        <f t="shared" si="8"/>
        <v>52.006220379146917</v>
      </c>
      <c r="I154" s="6">
        <f t="shared" si="9"/>
        <v>423.06746987951806</v>
      </c>
      <c r="J154" t="s">
        <v>20</v>
      </c>
      <c r="K154">
        <v>3376</v>
      </c>
      <c r="L154" t="s">
        <v>21</v>
      </c>
      <c r="M154" t="s">
        <v>22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2039</v>
      </c>
      <c r="G155" t="s">
        <v>2040</v>
      </c>
      <c r="H155" s="5">
        <f t="shared" si="8"/>
        <v>31.000176025347649</v>
      </c>
      <c r="I155" s="6">
        <f t="shared" si="9"/>
        <v>92.984160506863773</v>
      </c>
      <c r="J155" t="s">
        <v>14</v>
      </c>
      <c r="K155">
        <v>5681</v>
      </c>
      <c r="L155" t="s">
        <v>21</v>
      </c>
      <c r="M155" t="s">
        <v>22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2035</v>
      </c>
      <c r="G156" t="s">
        <v>2045</v>
      </c>
      <c r="H156" s="5">
        <f t="shared" si="8"/>
        <v>95.042492917847028</v>
      </c>
      <c r="I156" s="6">
        <f t="shared" si="9"/>
        <v>58.756567425569173</v>
      </c>
      <c r="J156" t="s">
        <v>14</v>
      </c>
      <c r="K156">
        <v>1059</v>
      </c>
      <c r="L156" t="s">
        <v>21</v>
      </c>
      <c r="M156" t="s">
        <v>22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2039</v>
      </c>
      <c r="G157" t="s">
        <v>2040</v>
      </c>
      <c r="H157" s="5">
        <f t="shared" si="8"/>
        <v>75.968174204355108</v>
      </c>
      <c r="I157" s="6">
        <f t="shared" si="9"/>
        <v>65.022222222222226</v>
      </c>
      <c r="J157" t="s">
        <v>14</v>
      </c>
      <c r="K157">
        <v>1194</v>
      </c>
      <c r="L157" t="s">
        <v>21</v>
      </c>
      <c r="M157" t="s">
        <v>22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  <c r="S157" s="9">
        <f t="shared" si="10"/>
        <v>40262.208333333336</v>
      </c>
      <c r="T157" s="9">
        <f t="shared" si="11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2035</v>
      </c>
      <c r="G158" t="s">
        <v>2036</v>
      </c>
      <c r="H158" s="5">
        <f t="shared" si="8"/>
        <v>71.013192612137203</v>
      </c>
      <c r="I158" s="6">
        <f t="shared" si="9"/>
        <v>73.939560439560438</v>
      </c>
      <c r="J158" t="s">
        <v>74</v>
      </c>
      <c r="K158">
        <v>379</v>
      </c>
      <c r="L158" t="s">
        <v>26</v>
      </c>
      <c r="M158" t="s">
        <v>27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2054</v>
      </c>
      <c r="G159" t="s">
        <v>2055</v>
      </c>
      <c r="H159" s="5">
        <f t="shared" si="8"/>
        <v>73.733333333333334</v>
      </c>
      <c r="I159" s="6">
        <f t="shared" si="9"/>
        <v>52.666666666666664</v>
      </c>
      <c r="J159" t="s">
        <v>14</v>
      </c>
      <c r="K159">
        <v>30</v>
      </c>
      <c r="L159" t="s">
        <v>26</v>
      </c>
      <c r="M159" t="s">
        <v>27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  <c r="S159" s="9">
        <f t="shared" si="10"/>
        <v>41638.25</v>
      </c>
      <c r="T159" s="9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2035</v>
      </c>
      <c r="G160" t="s">
        <v>2036</v>
      </c>
      <c r="H160" s="5">
        <f t="shared" si="8"/>
        <v>113.17073170731707</v>
      </c>
      <c r="I160" s="6">
        <f t="shared" si="9"/>
        <v>220.95238095238096</v>
      </c>
      <c r="J160" t="s">
        <v>20</v>
      </c>
      <c r="K160">
        <v>41</v>
      </c>
      <c r="L160" t="s">
        <v>21</v>
      </c>
      <c r="M160" t="s">
        <v>22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  <c r="S160" s="9">
        <f t="shared" si="10"/>
        <v>42346.25</v>
      </c>
      <c r="T160" s="9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2039</v>
      </c>
      <c r="G161" t="s">
        <v>2040</v>
      </c>
      <c r="H161" s="5">
        <f t="shared" si="8"/>
        <v>105.00933552992861</v>
      </c>
      <c r="I161" s="6">
        <f t="shared" si="9"/>
        <v>100.01150627615063</v>
      </c>
      <c r="J161" t="s">
        <v>20</v>
      </c>
      <c r="K161">
        <v>1821</v>
      </c>
      <c r="L161" t="s">
        <v>21</v>
      </c>
      <c r="M161" t="s">
        <v>22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  <c r="S161" s="9">
        <f t="shared" si="10"/>
        <v>43551.208333333328</v>
      </c>
      <c r="T161" s="9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2037</v>
      </c>
      <c r="G162" t="s">
        <v>2046</v>
      </c>
      <c r="H162" s="5">
        <f t="shared" si="8"/>
        <v>79.176829268292678</v>
      </c>
      <c r="I162" s="6">
        <f t="shared" si="9"/>
        <v>162.3125</v>
      </c>
      <c r="J162" t="s">
        <v>20</v>
      </c>
      <c r="K162">
        <v>164</v>
      </c>
      <c r="L162" t="s">
        <v>21</v>
      </c>
      <c r="M162" t="s">
        <v>22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2037</v>
      </c>
      <c r="G163" t="s">
        <v>2038</v>
      </c>
      <c r="H163" s="5">
        <f t="shared" si="8"/>
        <v>57.333333333333336</v>
      </c>
      <c r="I163" s="6">
        <f t="shared" si="9"/>
        <v>78.181818181818187</v>
      </c>
      <c r="J163" t="s">
        <v>14</v>
      </c>
      <c r="K163">
        <v>75</v>
      </c>
      <c r="L163" t="s">
        <v>21</v>
      </c>
      <c r="M163" t="s">
        <v>22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  <c r="S163" s="9">
        <f t="shared" si="10"/>
        <v>42270.208333333328</v>
      </c>
      <c r="T163" s="9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2035</v>
      </c>
      <c r="G164" t="s">
        <v>2036</v>
      </c>
      <c r="H164" s="5">
        <f t="shared" si="8"/>
        <v>58.178343949044589</v>
      </c>
      <c r="I164" s="6">
        <f t="shared" si="9"/>
        <v>149.73770491803279</v>
      </c>
      <c r="J164" t="s">
        <v>20</v>
      </c>
      <c r="K164">
        <v>157</v>
      </c>
      <c r="L164" t="s">
        <v>98</v>
      </c>
      <c r="M164" t="s">
        <v>99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  <c r="S164" s="9">
        <f t="shared" si="10"/>
        <v>43442.25</v>
      </c>
      <c r="T164" s="9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2054</v>
      </c>
      <c r="G165" t="s">
        <v>2055</v>
      </c>
      <c r="H165" s="5">
        <f t="shared" si="8"/>
        <v>36.032520325203251</v>
      </c>
      <c r="I165" s="6">
        <f t="shared" si="9"/>
        <v>253.25714285714284</v>
      </c>
      <c r="J165" t="s">
        <v>20</v>
      </c>
      <c r="K165">
        <v>246</v>
      </c>
      <c r="L165" t="s">
        <v>21</v>
      </c>
      <c r="M165" t="s">
        <v>22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  <c r="S165" s="9">
        <f t="shared" si="10"/>
        <v>43028.208333333328</v>
      </c>
      <c r="T165" s="9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2039</v>
      </c>
      <c r="G166" t="s">
        <v>2040</v>
      </c>
      <c r="H166" s="5">
        <f t="shared" si="8"/>
        <v>107.99068767908309</v>
      </c>
      <c r="I166" s="6">
        <f t="shared" si="9"/>
        <v>100.16943521594683</v>
      </c>
      <c r="J166" t="s">
        <v>20</v>
      </c>
      <c r="K166">
        <v>1396</v>
      </c>
      <c r="L166" t="s">
        <v>21</v>
      </c>
      <c r="M166" t="s">
        <v>22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  <c r="S166" s="9">
        <f t="shared" si="10"/>
        <v>43016.208333333328</v>
      </c>
      <c r="T166" s="9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2037</v>
      </c>
      <c r="G167" t="s">
        <v>2038</v>
      </c>
      <c r="H167" s="5">
        <f t="shared" si="8"/>
        <v>44.005985634477256</v>
      </c>
      <c r="I167" s="6">
        <f t="shared" si="9"/>
        <v>121.99004424778761</v>
      </c>
      <c r="J167" t="s">
        <v>20</v>
      </c>
      <c r="K167">
        <v>2506</v>
      </c>
      <c r="L167" t="s">
        <v>21</v>
      </c>
      <c r="M167" t="s">
        <v>22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  <c r="S167" s="9">
        <f t="shared" si="10"/>
        <v>42948.208333333328</v>
      </c>
      <c r="T167" s="9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2054</v>
      </c>
      <c r="G168" t="s">
        <v>2055</v>
      </c>
      <c r="H168" s="5">
        <f t="shared" si="8"/>
        <v>55.077868852459019</v>
      </c>
      <c r="I168" s="6">
        <f t="shared" si="9"/>
        <v>137.13265306122449</v>
      </c>
      <c r="J168" t="s">
        <v>20</v>
      </c>
      <c r="K168">
        <v>244</v>
      </c>
      <c r="L168" t="s">
        <v>21</v>
      </c>
      <c r="M168" t="s">
        <v>22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  <c r="S168" s="9">
        <f t="shared" si="10"/>
        <v>40534.25</v>
      </c>
      <c r="T168" s="9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2039</v>
      </c>
      <c r="G169" t="s">
        <v>2040</v>
      </c>
      <c r="H169" s="5">
        <f t="shared" si="8"/>
        <v>74</v>
      </c>
      <c r="I169" s="6">
        <f t="shared" si="9"/>
        <v>415.53846153846149</v>
      </c>
      <c r="J169" t="s">
        <v>20</v>
      </c>
      <c r="K169">
        <v>146</v>
      </c>
      <c r="L169" t="s">
        <v>26</v>
      </c>
      <c r="M169" t="s">
        <v>27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2035</v>
      </c>
      <c r="G170" t="s">
        <v>2045</v>
      </c>
      <c r="H170" s="5">
        <f t="shared" si="8"/>
        <v>41.996858638743454</v>
      </c>
      <c r="I170" s="6">
        <f t="shared" si="9"/>
        <v>31.30913348946136</v>
      </c>
      <c r="J170" t="s">
        <v>14</v>
      </c>
      <c r="K170">
        <v>955</v>
      </c>
      <c r="L170" t="s">
        <v>36</v>
      </c>
      <c r="M170" t="s">
        <v>37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  <c r="S170" s="9">
        <f t="shared" si="10"/>
        <v>43518.25</v>
      </c>
      <c r="T170" s="9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2041</v>
      </c>
      <c r="G171" t="s">
        <v>2052</v>
      </c>
      <c r="H171" s="5">
        <f t="shared" si="8"/>
        <v>77.988161010260455</v>
      </c>
      <c r="I171" s="6">
        <f t="shared" si="9"/>
        <v>424.08154506437768</v>
      </c>
      <c r="J171" t="s">
        <v>20</v>
      </c>
      <c r="K171">
        <v>1267</v>
      </c>
      <c r="L171" t="s">
        <v>21</v>
      </c>
      <c r="M171" t="s">
        <v>22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2035</v>
      </c>
      <c r="G172" t="s">
        <v>2045</v>
      </c>
      <c r="H172" s="5">
        <f t="shared" si="8"/>
        <v>82.507462686567166</v>
      </c>
      <c r="I172" s="6">
        <f t="shared" si="9"/>
        <v>2.93886230728336</v>
      </c>
      <c r="J172" t="s">
        <v>14</v>
      </c>
      <c r="K172">
        <v>67</v>
      </c>
      <c r="L172" t="s">
        <v>21</v>
      </c>
      <c r="M172" t="s">
        <v>22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2047</v>
      </c>
      <c r="G173" t="s">
        <v>2059</v>
      </c>
      <c r="H173" s="5">
        <f t="shared" si="8"/>
        <v>104.2</v>
      </c>
      <c r="I173" s="6">
        <f t="shared" si="9"/>
        <v>10.63265306122449</v>
      </c>
      <c r="J173" t="s">
        <v>14</v>
      </c>
      <c r="K173">
        <v>5</v>
      </c>
      <c r="L173" t="s">
        <v>21</v>
      </c>
      <c r="M173" t="s">
        <v>22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2041</v>
      </c>
      <c r="G174" t="s">
        <v>2042</v>
      </c>
      <c r="H174" s="5">
        <f t="shared" si="8"/>
        <v>25.5</v>
      </c>
      <c r="I174" s="6">
        <f t="shared" si="9"/>
        <v>82.875</v>
      </c>
      <c r="J174" t="s">
        <v>14</v>
      </c>
      <c r="K174">
        <v>26</v>
      </c>
      <c r="L174" t="s">
        <v>21</v>
      </c>
      <c r="M174" t="s">
        <v>22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  <c r="S174" s="9">
        <f t="shared" si="10"/>
        <v>41839.208333333336</v>
      </c>
      <c r="T174" s="9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2039</v>
      </c>
      <c r="G175" t="s">
        <v>2040</v>
      </c>
      <c r="H175" s="5">
        <f t="shared" si="8"/>
        <v>100.98334401024984</v>
      </c>
      <c r="I175" s="6">
        <f t="shared" si="9"/>
        <v>163.01447776628748</v>
      </c>
      <c r="J175" t="s">
        <v>20</v>
      </c>
      <c r="K175">
        <v>1561</v>
      </c>
      <c r="L175" t="s">
        <v>21</v>
      </c>
      <c r="M175" t="s">
        <v>22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  <c r="S175" s="9">
        <f t="shared" si="10"/>
        <v>41412.208333333336</v>
      </c>
      <c r="T175" s="9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2037</v>
      </c>
      <c r="G176" t="s">
        <v>2046</v>
      </c>
      <c r="H176" s="5">
        <f t="shared" si="8"/>
        <v>111.83333333333333</v>
      </c>
      <c r="I176" s="6">
        <f t="shared" si="9"/>
        <v>894.66666666666674</v>
      </c>
      <c r="J176" t="s">
        <v>20</v>
      </c>
      <c r="K176">
        <v>48</v>
      </c>
      <c r="L176" t="s">
        <v>21</v>
      </c>
      <c r="M176" t="s">
        <v>22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2039</v>
      </c>
      <c r="G177" t="s">
        <v>2040</v>
      </c>
      <c r="H177" s="5">
        <f t="shared" si="8"/>
        <v>41.999115044247787</v>
      </c>
      <c r="I177" s="6">
        <f t="shared" si="9"/>
        <v>26.191501103752756</v>
      </c>
      <c r="J177" t="s">
        <v>14</v>
      </c>
      <c r="K177">
        <v>1130</v>
      </c>
      <c r="L177" t="s">
        <v>21</v>
      </c>
      <c r="M177" t="s">
        <v>22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2039</v>
      </c>
      <c r="G178" t="s">
        <v>2040</v>
      </c>
      <c r="H178" s="5">
        <f t="shared" si="8"/>
        <v>110.05115089514067</v>
      </c>
      <c r="I178" s="6">
        <f t="shared" si="9"/>
        <v>74.834782608695647</v>
      </c>
      <c r="J178" t="s">
        <v>14</v>
      </c>
      <c r="K178">
        <v>782</v>
      </c>
      <c r="L178" t="s">
        <v>21</v>
      </c>
      <c r="M178" t="s">
        <v>22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  <c r="S178" s="9">
        <f t="shared" si="10"/>
        <v>42616.208333333328</v>
      </c>
      <c r="T178" s="9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2039</v>
      </c>
      <c r="G179" t="s">
        <v>2040</v>
      </c>
      <c r="H179" s="5">
        <f t="shared" si="8"/>
        <v>58.997079225994888</v>
      </c>
      <c r="I179" s="6">
        <f t="shared" si="9"/>
        <v>416.47680412371136</v>
      </c>
      <c r="J179" t="s">
        <v>20</v>
      </c>
      <c r="K179">
        <v>2739</v>
      </c>
      <c r="L179" t="s">
        <v>21</v>
      </c>
      <c r="M179" t="s">
        <v>22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2033</v>
      </c>
      <c r="G180" t="s">
        <v>2034</v>
      </c>
      <c r="H180" s="5">
        <f t="shared" si="8"/>
        <v>32.985714285714288</v>
      </c>
      <c r="I180" s="6">
        <f t="shared" si="9"/>
        <v>96.208333333333329</v>
      </c>
      <c r="J180" t="s">
        <v>14</v>
      </c>
      <c r="K180">
        <v>210</v>
      </c>
      <c r="L180" t="s">
        <v>21</v>
      </c>
      <c r="M180" t="s">
        <v>22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  <c r="S180" s="9">
        <f t="shared" si="10"/>
        <v>42999.208333333328</v>
      </c>
      <c r="T180" s="9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2039</v>
      </c>
      <c r="G181" t="s">
        <v>2040</v>
      </c>
      <c r="H181" s="5">
        <f t="shared" si="8"/>
        <v>45.005654509471306</v>
      </c>
      <c r="I181" s="6">
        <f t="shared" si="9"/>
        <v>357.71910112359546</v>
      </c>
      <c r="J181" t="s">
        <v>20</v>
      </c>
      <c r="K181">
        <v>3537</v>
      </c>
      <c r="L181" t="s">
        <v>15</v>
      </c>
      <c r="M181" t="s">
        <v>16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  <c r="S181" s="9">
        <f t="shared" si="10"/>
        <v>41350.208333333336</v>
      </c>
      <c r="T181" s="9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2037</v>
      </c>
      <c r="G182" t="s">
        <v>2046</v>
      </c>
      <c r="H182" s="5">
        <f t="shared" si="8"/>
        <v>81.98196487897485</v>
      </c>
      <c r="I182" s="6">
        <f t="shared" si="9"/>
        <v>308.45714285714286</v>
      </c>
      <c r="J182" t="s">
        <v>20</v>
      </c>
      <c r="K182">
        <v>2107</v>
      </c>
      <c r="L182" t="s">
        <v>26</v>
      </c>
      <c r="M182" t="s">
        <v>27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2037</v>
      </c>
      <c r="G183" t="s">
        <v>2038</v>
      </c>
      <c r="H183" s="5">
        <f t="shared" si="8"/>
        <v>39.080882352941174</v>
      </c>
      <c r="I183" s="6">
        <f t="shared" si="9"/>
        <v>61.802325581395344</v>
      </c>
      <c r="J183" t="s">
        <v>14</v>
      </c>
      <c r="K183">
        <v>136</v>
      </c>
      <c r="L183" t="s">
        <v>21</v>
      </c>
      <c r="M183" t="s">
        <v>22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  <c r="S183" s="9">
        <f t="shared" si="10"/>
        <v>43012.208333333328</v>
      </c>
      <c r="T183" s="9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2039</v>
      </c>
      <c r="G184" t="s">
        <v>2040</v>
      </c>
      <c r="H184" s="5">
        <f t="shared" si="8"/>
        <v>58.996383363471971</v>
      </c>
      <c r="I184" s="6">
        <f t="shared" si="9"/>
        <v>722.32472324723244</v>
      </c>
      <c r="J184" t="s">
        <v>20</v>
      </c>
      <c r="K184">
        <v>3318</v>
      </c>
      <c r="L184" t="s">
        <v>36</v>
      </c>
      <c r="M184" t="s">
        <v>37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2035</v>
      </c>
      <c r="G185" t="s">
        <v>2036</v>
      </c>
      <c r="H185" s="5">
        <f t="shared" si="8"/>
        <v>40.988372093023258</v>
      </c>
      <c r="I185" s="6">
        <f t="shared" si="9"/>
        <v>69.117647058823522</v>
      </c>
      <c r="J185" t="s">
        <v>14</v>
      </c>
      <c r="K185">
        <v>86</v>
      </c>
      <c r="L185" t="s">
        <v>15</v>
      </c>
      <c r="M185" t="s">
        <v>16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  <c r="S185" s="9">
        <f t="shared" si="10"/>
        <v>40430.208333333336</v>
      </c>
      <c r="T185" s="9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2039</v>
      </c>
      <c r="G186" t="s">
        <v>2040</v>
      </c>
      <c r="H186" s="5">
        <f t="shared" si="8"/>
        <v>31.029411764705884</v>
      </c>
      <c r="I186" s="6">
        <f t="shared" si="9"/>
        <v>293.05555555555554</v>
      </c>
      <c r="J186" t="s">
        <v>20</v>
      </c>
      <c r="K186">
        <v>340</v>
      </c>
      <c r="L186" t="s">
        <v>21</v>
      </c>
      <c r="M186" t="s">
        <v>22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2041</v>
      </c>
      <c r="G187" t="s">
        <v>2060</v>
      </c>
      <c r="H187" s="5">
        <f t="shared" si="8"/>
        <v>37.789473684210527</v>
      </c>
      <c r="I187" s="6">
        <f t="shared" si="9"/>
        <v>71.8</v>
      </c>
      <c r="J187" t="s">
        <v>14</v>
      </c>
      <c r="K187">
        <v>19</v>
      </c>
      <c r="L187" t="s">
        <v>21</v>
      </c>
      <c r="M187" t="s">
        <v>22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2039</v>
      </c>
      <c r="G188" t="s">
        <v>2040</v>
      </c>
      <c r="H188" s="5">
        <f t="shared" si="8"/>
        <v>32.006772009029348</v>
      </c>
      <c r="I188" s="6">
        <f t="shared" si="9"/>
        <v>31.934684684684683</v>
      </c>
      <c r="J188" t="s">
        <v>14</v>
      </c>
      <c r="K188">
        <v>886</v>
      </c>
      <c r="L188" t="s">
        <v>21</v>
      </c>
      <c r="M188" t="s">
        <v>22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  <c r="S188" s="9">
        <f t="shared" si="10"/>
        <v>41782.208333333336</v>
      </c>
      <c r="T188" s="9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2041</v>
      </c>
      <c r="G189" t="s">
        <v>2052</v>
      </c>
      <c r="H189" s="5">
        <f t="shared" si="8"/>
        <v>95.966712898751737</v>
      </c>
      <c r="I189" s="6">
        <f t="shared" si="9"/>
        <v>229.87375415282392</v>
      </c>
      <c r="J189" t="s">
        <v>20</v>
      </c>
      <c r="K189">
        <v>1442</v>
      </c>
      <c r="L189" t="s">
        <v>15</v>
      </c>
      <c r="M189" t="s">
        <v>16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2039</v>
      </c>
      <c r="G190" t="s">
        <v>2040</v>
      </c>
      <c r="H190" s="5">
        <f t="shared" si="8"/>
        <v>75</v>
      </c>
      <c r="I190" s="6">
        <f t="shared" si="9"/>
        <v>32.012195121951223</v>
      </c>
      <c r="J190" t="s">
        <v>14</v>
      </c>
      <c r="K190">
        <v>35</v>
      </c>
      <c r="L190" t="s">
        <v>107</v>
      </c>
      <c r="M190" t="s">
        <v>108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  <c r="S190" s="9">
        <f t="shared" si="10"/>
        <v>41975.25</v>
      </c>
      <c r="T190" s="9">
        <f t="shared" si="11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2039</v>
      </c>
      <c r="G191" t="s">
        <v>2040</v>
      </c>
      <c r="H191" s="5">
        <f t="shared" si="8"/>
        <v>102.0498866213152</v>
      </c>
      <c r="I191" s="6">
        <f t="shared" si="9"/>
        <v>23.525352848928385</v>
      </c>
      <c r="J191" t="s">
        <v>74</v>
      </c>
      <c r="K191">
        <v>441</v>
      </c>
      <c r="L191" t="s">
        <v>21</v>
      </c>
      <c r="M191" t="s">
        <v>22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2039</v>
      </c>
      <c r="G192" t="s">
        <v>2040</v>
      </c>
      <c r="H192" s="5">
        <f t="shared" si="8"/>
        <v>105.75</v>
      </c>
      <c r="I192" s="6">
        <f t="shared" si="9"/>
        <v>68.594594594594597</v>
      </c>
      <c r="J192" t="s">
        <v>14</v>
      </c>
      <c r="K192">
        <v>24</v>
      </c>
      <c r="L192" t="s">
        <v>21</v>
      </c>
      <c r="M192" t="s">
        <v>22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2039</v>
      </c>
      <c r="G193" t="s">
        <v>2040</v>
      </c>
      <c r="H193" s="5">
        <f t="shared" si="8"/>
        <v>37.069767441860463</v>
      </c>
      <c r="I193" s="6">
        <f t="shared" si="9"/>
        <v>37.952380952380956</v>
      </c>
      <c r="J193" t="s">
        <v>14</v>
      </c>
      <c r="K193">
        <v>86</v>
      </c>
      <c r="L193" t="s">
        <v>107</v>
      </c>
      <c r="M193" t="s">
        <v>108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2035</v>
      </c>
      <c r="G194" t="s">
        <v>2036</v>
      </c>
      <c r="H194" s="5">
        <f t="shared" si="8"/>
        <v>35.049382716049379</v>
      </c>
      <c r="I194" s="6">
        <f t="shared" si="9"/>
        <v>19.992957746478872</v>
      </c>
      <c r="J194" t="s">
        <v>14</v>
      </c>
      <c r="K194">
        <v>243</v>
      </c>
      <c r="L194" t="s">
        <v>21</v>
      </c>
      <c r="M194" t="s">
        <v>22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2035</v>
      </c>
      <c r="G195" t="s">
        <v>2045</v>
      </c>
      <c r="H195" s="5">
        <f t="shared" ref="H195:H258" si="12">E195/K195</f>
        <v>46.338461538461537</v>
      </c>
      <c r="I195" s="6">
        <f t="shared" ref="I195:I258" si="13">(E195/D195)*100</f>
        <v>45.636363636363633</v>
      </c>
      <c r="J195" t="s">
        <v>14</v>
      </c>
      <c r="K195">
        <v>65</v>
      </c>
      <c r="L195" t="s">
        <v>21</v>
      </c>
      <c r="M195" t="s">
        <v>22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  <c r="S195" s="9">
        <f t="shared" ref="S195:S258" si="14">(((N195/60)/60)/24)+DATE(1970,1,1)</f>
        <v>43198.208333333328</v>
      </c>
      <c r="T195" s="9">
        <f t="shared" ref="T195:T258" si="15">(((O195/60)/60)/24)+DATE(1970,1,1)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2035</v>
      </c>
      <c r="G196" t="s">
        <v>2057</v>
      </c>
      <c r="H196" s="5">
        <f t="shared" si="12"/>
        <v>69.174603174603178</v>
      </c>
      <c r="I196" s="6">
        <f t="shared" si="13"/>
        <v>122.7605633802817</v>
      </c>
      <c r="J196" t="s">
        <v>20</v>
      </c>
      <c r="K196">
        <v>126</v>
      </c>
      <c r="L196" t="s">
        <v>21</v>
      </c>
      <c r="M196" t="s">
        <v>22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  <c r="S196" s="9">
        <f t="shared" si="14"/>
        <v>42261.208333333328</v>
      </c>
      <c r="T196" s="9">
        <f t="shared" si="15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2035</v>
      </c>
      <c r="G197" t="s">
        <v>2043</v>
      </c>
      <c r="H197" s="5">
        <f t="shared" si="12"/>
        <v>109.07824427480917</v>
      </c>
      <c r="I197" s="6">
        <f t="shared" si="13"/>
        <v>361.75316455696202</v>
      </c>
      <c r="J197" t="s">
        <v>20</v>
      </c>
      <c r="K197">
        <v>524</v>
      </c>
      <c r="L197" t="s">
        <v>21</v>
      </c>
      <c r="M197" t="s">
        <v>22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2037</v>
      </c>
      <c r="G198" t="s">
        <v>2046</v>
      </c>
      <c r="H198" s="5">
        <f t="shared" si="12"/>
        <v>51.78</v>
      </c>
      <c r="I198" s="6">
        <f t="shared" si="13"/>
        <v>63.146341463414636</v>
      </c>
      <c r="J198" t="s">
        <v>14</v>
      </c>
      <c r="K198">
        <v>100</v>
      </c>
      <c r="L198" t="s">
        <v>36</v>
      </c>
      <c r="M198" t="s">
        <v>37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  <c r="S198" s="9">
        <f t="shared" si="14"/>
        <v>42616.208333333328</v>
      </c>
      <c r="T198" s="9">
        <f t="shared" si="15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2041</v>
      </c>
      <c r="G199" t="s">
        <v>2044</v>
      </c>
      <c r="H199" s="5">
        <f t="shared" si="12"/>
        <v>82.010055304172951</v>
      </c>
      <c r="I199" s="6">
        <f t="shared" si="13"/>
        <v>298.20475319926874</v>
      </c>
      <c r="J199" t="s">
        <v>20</v>
      </c>
      <c r="K199">
        <v>1989</v>
      </c>
      <c r="L199" t="s">
        <v>21</v>
      </c>
      <c r="M199" t="s">
        <v>22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2035</v>
      </c>
      <c r="G200" t="s">
        <v>2043</v>
      </c>
      <c r="H200" s="5">
        <f t="shared" si="12"/>
        <v>35.958333333333336</v>
      </c>
      <c r="I200" s="6">
        <f t="shared" si="13"/>
        <v>9.5585443037974684</v>
      </c>
      <c r="J200" t="s">
        <v>14</v>
      </c>
      <c r="K200">
        <v>168</v>
      </c>
      <c r="L200" t="s">
        <v>21</v>
      </c>
      <c r="M200" t="s">
        <v>22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2035</v>
      </c>
      <c r="G201" t="s">
        <v>2036</v>
      </c>
      <c r="H201" s="5">
        <f t="shared" si="12"/>
        <v>74.461538461538467</v>
      </c>
      <c r="I201" s="6">
        <f t="shared" si="13"/>
        <v>53.777777777777779</v>
      </c>
      <c r="J201" t="s">
        <v>14</v>
      </c>
      <c r="K201">
        <v>13</v>
      </c>
      <c r="L201" t="s">
        <v>21</v>
      </c>
      <c r="M201" t="s">
        <v>22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2039</v>
      </c>
      <c r="G202" t="s">
        <v>2040</v>
      </c>
      <c r="H202" s="5">
        <f t="shared" si="12"/>
        <v>2</v>
      </c>
      <c r="I202" s="6">
        <f t="shared" si="13"/>
        <v>2</v>
      </c>
      <c r="J202" t="s">
        <v>14</v>
      </c>
      <c r="K202">
        <v>1</v>
      </c>
      <c r="L202" t="s">
        <v>15</v>
      </c>
      <c r="M202" t="s">
        <v>16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  <c r="S202" s="9">
        <f t="shared" si="14"/>
        <v>40262.208333333336</v>
      </c>
      <c r="T202" s="9">
        <f t="shared" si="15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2037</v>
      </c>
      <c r="G203" t="s">
        <v>2038</v>
      </c>
      <c r="H203" s="5">
        <f t="shared" si="12"/>
        <v>91.114649681528661</v>
      </c>
      <c r="I203" s="6">
        <f t="shared" si="13"/>
        <v>681.19047619047615</v>
      </c>
      <c r="J203" t="s">
        <v>20</v>
      </c>
      <c r="K203">
        <v>157</v>
      </c>
      <c r="L203" t="s">
        <v>21</v>
      </c>
      <c r="M203" t="s">
        <v>22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  <c r="S203" s="9">
        <f t="shared" si="14"/>
        <v>41845.208333333336</v>
      </c>
      <c r="T203" s="9">
        <f t="shared" si="15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2033</v>
      </c>
      <c r="G204" t="s">
        <v>2034</v>
      </c>
      <c r="H204" s="5">
        <f t="shared" si="12"/>
        <v>79.792682926829272</v>
      </c>
      <c r="I204" s="6">
        <f t="shared" si="13"/>
        <v>78.831325301204828</v>
      </c>
      <c r="J204" t="s">
        <v>74</v>
      </c>
      <c r="K204">
        <v>82</v>
      </c>
      <c r="L204" t="s">
        <v>21</v>
      </c>
      <c r="M204" t="s">
        <v>22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  <c r="S204" s="9">
        <f t="shared" si="14"/>
        <v>40818.208333333336</v>
      </c>
      <c r="T204" s="9">
        <f t="shared" si="15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2039</v>
      </c>
      <c r="G205" t="s">
        <v>2040</v>
      </c>
      <c r="H205" s="5">
        <f t="shared" si="12"/>
        <v>42.999777678968428</v>
      </c>
      <c r="I205" s="6">
        <f t="shared" si="13"/>
        <v>134.40792216817235</v>
      </c>
      <c r="J205" t="s">
        <v>20</v>
      </c>
      <c r="K205">
        <v>4498</v>
      </c>
      <c r="L205" t="s">
        <v>26</v>
      </c>
      <c r="M205" t="s">
        <v>27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2035</v>
      </c>
      <c r="G206" t="s">
        <v>2058</v>
      </c>
      <c r="H206" s="5">
        <f t="shared" si="12"/>
        <v>63.225000000000001</v>
      </c>
      <c r="I206" s="6">
        <f t="shared" si="13"/>
        <v>3.3719999999999999</v>
      </c>
      <c r="J206" t="s">
        <v>14</v>
      </c>
      <c r="K206">
        <v>40</v>
      </c>
      <c r="L206" t="s">
        <v>21</v>
      </c>
      <c r="M206" t="s">
        <v>22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  <c r="S206" s="9">
        <f t="shared" si="14"/>
        <v>40636.208333333336</v>
      </c>
      <c r="T206" s="9">
        <f t="shared" si="15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2039</v>
      </c>
      <c r="G207" t="s">
        <v>2040</v>
      </c>
      <c r="H207" s="5">
        <f t="shared" si="12"/>
        <v>70.174999999999997</v>
      </c>
      <c r="I207" s="6">
        <f t="shared" si="13"/>
        <v>431.84615384615387</v>
      </c>
      <c r="J207" t="s">
        <v>20</v>
      </c>
      <c r="K207">
        <v>80</v>
      </c>
      <c r="L207" t="s">
        <v>21</v>
      </c>
      <c r="M207" t="s">
        <v>22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  <c r="S207" s="9">
        <f t="shared" si="14"/>
        <v>43390.208333333328</v>
      </c>
      <c r="T207" s="9">
        <f t="shared" si="15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2047</v>
      </c>
      <c r="G208" t="s">
        <v>2053</v>
      </c>
      <c r="H208" s="5">
        <f t="shared" si="12"/>
        <v>61.333333333333336</v>
      </c>
      <c r="I208" s="6">
        <f t="shared" si="13"/>
        <v>38.844444444444441</v>
      </c>
      <c r="J208" t="s">
        <v>74</v>
      </c>
      <c r="K208">
        <v>57</v>
      </c>
      <c r="L208" t="s">
        <v>21</v>
      </c>
      <c r="M208" t="s">
        <v>22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  <c r="S208" s="9">
        <f t="shared" si="14"/>
        <v>40236.25</v>
      </c>
      <c r="T208" s="9">
        <f t="shared" si="15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2035</v>
      </c>
      <c r="G209" t="s">
        <v>2036</v>
      </c>
      <c r="H209" s="5">
        <f t="shared" si="12"/>
        <v>99</v>
      </c>
      <c r="I209" s="6">
        <f t="shared" si="13"/>
        <v>425.7</v>
      </c>
      <c r="J209" t="s">
        <v>20</v>
      </c>
      <c r="K209">
        <v>43</v>
      </c>
      <c r="L209" t="s">
        <v>21</v>
      </c>
      <c r="M209" t="s">
        <v>22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  <c r="S209" s="9">
        <f t="shared" si="14"/>
        <v>43340.208333333328</v>
      </c>
      <c r="T209" s="9">
        <f t="shared" si="15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2041</v>
      </c>
      <c r="G210" t="s">
        <v>2042</v>
      </c>
      <c r="H210" s="5">
        <f t="shared" si="12"/>
        <v>96.984900146127615</v>
      </c>
      <c r="I210" s="6">
        <f t="shared" si="13"/>
        <v>101.12239715591672</v>
      </c>
      <c r="J210" t="s">
        <v>20</v>
      </c>
      <c r="K210">
        <v>2053</v>
      </c>
      <c r="L210" t="s">
        <v>21</v>
      </c>
      <c r="M210" t="s">
        <v>22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  <c r="S210" s="9">
        <f t="shared" si="14"/>
        <v>43048.25</v>
      </c>
      <c r="T210" s="9">
        <f t="shared" si="15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2041</v>
      </c>
      <c r="G211" t="s">
        <v>2042</v>
      </c>
      <c r="H211" s="5">
        <f t="shared" si="12"/>
        <v>51.004950495049506</v>
      </c>
      <c r="I211" s="6">
        <f t="shared" si="13"/>
        <v>21.188688946015425</v>
      </c>
      <c r="J211" t="s">
        <v>47</v>
      </c>
      <c r="K211">
        <v>808</v>
      </c>
      <c r="L211" t="s">
        <v>26</v>
      </c>
      <c r="M211" t="s">
        <v>27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2041</v>
      </c>
      <c r="G212" t="s">
        <v>2063</v>
      </c>
      <c r="H212" s="5">
        <f t="shared" si="12"/>
        <v>28.044247787610619</v>
      </c>
      <c r="I212" s="6">
        <f t="shared" si="13"/>
        <v>67.425531914893625</v>
      </c>
      <c r="J212" t="s">
        <v>14</v>
      </c>
      <c r="K212">
        <v>226</v>
      </c>
      <c r="L212" t="s">
        <v>36</v>
      </c>
      <c r="M212" t="s">
        <v>37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2039</v>
      </c>
      <c r="G213" t="s">
        <v>2040</v>
      </c>
      <c r="H213" s="5">
        <f t="shared" si="12"/>
        <v>60.984615384615381</v>
      </c>
      <c r="I213" s="6">
        <f t="shared" si="13"/>
        <v>94.923371647509583</v>
      </c>
      <c r="J213" t="s">
        <v>14</v>
      </c>
      <c r="K213">
        <v>1625</v>
      </c>
      <c r="L213" t="s">
        <v>21</v>
      </c>
      <c r="M213" t="s">
        <v>22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  <c r="S213" s="9">
        <f t="shared" si="14"/>
        <v>41513.208333333336</v>
      </c>
      <c r="T213" s="9">
        <f t="shared" si="15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2039</v>
      </c>
      <c r="G214" t="s">
        <v>2040</v>
      </c>
      <c r="H214" s="5">
        <f t="shared" si="12"/>
        <v>73.214285714285708</v>
      </c>
      <c r="I214" s="6">
        <f t="shared" si="13"/>
        <v>151.85185185185185</v>
      </c>
      <c r="J214" t="s">
        <v>20</v>
      </c>
      <c r="K214">
        <v>168</v>
      </c>
      <c r="L214" t="s">
        <v>21</v>
      </c>
      <c r="M214" t="s">
        <v>22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  <c r="S214" s="9">
        <f t="shared" si="14"/>
        <v>43814.25</v>
      </c>
      <c r="T214" s="9">
        <f t="shared" si="15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2035</v>
      </c>
      <c r="G215" t="s">
        <v>2045</v>
      </c>
      <c r="H215" s="5">
        <f t="shared" si="12"/>
        <v>39.997435299603637</v>
      </c>
      <c r="I215" s="6">
        <f t="shared" si="13"/>
        <v>195.16382252559728</v>
      </c>
      <c r="J215" t="s">
        <v>20</v>
      </c>
      <c r="K215">
        <v>4289</v>
      </c>
      <c r="L215" t="s">
        <v>21</v>
      </c>
      <c r="M215" t="s">
        <v>22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  <c r="S215" s="9">
        <f t="shared" si="14"/>
        <v>40488.208333333336</v>
      </c>
      <c r="T215" s="9">
        <f t="shared" si="15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2035</v>
      </c>
      <c r="G216" t="s">
        <v>2036</v>
      </c>
      <c r="H216" s="5">
        <f t="shared" si="12"/>
        <v>86.812121212121212</v>
      </c>
      <c r="I216" s="6">
        <f t="shared" si="13"/>
        <v>1023.1428571428571</v>
      </c>
      <c r="J216" t="s">
        <v>20</v>
      </c>
      <c r="K216">
        <v>165</v>
      </c>
      <c r="L216" t="s">
        <v>21</v>
      </c>
      <c r="M216" t="s">
        <v>22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2039</v>
      </c>
      <c r="G217" t="s">
        <v>2040</v>
      </c>
      <c r="H217" s="5">
        <f t="shared" si="12"/>
        <v>42.125874125874127</v>
      </c>
      <c r="I217" s="6">
        <f t="shared" si="13"/>
        <v>3.841836734693878</v>
      </c>
      <c r="J217" t="s">
        <v>14</v>
      </c>
      <c r="K217">
        <v>143</v>
      </c>
      <c r="L217" t="s">
        <v>21</v>
      </c>
      <c r="M217" t="s">
        <v>22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  <c r="S217" s="9">
        <f t="shared" si="14"/>
        <v>43509.25</v>
      </c>
      <c r="T217" s="9">
        <f t="shared" si="15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2039</v>
      </c>
      <c r="G218" t="s">
        <v>2040</v>
      </c>
      <c r="H218" s="5">
        <f t="shared" si="12"/>
        <v>103.97851239669421</v>
      </c>
      <c r="I218" s="6">
        <f t="shared" si="13"/>
        <v>155.07066557107643</v>
      </c>
      <c r="J218" t="s">
        <v>20</v>
      </c>
      <c r="K218">
        <v>1815</v>
      </c>
      <c r="L218" t="s">
        <v>21</v>
      </c>
      <c r="M218" t="s">
        <v>22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2041</v>
      </c>
      <c r="G219" t="s">
        <v>2063</v>
      </c>
      <c r="H219" s="5">
        <f t="shared" si="12"/>
        <v>62.003211991434689</v>
      </c>
      <c r="I219" s="6">
        <f t="shared" si="13"/>
        <v>44.753477588871718</v>
      </c>
      <c r="J219" t="s">
        <v>14</v>
      </c>
      <c r="K219">
        <v>934</v>
      </c>
      <c r="L219" t="s">
        <v>21</v>
      </c>
      <c r="M219" t="s">
        <v>22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  <c r="S219" s="9">
        <f t="shared" si="14"/>
        <v>43583.208333333328</v>
      </c>
      <c r="T219" s="9">
        <f t="shared" si="15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2041</v>
      </c>
      <c r="G220" t="s">
        <v>2052</v>
      </c>
      <c r="H220" s="5">
        <f t="shared" si="12"/>
        <v>31.005037783375315</v>
      </c>
      <c r="I220" s="6">
        <f t="shared" si="13"/>
        <v>215.94736842105263</v>
      </c>
      <c r="J220" t="s">
        <v>20</v>
      </c>
      <c r="K220">
        <v>397</v>
      </c>
      <c r="L220" t="s">
        <v>40</v>
      </c>
      <c r="M220" t="s">
        <v>41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  <c r="S220" s="9">
        <f t="shared" si="14"/>
        <v>40858.25</v>
      </c>
      <c r="T220" s="9">
        <f t="shared" si="15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2041</v>
      </c>
      <c r="G221" t="s">
        <v>2049</v>
      </c>
      <c r="H221" s="5">
        <f t="shared" si="12"/>
        <v>89.991552956465242</v>
      </c>
      <c r="I221" s="6">
        <f t="shared" si="13"/>
        <v>332.12709832134288</v>
      </c>
      <c r="J221" t="s">
        <v>20</v>
      </c>
      <c r="K221">
        <v>1539</v>
      </c>
      <c r="L221" t="s">
        <v>21</v>
      </c>
      <c r="M221" t="s">
        <v>22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2039</v>
      </c>
      <c r="G222" t="s">
        <v>2040</v>
      </c>
      <c r="H222" s="5">
        <f t="shared" si="12"/>
        <v>39.235294117647058</v>
      </c>
      <c r="I222" s="6">
        <f t="shared" si="13"/>
        <v>8.4430379746835449</v>
      </c>
      <c r="J222" t="s">
        <v>14</v>
      </c>
      <c r="K222">
        <v>17</v>
      </c>
      <c r="L222" t="s">
        <v>21</v>
      </c>
      <c r="M222" t="s">
        <v>22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2033</v>
      </c>
      <c r="G223" t="s">
        <v>2034</v>
      </c>
      <c r="H223" s="5">
        <f t="shared" si="12"/>
        <v>54.993116108306566</v>
      </c>
      <c r="I223" s="6">
        <f t="shared" si="13"/>
        <v>98.625514403292186</v>
      </c>
      <c r="J223" t="s">
        <v>14</v>
      </c>
      <c r="K223">
        <v>2179</v>
      </c>
      <c r="L223" t="s">
        <v>21</v>
      </c>
      <c r="M223" t="s">
        <v>22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  <c r="S223" s="9">
        <f t="shared" si="14"/>
        <v>41081.208333333336</v>
      </c>
      <c r="T223" s="9">
        <f t="shared" si="15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2054</v>
      </c>
      <c r="G224" t="s">
        <v>2055</v>
      </c>
      <c r="H224" s="5">
        <f t="shared" si="12"/>
        <v>47.992753623188406</v>
      </c>
      <c r="I224" s="6">
        <f t="shared" si="13"/>
        <v>137.97916666666669</v>
      </c>
      <c r="J224" t="s">
        <v>20</v>
      </c>
      <c r="K224">
        <v>138</v>
      </c>
      <c r="L224" t="s">
        <v>21</v>
      </c>
      <c r="M224" t="s">
        <v>22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2039</v>
      </c>
      <c r="G225" t="s">
        <v>2040</v>
      </c>
      <c r="H225" s="5">
        <f t="shared" si="12"/>
        <v>87.966702470461868</v>
      </c>
      <c r="I225" s="6">
        <f t="shared" si="13"/>
        <v>93.81099656357388</v>
      </c>
      <c r="J225" t="s">
        <v>14</v>
      </c>
      <c r="K225">
        <v>931</v>
      </c>
      <c r="L225" t="s">
        <v>21</v>
      </c>
      <c r="M225" t="s">
        <v>22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  <c r="S225" s="9">
        <f t="shared" si="14"/>
        <v>42445.208333333328</v>
      </c>
      <c r="T225" s="9">
        <f t="shared" si="15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2041</v>
      </c>
      <c r="G226" t="s">
        <v>2063</v>
      </c>
      <c r="H226" s="5">
        <f t="shared" si="12"/>
        <v>51.999165275459099</v>
      </c>
      <c r="I226" s="6">
        <f t="shared" si="13"/>
        <v>403.63930885529157</v>
      </c>
      <c r="J226" t="s">
        <v>20</v>
      </c>
      <c r="K226">
        <v>3594</v>
      </c>
      <c r="L226" t="s">
        <v>21</v>
      </c>
      <c r="M226" t="s">
        <v>22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  <c r="S226" s="9">
        <f t="shared" si="14"/>
        <v>41906.208333333336</v>
      </c>
      <c r="T226" s="9">
        <f t="shared" si="15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2035</v>
      </c>
      <c r="G227" t="s">
        <v>2036</v>
      </c>
      <c r="H227" s="5">
        <f t="shared" si="12"/>
        <v>29.999659863945578</v>
      </c>
      <c r="I227" s="6">
        <f t="shared" si="13"/>
        <v>260.1740412979351</v>
      </c>
      <c r="J227" t="s">
        <v>20</v>
      </c>
      <c r="K227">
        <v>5880</v>
      </c>
      <c r="L227" t="s">
        <v>21</v>
      </c>
      <c r="M227" t="s">
        <v>22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  <c r="S227" s="9">
        <f t="shared" si="14"/>
        <v>41762.208333333336</v>
      </c>
      <c r="T227" s="9">
        <f t="shared" si="15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2054</v>
      </c>
      <c r="G228" t="s">
        <v>2055</v>
      </c>
      <c r="H228" s="5">
        <f t="shared" si="12"/>
        <v>98.205357142857139</v>
      </c>
      <c r="I228" s="6">
        <f t="shared" si="13"/>
        <v>366.63333333333333</v>
      </c>
      <c r="J228" t="s">
        <v>20</v>
      </c>
      <c r="K228">
        <v>112</v>
      </c>
      <c r="L228" t="s">
        <v>21</v>
      </c>
      <c r="M228" t="s">
        <v>22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  <c r="S228" s="9">
        <f t="shared" si="14"/>
        <v>40276.208333333336</v>
      </c>
      <c r="T228" s="9">
        <f t="shared" si="15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2050</v>
      </c>
      <c r="G229" t="s">
        <v>2061</v>
      </c>
      <c r="H229" s="5">
        <f t="shared" si="12"/>
        <v>108.96182396606575</v>
      </c>
      <c r="I229" s="6">
        <f t="shared" si="13"/>
        <v>168.72085385878489</v>
      </c>
      <c r="J229" t="s">
        <v>20</v>
      </c>
      <c r="K229">
        <v>943</v>
      </c>
      <c r="L229" t="s">
        <v>21</v>
      </c>
      <c r="M229" t="s">
        <v>22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  <c r="S229" s="9">
        <f t="shared" si="14"/>
        <v>42139.208333333328</v>
      </c>
      <c r="T229" s="9">
        <f t="shared" si="15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2041</v>
      </c>
      <c r="G230" t="s">
        <v>2049</v>
      </c>
      <c r="H230" s="5">
        <f t="shared" si="12"/>
        <v>66.998379254457049</v>
      </c>
      <c r="I230" s="6">
        <f t="shared" si="13"/>
        <v>119.90717911530093</v>
      </c>
      <c r="J230" t="s">
        <v>20</v>
      </c>
      <c r="K230">
        <v>2468</v>
      </c>
      <c r="L230" t="s">
        <v>21</v>
      </c>
      <c r="M230" t="s">
        <v>22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  <c r="S230" s="9">
        <f t="shared" si="14"/>
        <v>42613.208333333328</v>
      </c>
      <c r="T230" s="9">
        <f t="shared" si="15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2050</v>
      </c>
      <c r="G231" t="s">
        <v>2061</v>
      </c>
      <c r="H231" s="5">
        <f t="shared" si="12"/>
        <v>64.99333594668758</v>
      </c>
      <c r="I231" s="6">
        <f t="shared" si="13"/>
        <v>193.68925233644859</v>
      </c>
      <c r="J231" t="s">
        <v>20</v>
      </c>
      <c r="K231">
        <v>2551</v>
      </c>
      <c r="L231" t="s">
        <v>21</v>
      </c>
      <c r="M231" t="s">
        <v>22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  <c r="S231" s="9">
        <f t="shared" si="14"/>
        <v>42887.208333333328</v>
      </c>
      <c r="T231" s="9">
        <f t="shared" si="15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2050</v>
      </c>
      <c r="G232" t="s">
        <v>2051</v>
      </c>
      <c r="H232" s="5">
        <f t="shared" si="12"/>
        <v>99.841584158415841</v>
      </c>
      <c r="I232" s="6">
        <f t="shared" si="13"/>
        <v>420.16666666666669</v>
      </c>
      <c r="J232" t="s">
        <v>20</v>
      </c>
      <c r="K232">
        <v>101</v>
      </c>
      <c r="L232" t="s">
        <v>21</v>
      </c>
      <c r="M232" t="s">
        <v>22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  <c r="S232" s="9">
        <f t="shared" si="14"/>
        <v>43805.25</v>
      </c>
      <c r="T232" s="9">
        <f t="shared" si="15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2039</v>
      </c>
      <c r="G233" t="s">
        <v>2040</v>
      </c>
      <c r="H233" s="5">
        <f t="shared" si="12"/>
        <v>82.432835820895519</v>
      </c>
      <c r="I233" s="6">
        <f t="shared" si="13"/>
        <v>76.708333333333329</v>
      </c>
      <c r="J233" t="s">
        <v>74</v>
      </c>
      <c r="K233">
        <v>67</v>
      </c>
      <c r="L233" t="s">
        <v>21</v>
      </c>
      <c r="M233" t="s">
        <v>22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  <c r="S233" s="9">
        <f t="shared" si="14"/>
        <v>41415.208333333336</v>
      </c>
      <c r="T233" s="9">
        <f t="shared" si="15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2039</v>
      </c>
      <c r="G234" t="s">
        <v>2040</v>
      </c>
      <c r="H234" s="5">
        <f t="shared" si="12"/>
        <v>63.293478260869563</v>
      </c>
      <c r="I234" s="6">
        <f t="shared" si="13"/>
        <v>171.26470588235293</v>
      </c>
      <c r="J234" t="s">
        <v>20</v>
      </c>
      <c r="K234">
        <v>92</v>
      </c>
      <c r="L234" t="s">
        <v>21</v>
      </c>
      <c r="M234" t="s">
        <v>22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  <c r="S234" s="9">
        <f t="shared" si="14"/>
        <v>42576.208333333328</v>
      </c>
      <c r="T234" s="9">
        <f t="shared" si="15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2041</v>
      </c>
      <c r="G235" t="s">
        <v>2049</v>
      </c>
      <c r="H235" s="5">
        <f t="shared" si="12"/>
        <v>96.774193548387103</v>
      </c>
      <c r="I235" s="6">
        <f t="shared" si="13"/>
        <v>157.89473684210526</v>
      </c>
      <c r="J235" t="s">
        <v>20</v>
      </c>
      <c r="K235">
        <v>62</v>
      </c>
      <c r="L235" t="s">
        <v>21</v>
      </c>
      <c r="M235" t="s">
        <v>22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  <c r="S235" s="9">
        <f t="shared" si="14"/>
        <v>40706.208333333336</v>
      </c>
      <c r="T235" s="9">
        <f t="shared" si="15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2050</v>
      </c>
      <c r="G236" t="s">
        <v>2051</v>
      </c>
      <c r="H236" s="5">
        <f t="shared" si="12"/>
        <v>54.906040268456373</v>
      </c>
      <c r="I236" s="6">
        <f t="shared" si="13"/>
        <v>109.08</v>
      </c>
      <c r="J236" t="s">
        <v>20</v>
      </c>
      <c r="K236">
        <v>149</v>
      </c>
      <c r="L236" t="s">
        <v>107</v>
      </c>
      <c r="M236" t="s">
        <v>108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2041</v>
      </c>
      <c r="G237" t="s">
        <v>2049</v>
      </c>
      <c r="H237" s="5">
        <f t="shared" si="12"/>
        <v>39.010869565217391</v>
      </c>
      <c r="I237" s="6">
        <f t="shared" si="13"/>
        <v>41.732558139534881</v>
      </c>
      <c r="J237" t="s">
        <v>14</v>
      </c>
      <c r="K237">
        <v>92</v>
      </c>
      <c r="L237" t="s">
        <v>21</v>
      </c>
      <c r="M237" t="s">
        <v>22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2035</v>
      </c>
      <c r="G238" t="s">
        <v>2036</v>
      </c>
      <c r="H238" s="5">
        <f t="shared" si="12"/>
        <v>75.84210526315789</v>
      </c>
      <c r="I238" s="6">
        <f t="shared" si="13"/>
        <v>10.944303797468354</v>
      </c>
      <c r="J238" t="s">
        <v>14</v>
      </c>
      <c r="K238">
        <v>57</v>
      </c>
      <c r="L238" t="s">
        <v>26</v>
      </c>
      <c r="M238" t="s">
        <v>27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  <c r="S238" s="9">
        <f t="shared" si="14"/>
        <v>43641.208333333328</v>
      </c>
      <c r="T238" s="9">
        <f t="shared" si="15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2041</v>
      </c>
      <c r="G239" t="s">
        <v>2049</v>
      </c>
      <c r="H239" s="5">
        <f t="shared" si="12"/>
        <v>45.051671732522799</v>
      </c>
      <c r="I239" s="6">
        <f t="shared" si="13"/>
        <v>159.3763440860215</v>
      </c>
      <c r="J239" t="s">
        <v>20</v>
      </c>
      <c r="K239">
        <v>329</v>
      </c>
      <c r="L239" t="s">
        <v>21</v>
      </c>
      <c r="M239" t="s">
        <v>22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  <c r="S239" s="9">
        <f t="shared" si="14"/>
        <v>41754.208333333336</v>
      </c>
      <c r="T239" s="9">
        <f t="shared" si="15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2039</v>
      </c>
      <c r="G240" t="s">
        <v>2040</v>
      </c>
      <c r="H240" s="5">
        <f t="shared" si="12"/>
        <v>104.51546391752578</v>
      </c>
      <c r="I240" s="6">
        <f t="shared" si="13"/>
        <v>422.41666666666669</v>
      </c>
      <c r="J240" t="s">
        <v>20</v>
      </c>
      <c r="K240">
        <v>97</v>
      </c>
      <c r="L240" t="s">
        <v>36</v>
      </c>
      <c r="M240" t="s">
        <v>37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2037</v>
      </c>
      <c r="G241" t="s">
        <v>2046</v>
      </c>
      <c r="H241" s="5">
        <f t="shared" si="12"/>
        <v>76.268292682926827</v>
      </c>
      <c r="I241" s="6">
        <f t="shared" si="13"/>
        <v>97.71875</v>
      </c>
      <c r="J241" t="s">
        <v>14</v>
      </c>
      <c r="K241">
        <v>41</v>
      </c>
      <c r="L241" t="s">
        <v>21</v>
      </c>
      <c r="M241" t="s">
        <v>22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  <c r="S241" s="9">
        <f t="shared" si="14"/>
        <v>42245.208333333328</v>
      </c>
      <c r="T241" s="9">
        <f t="shared" si="15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2039</v>
      </c>
      <c r="G242" t="s">
        <v>2040</v>
      </c>
      <c r="H242" s="5">
        <f t="shared" si="12"/>
        <v>69.015695067264573</v>
      </c>
      <c r="I242" s="6">
        <f t="shared" si="13"/>
        <v>418.78911564625849</v>
      </c>
      <c r="J242" t="s">
        <v>20</v>
      </c>
      <c r="K242">
        <v>1784</v>
      </c>
      <c r="L242" t="s">
        <v>21</v>
      </c>
      <c r="M242" t="s">
        <v>22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  <c r="S242" s="9">
        <f t="shared" si="14"/>
        <v>40396.208333333336</v>
      </c>
      <c r="T242" s="9">
        <f t="shared" si="15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2047</v>
      </c>
      <c r="G243" t="s">
        <v>2048</v>
      </c>
      <c r="H243" s="5">
        <f t="shared" si="12"/>
        <v>101.97684085510689</v>
      </c>
      <c r="I243" s="6">
        <f t="shared" si="13"/>
        <v>101.91632047477745</v>
      </c>
      <c r="J243" t="s">
        <v>20</v>
      </c>
      <c r="K243">
        <v>1684</v>
      </c>
      <c r="L243" t="s">
        <v>26</v>
      </c>
      <c r="M243" t="s">
        <v>27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  <c r="S243" s="9">
        <f t="shared" si="14"/>
        <v>41742.208333333336</v>
      </c>
      <c r="T243" s="9">
        <f t="shared" si="15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2035</v>
      </c>
      <c r="G244" t="s">
        <v>2036</v>
      </c>
      <c r="H244" s="5">
        <f t="shared" si="12"/>
        <v>42.915999999999997</v>
      </c>
      <c r="I244" s="6">
        <f t="shared" si="13"/>
        <v>127.72619047619047</v>
      </c>
      <c r="J244" t="s">
        <v>20</v>
      </c>
      <c r="K244">
        <v>250</v>
      </c>
      <c r="L244" t="s">
        <v>21</v>
      </c>
      <c r="M244" t="s">
        <v>22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  <c r="S244" s="9">
        <f t="shared" si="14"/>
        <v>42865.208333333328</v>
      </c>
      <c r="T244" s="9">
        <f t="shared" si="15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2039</v>
      </c>
      <c r="G245" t="s">
        <v>2040</v>
      </c>
      <c r="H245" s="5">
        <f t="shared" si="12"/>
        <v>43.025210084033617</v>
      </c>
      <c r="I245" s="6">
        <f t="shared" si="13"/>
        <v>445.21739130434781</v>
      </c>
      <c r="J245" t="s">
        <v>20</v>
      </c>
      <c r="K245">
        <v>238</v>
      </c>
      <c r="L245" t="s">
        <v>21</v>
      </c>
      <c r="M245" t="s">
        <v>22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  <c r="S245" s="9">
        <f t="shared" si="14"/>
        <v>43163.25</v>
      </c>
      <c r="T245" s="9">
        <f t="shared" si="15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2039</v>
      </c>
      <c r="G246" t="s">
        <v>2040</v>
      </c>
      <c r="H246" s="5">
        <f t="shared" si="12"/>
        <v>75.245283018867923</v>
      </c>
      <c r="I246" s="6">
        <f t="shared" si="13"/>
        <v>569.71428571428578</v>
      </c>
      <c r="J246" t="s">
        <v>20</v>
      </c>
      <c r="K246">
        <v>53</v>
      </c>
      <c r="L246" t="s">
        <v>21</v>
      </c>
      <c r="M246" t="s">
        <v>22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  <c r="S246" s="9">
        <f t="shared" si="14"/>
        <v>41834.208333333336</v>
      </c>
      <c r="T246" s="9">
        <f t="shared" si="15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2039</v>
      </c>
      <c r="G247" t="s">
        <v>2040</v>
      </c>
      <c r="H247" s="5">
        <f t="shared" si="12"/>
        <v>69.023364485981304</v>
      </c>
      <c r="I247" s="6">
        <f t="shared" si="13"/>
        <v>509.34482758620686</v>
      </c>
      <c r="J247" t="s">
        <v>20</v>
      </c>
      <c r="K247">
        <v>214</v>
      </c>
      <c r="L247" t="s">
        <v>21</v>
      </c>
      <c r="M247" t="s">
        <v>22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  <c r="S247" s="9">
        <f t="shared" si="14"/>
        <v>41736.208333333336</v>
      </c>
      <c r="T247" s="9">
        <f t="shared" si="15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2037</v>
      </c>
      <c r="G248" t="s">
        <v>2038</v>
      </c>
      <c r="H248" s="5">
        <f t="shared" si="12"/>
        <v>65.986486486486484</v>
      </c>
      <c r="I248" s="6">
        <f t="shared" si="13"/>
        <v>325.5333333333333</v>
      </c>
      <c r="J248" t="s">
        <v>20</v>
      </c>
      <c r="K248">
        <v>222</v>
      </c>
      <c r="L248" t="s">
        <v>21</v>
      </c>
      <c r="M248" t="s">
        <v>22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  <c r="S248" s="9">
        <f t="shared" si="14"/>
        <v>41491.208333333336</v>
      </c>
      <c r="T248" s="9">
        <f t="shared" si="15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2047</v>
      </c>
      <c r="G249" t="s">
        <v>2053</v>
      </c>
      <c r="H249" s="5">
        <f t="shared" si="12"/>
        <v>98.013800424628457</v>
      </c>
      <c r="I249" s="6">
        <f t="shared" si="13"/>
        <v>932.61616161616166</v>
      </c>
      <c r="J249" t="s">
        <v>20</v>
      </c>
      <c r="K249">
        <v>1884</v>
      </c>
      <c r="L249" t="s">
        <v>21</v>
      </c>
      <c r="M249" t="s">
        <v>22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  <c r="S249" s="9">
        <f t="shared" si="14"/>
        <v>42726.25</v>
      </c>
      <c r="T249" s="9">
        <f t="shared" si="15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2050</v>
      </c>
      <c r="G250" t="s">
        <v>2061</v>
      </c>
      <c r="H250" s="5">
        <f t="shared" si="12"/>
        <v>60.105504587155963</v>
      </c>
      <c r="I250" s="6">
        <f t="shared" si="13"/>
        <v>211.33870967741933</v>
      </c>
      <c r="J250" t="s">
        <v>20</v>
      </c>
      <c r="K250">
        <v>218</v>
      </c>
      <c r="L250" t="s">
        <v>26</v>
      </c>
      <c r="M250" t="s">
        <v>27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  <c r="S250" s="9">
        <f t="shared" si="14"/>
        <v>42004.25</v>
      </c>
      <c r="T250" s="9">
        <f t="shared" si="15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2047</v>
      </c>
      <c r="G251" t="s">
        <v>2059</v>
      </c>
      <c r="H251" s="5">
        <f t="shared" si="12"/>
        <v>26.000773395204948</v>
      </c>
      <c r="I251" s="6">
        <f t="shared" si="13"/>
        <v>273.32520325203251</v>
      </c>
      <c r="J251" t="s">
        <v>20</v>
      </c>
      <c r="K251">
        <v>6465</v>
      </c>
      <c r="L251" t="s">
        <v>21</v>
      </c>
      <c r="M251" t="s">
        <v>22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2035</v>
      </c>
      <c r="G252" t="s">
        <v>2036</v>
      </c>
      <c r="H252" s="5">
        <f t="shared" si="12"/>
        <v>3</v>
      </c>
      <c r="I252" s="6">
        <f t="shared" si="13"/>
        <v>3</v>
      </c>
      <c r="J252" t="s">
        <v>14</v>
      </c>
      <c r="K252">
        <v>1</v>
      </c>
      <c r="L252" t="s">
        <v>21</v>
      </c>
      <c r="M252" t="s">
        <v>22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2039</v>
      </c>
      <c r="G253" t="s">
        <v>2040</v>
      </c>
      <c r="H253" s="5">
        <f t="shared" si="12"/>
        <v>38.019801980198018</v>
      </c>
      <c r="I253" s="6">
        <f t="shared" si="13"/>
        <v>54.084507042253513</v>
      </c>
      <c r="J253" t="s">
        <v>14</v>
      </c>
      <c r="K253">
        <v>101</v>
      </c>
      <c r="L253" t="s">
        <v>21</v>
      </c>
      <c r="M253" t="s">
        <v>22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  <c r="S253" s="9">
        <f t="shared" si="14"/>
        <v>41252.25</v>
      </c>
      <c r="T253" s="9">
        <f t="shared" si="15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2039</v>
      </c>
      <c r="G254" t="s">
        <v>2040</v>
      </c>
      <c r="H254" s="5">
        <f t="shared" si="12"/>
        <v>106.15254237288136</v>
      </c>
      <c r="I254" s="6">
        <f t="shared" si="13"/>
        <v>626.29999999999995</v>
      </c>
      <c r="J254" t="s">
        <v>20</v>
      </c>
      <c r="K254">
        <v>59</v>
      </c>
      <c r="L254" t="s">
        <v>21</v>
      </c>
      <c r="M254" t="s">
        <v>22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2041</v>
      </c>
      <c r="G255" t="s">
        <v>2044</v>
      </c>
      <c r="H255" s="5">
        <f t="shared" si="12"/>
        <v>81.019475655430711</v>
      </c>
      <c r="I255" s="6">
        <f t="shared" si="13"/>
        <v>89.021399176954731</v>
      </c>
      <c r="J255" t="s">
        <v>14</v>
      </c>
      <c r="K255">
        <v>1335</v>
      </c>
      <c r="L255" t="s">
        <v>15</v>
      </c>
      <c r="M255" t="s">
        <v>16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  <c r="S255" s="9">
        <f t="shared" si="14"/>
        <v>40641.208333333336</v>
      </c>
      <c r="T255" s="9">
        <f t="shared" si="15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2047</v>
      </c>
      <c r="G256" t="s">
        <v>2048</v>
      </c>
      <c r="H256" s="5">
        <f t="shared" si="12"/>
        <v>96.647727272727266</v>
      </c>
      <c r="I256" s="6">
        <f t="shared" si="13"/>
        <v>184.89130434782609</v>
      </c>
      <c r="J256" t="s">
        <v>20</v>
      </c>
      <c r="K256">
        <v>88</v>
      </c>
      <c r="L256" t="s">
        <v>21</v>
      </c>
      <c r="M256" t="s">
        <v>22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  <c r="S256" s="9">
        <f t="shared" si="14"/>
        <v>42787.25</v>
      </c>
      <c r="T256" s="9">
        <f t="shared" si="15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2035</v>
      </c>
      <c r="G257" t="s">
        <v>2036</v>
      </c>
      <c r="H257" s="5">
        <f t="shared" si="12"/>
        <v>57.003535651149086</v>
      </c>
      <c r="I257" s="6">
        <f t="shared" si="13"/>
        <v>120.16770186335404</v>
      </c>
      <c r="J257" t="s">
        <v>20</v>
      </c>
      <c r="K257">
        <v>1697</v>
      </c>
      <c r="L257" t="s">
        <v>21</v>
      </c>
      <c r="M257" t="s">
        <v>22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2035</v>
      </c>
      <c r="G258" t="s">
        <v>2036</v>
      </c>
      <c r="H258" s="5">
        <f t="shared" si="12"/>
        <v>63.93333333333333</v>
      </c>
      <c r="I258" s="6">
        <f t="shared" si="13"/>
        <v>23.390243902439025</v>
      </c>
      <c r="J258" t="s">
        <v>14</v>
      </c>
      <c r="K258">
        <v>15</v>
      </c>
      <c r="L258" t="s">
        <v>40</v>
      </c>
      <c r="M258" t="s">
        <v>41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  <c r="S258" s="9">
        <f t="shared" si="14"/>
        <v>42393.25</v>
      </c>
      <c r="T258" s="9">
        <f t="shared" si="15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2039</v>
      </c>
      <c r="G259" t="s">
        <v>2040</v>
      </c>
      <c r="H259" s="5">
        <f t="shared" ref="H259:H322" si="16">E259/K259</f>
        <v>90.456521739130437</v>
      </c>
      <c r="I259" s="6">
        <f t="shared" ref="I259:I322" si="17">(E259/D259)*100</f>
        <v>146</v>
      </c>
      <c r="J259" t="s">
        <v>20</v>
      </c>
      <c r="K259">
        <v>92</v>
      </c>
      <c r="L259" t="s">
        <v>21</v>
      </c>
      <c r="M259" t="s">
        <v>22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  <c r="S259" s="9">
        <f t="shared" ref="S259:S322" si="18">(((N259/60)/60)/24)+DATE(1970,1,1)</f>
        <v>41338.25</v>
      </c>
      <c r="T259" s="9">
        <f t="shared" ref="T259:T322" si="19">(((O259/60)/60)/24)+DATE(1970,1,1)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2039</v>
      </c>
      <c r="G260" t="s">
        <v>2040</v>
      </c>
      <c r="H260" s="5">
        <f t="shared" si="16"/>
        <v>72.172043010752688</v>
      </c>
      <c r="I260" s="6">
        <f t="shared" si="17"/>
        <v>268.48</v>
      </c>
      <c r="J260" t="s">
        <v>20</v>
      </c>
      <c r="K260">
        <v>186</v>
      </c>
      <c r="L260" t="s">
        <v>21</v>
      </c>
      <c r="M260" t="s">
        <v>22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  <c r="S260" s="9">
        <f t="shared" si="18"/>
        <v>42712.25</v>
      </c>
      <c r="T260" s="9">
        <f t="shared" si="19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2054</v>
      </c>
      <c r="G261" t="s">
        <v>2055</v>
      </c>
      <c r="H261" s="5">
        <f t="shared" si="16"/>
        <v>77.934782608695656</v>
      </c>
      <c r="I261" s="6">
        <f t="shared" si="17"/>
        <v>597.5</v>
      </c>
      <c r="J261" t="s">
        <v>20</v>
      </c>
      <c r="K261">
        <v>138</v>
      </c>
      <c r="L261" t="s">
        <v>21</v>
      </c>
      <c r="M261" t="s">
        <v>22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  <c r="S261" s="9">
        <f t="shared" si="18"/>
        <v>41251.25</v>
      </c>
      <c r="T261" s="9">
        <f t="shared" si="19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2035</v>
      </c>
      <c r="G262" t="s">
        <v>2036</v>
      </c>
      <c r="H262" s="5">
        <f t="shared" si="16"/>
        <v>38.065134099616856</v>
      </c>
      <c r="I262" s="6">
        <f t="shared" si="17"/>
        <v>157.69841269841268</v>
      </c>
      <c r="J262" t="s">
        <v>20</v>
      </c>
      <c r="K262">
        <v>261</v>
      </c>
      <c r="L262" t="s">
        <v>21</v>
      </c>
      <c r="M262" t="s">
        <v>22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2035</v>
      </c>
      <c r="G263" t="s">
        <v>2036</v>
      </c>
      <c r="H263" s="5">
        <f t="shared" si="16"/>
        <v>57.936123348017624</v>
      </c>
      <c r="I263" s="6">
        <f t="shared" si="17"/>
        <v>31.201660735468568</v>
      </c>
      <c r="J263" t="s">
        <v>14</v>
      </c>
      <c r="K263">
        <v>454</v>
      </c>
      <c r="L263" t="s">
        <v>21</v>
      </c>
      <c r="M263" t="s">
        <v>22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  <c r="S263" s="9">
        <f t="shared" si="18"/>
        <v>40415.208333333336</v>
      </c>
      <c r="T263" s="9">
        <f t="shared" si="19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2035</v>
      </c>
      <c r="G264" t="s">
        <v>2045</v>
      </c>
      <c r="H264" s="5">
        <f t="shared" si="16"/>
        <v>49.794392523364486</v>
      </c>
      <c r="I264" s="6">
        <f t="shared" si="17"/>
        <v>313.41176470588238</v>
      </c>
      <c r="J264" t="s">
        <v>20</v>
      </c>
      <c r="K264">
        <v>107</v>
      </c>
      <c r="L264" t="s">
        <v>21</v>
      </c>
      <c r="M264" t="s">
        <v>22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  <c r="S264" s="9">
        <f t="shared" si="18"/>
        <v>40638.208333333336</v>
      </c>
      <c r="T264" s="9">
        <f t="shared" si="19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2054</v>
      </c>
      <c r="G265" t="s">
        <v>2055</v>
      </c>
      <c r="H265" s="5">
        <f t="shared" si="16"/>
        <v>54.050251256281406</v>
      </c>
      <c r="I265" s="6">
        <f t="shared" si="17"/>
        <v>370.89655172413791</v>
      </c>
      <c r="J265" t="s">
        <v>20</v>
      </c>
      <c r="K265">
        <v>199</v>
      </c>
      <c r="L265" t="s">
        <v>21</v>
      </c>
      <c r="M265" t="s">
        <v>22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  <c r="S265" s="9">
        <f t="shared" si="18"/>
        <v>40187.25</v>
      </c>
      <c r="T265" s="9">
        <f t="shared" si="19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2039</v>
      </c>
      <c r="G266" t="s">
        <v>2040</v>
      </c>
      <c r="H266" s="5">
        <f t="shared" si="16"/>
        <v>30.002721335268504</v>
      </c>
      <c r="I266" s="6">
        <f t="shared" si="17"/>
        <v>362.66447368421052</v>
      </c>
      <c r="J266" t="s">
        <v>20</v>
      </c>
      <c r="K266">
        <v>5512</v>
      </c>
      <c r="L266" t="s">
        <v>21</v>
      </c>
      <c r="M266" t="s">
        <v>22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  <c r="S266" s="9">
        <f t="shared" si="18"/>
        <v>41317.25</v>
      </c>
      <c r="T266" s="9">
        <f t="shared" si="19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2039</v>
      </c>
      <c r="G267" t="s">
        <v>2040</v>
      </c>
      <c r="H267" s="5">
        <f t="shared" si="16"/>
        <v>70.127906976744185</v>
      </c>
      <c r="I267" s="6">
        <f t="shared" si="17"/>
        <v>123.08163265306122</v>
      </c>
      <c r="J267" t="s">
        <v>20</v>
      </c>
      <c r="K267">
        <v>86</v>
      </c>
      <c r="L267" t="s">
        <v>21</v>
      </c>
      <c r="M267" t="s">
        <v>22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2035</v>
      </c>
      <c r="G268" t="s">
        <v>2058</v>
      </c>
      <c r="H268" s="5">
        <f t="shared" si="16"/>
        <v>26.996228786926462</v>
      </c>
      <c r="I268" s="6">
        <f t="shared" si="17"/>
        <v>76.766756032171585</v>
      </c>
      <c r="J268" t="s">
        <v>14</v>
      </c>
      <c r="K268">
        <v>3182</v>
      </c>
      <c r="L268" t="s">
        <v>107</v>
      </c>
      <c r="M268" t="s">
        <v>108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  <c r="S268" s="9">
        <f t="shared" si="18"/>
        <v>41950.25</v>
      </c>
      <c r="T268" s="9">
        <f t="shared" si="19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2039</v>
      </c>
      <c r="G269" t="s">
        <v>2040</v>
      </c>
      <c r="H269" s="5">
        <f t="shared" si="16"/>
        <v>51.990606936416185</v>
      </c>
      <c r="I269" s="6">
        <f t="shared" si="17"/>
        <v>233.62012987012989</v>
      </c>
      <c r="J269" t="s">
        <v>20</v>
      </c>
      <c r="K269">
        <v>2768</v>
      </c>
      <c r="L269" t="s">
        <v>26</v>
      </c>
      <c r="M269" t="s">
        <v>27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  <c r="S269" s="9">
        <f t="shared" si="18"/>
        <v>41206.208333333336</v>
      </c>
      <c r="T269" s="9">
        <f t="shared" si="19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2041</v>
      </c>
      <c r="G270" t="s">
        <v>2042</v>
      </c>
      <c r="H270" s="5">
        <f t="shared" si="16"/>
        <v>56.416666666666664</v>
      </c>
      <c r="I270" s="6">
        <f t="shared" si="17"/>
        <v>180.53333333333333</v>
      </c>
      <c r="J270" t="s">
        <v>20</v>
      </c>
      <c r="K270">
        <v>48</v>
      </c>
      <c r="L270" t="s">
        <v>21</v>
      </c>
      <c r="M270" t="s">
        <v>22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  <c r="S270" s="9">
        <f t="shared" si="18"/>
        <v>41186.208333333336</v>
      </c>
      <c r="T270" s="9">
        <f t="shared" si="19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2041</v>
      </c>
      <c r="G271" t="s">
        <v>2060</v>
      </c>
      <c r="H271" s="5">
        <f t="shared" si="16"/>
        <v>101.63218390804597</v>
      </c>
      <c r="I271" s="6">
        <f t="shared" si="17"/>
        <v>252.62857142857143</v>
      </c>
      <c r="J271" t="s">
        <v>20</v>
      </c>
      <c r="K271">
        <v>87</v>
      </c>
      <c r="L271" t="s">
        <v>21</v>
      </c>
      <c r="M271" t="s">
        <v>22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  <c r="S271" s="9">
        <f t="shared" si="18"/>
        <v>43496.25</v>
      </c>
      <c r="T271" s="9">
        <f t="shared" si="1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2050</v>
      </c>
      <c r="G272" t="s">
        <v>2051</v>
      </c>
      <c r="H272" s="5">
        <f t="shared" si="16"/>
        <v>25.005291005291006</v>
      </c>
      <c r="I272" s="6">
        <f t="shared" si="17"/>
        <v>27.176538240368025</v>
      </c>
      <c r="J272" t="s">
        <v>74</v>
      </c>
      <c r="K272">
        <v>1890</v>
      </c>
      <c r="L272" t="s">
        <v>21</v>
      </c>
      <c r="M272" t="s">
        <v>22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  <c r="S272" s="9">
        <f t="shared" si="18"/>
        <v>40514.25</v>
      </c>
      <c r="T272" s="9">
        <f t="shared" si="1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2054</v>
      </c>
      <c r="G273" t="s">
        <v>2055</v>
      </c>
      <c r="H273" s="5">
        <f t="shared" si="16"/>
        <v>32.016393442622949</v>
      </c>
      <c r="I273" s="6">
        <f t="shared" si="17"/>
        <v>1.2706571242680547</v>
      </c>
      <c r="J273" t="s">
        <v>47</v>
      </c>
      <c r="K273">
        <v>61</v>
      </c>
      <c r="L273" t="s">
        <v>21</v>
      </c>
      <c r="M273" t="s">
        <v>22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  <c r="S273" s="9">
        <f t="shared" si="18"/>
        <v>42345.25</v>
      </c>
      <c r="T273" s="9">
        <f t="shared" si="19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2039</v>
      </c>
      <c r="G274" t="s">
        <v>2040</v>
      </c>
      <c r="H274" s="5">
        <f t="shared" si="16"/>
        <v>82.021647307286173</v>
      </c>
      <c r="I274" s="6">
        <f t="shared" si="17"/>
        <v>304.0097847358121</v>
      </c>
      <c r="J274" t="s">
        <v>20</v>
      </c>
      <c r="K274">
        <v>1894</v>
      </c>
      <c r="L274" t="s">
        <v>21</v>
      </c>
      <c r="M274" t="s">
        <v>22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  <c r="S274" s="9">
        <f t="shared" si="18"/>
        <v>43656.208333333328</v>
      </c>
      <c r="T274" s="9">
        <f t="shared" si="19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2039</v>
      </c>
      <c r="G275" t="s">
        <v>2040</v>
      </c>
      <c r="H275" s="5">
        <f t="shared" si="16"/>
        <v>37.957446808510639</v>
      </c>
      <c r="I275" s="6">
        <f t="shared" si="17"/>
        <v>137.23076923076923</v>
      </c>
      <c r="J275" t="s">
        <v>20</v>
      </c>
      <c r="K275">
        <v>282</v>
      </c>
      <c r="L275" t="s">
        <v>15</v>
      </c>
      <c r="M275" t="s">
        <v>16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2039</v>
      </c>
      <c r="G276" t="s">
        <v>2040</v>
      </c>
      <c r="H276" s="5">
        <f t="shared" si="16"/>
        <v>51.533333333333331</v>
      </c>
      <c r="I276" s="6">
        <f t="shared" si="17"/>
        <v>32.208333333333336</v>
      </c>
      <c r="J276" t="s">
        <v>14</v>
      </c>
      <c r="K276">
        <v>15</v>
      </c>
      <c r="L276" t="s">
        <v>21</v>
      </c>
      <c r="M276" t="s">
        <v>22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  <c r="S276" s="9">
        <f t="shared" si="18"/>
        <v>43045.25</v>
      </c>
      <c r="T276" s="9">
        <f t="shared" si="19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2047</v>
      </c>
      <c r="G277" t="s">
        <v>2059</v>
      </c>
      <c r="H277" s="5">
        <f t="shared" si="16"/>
        <v>81.198275862068968</v>
      </c>
      <c r="I277" s="6">
        <f t="shared" si="17"/>
        <v>241.51282051282053</v>
      </c>
      <c r="J277" t="s">
        <v>20</v>
      </c>
      <c r="K277">
        <v>116</v>
      </c>
      <c r="L277" t="s">
        <v>21</v>
      </c>
      <c r="M277" t="s">
        <v>22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2050</v>
      </c>
      <c r="G278" t="s">
        <v>2051</v>
      </c>
      <c r="H278" s="5">
        <f t="shared" si="16"/>
        <v>40.030075187969928</v>
      </c>
      <c r="I278" s="6">
        <f t="shared" si="17"/>
        <v>96.8</v>
      </c>
      <c r="J278" t="s">
        <v>14</v>
      </c>
      <c r="K278">
        <v>133</v>
      </c>
      <c r="L278" t="s">
        <v>21</v>
      </c>
      <c r="M278" t="s">
        <v>22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  <c r="S278" s="9">
        <f t="shared" si="18"/>
        <v>41018.208333333336</v>
      </c>
      <c r="T278" s="9">
        <f t="shared" si="19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2039</v>
      </c>
      <c r="G279" t="s">
        <v>2040</v>
      </c>
      <c r="H279" s="5">
        <f t="shared" si="16"/>
        <v>89.939759036144579</v>
      </c>
      <c r="I279" s="6">
        <f t="shared" si="17"/>
        <v>1066.4285714285716</v>
      </c>
      <c r="J279" t="s">
        <v>20</v>
      </c>
      <c r="K279">
        <v>83</v>
      </c>
      <c r="L279" t="s">
        <v>21</v>
      </c>
      <c r="M279" t="s">
        <v>22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  <c r="S279" s="9">
        <f t="shared" si="18"/>
        <v>40378.208333333336</v>
      </c>
      <c r="T279" s="9">
        <f t="shared" si="19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2037</v>
      </c>
      <c r="G280" t="s">
        <v>2038</v>
      </c>
      <c r="H280" s="5">
        <f t="shared" si="16"/>
        <v>96.692307692307693</v>
      </c>
      <c r="I280" s="6">
        <f t="shared" si="17"/>
        <v>325.88888888888891</v>
      </c>
      <c r="J280" t="s">
        <v>20</v>
      </c>
      <c r="K280">
        <v>91</v>
      </c>
      <c r="L280" t="s">
        <v>21</v>
      </c>
      <c r="M280" t="s">
        <v>22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  <c r="S280" s="9">
        <f t="shared" si="18"/>
        <v>41239.25</v>
      </c>
      <c r="T280" s="9">
        <f t="shared" si="19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2039</v>
      </c>
      <c r="G281" t="s">
        <v>2040</v>
      </c>
      <c r="H281" s="5">
        <f t="shared" si="16"/>
        <v>25.010989010989011</v>
      </c>
      <c r="I281" s="6">
        <f t="shared" si="17"/>
        <v>170.70000000000002</v>
      </c>
      <c r="J281" t="s">
        <v>20</v>
      </c>
      <c r="K281">
        <v>546</v>
      </c>
      <c r="L281" t="s">
        <v>21</v>
      </c>
      <c r="M281" t="s">
        <v>22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  <c r="S281" s="9">
        <f t="shared" si="18"/>
        <v>43346.208333333328</v>
      </c>
      <c r="T281" s="9">
        <f t="shared" si="19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2041</v>
      </c>
      <c r="G282" t="s">
        <v>2049</v>
      </c>
      <c r="H282" s="5">
        <f t="shared" si="16"/>
        <v>36.987277353689571</v>
      </c>
      <c r="I282" s="6">
        <f t="shared" si="17"/>
        <v>581.44000000000005</v>
      </c>
      <c r="J282" t="s">
        <v>20</v>
      </c>
      <c r="K282">
        <v>393</v>
      </c>
      <c r="L282" t="s">
        <v>21</v>
      </c>
      <c r="M282" t="s">
        <v>22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2039</v>
      </c>
      <c r="G283" t="s">
        <v>2040</v>
      </c>
      <c r="H283" s="5">
        <f t="shared" si="16"/>
        <v>73.012609117361791</v>
      </c>
      <c r="I283" s="6">
        <f t="shared" si="17"/>
        <v>91.520972644376897</v>
      </c>
      <c r="J283" t="s">
        <v>14</v>
      </c>
      <c r="K283">
        <v>2062</v>
      </c>
      <c r="L283" t="s">
        <v>21</v>
      </c>
      <c r="M283" t="s">
        <v>22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  <c r="S283" s="9">
        <f t="shared" si="18"/>
        <v>40979.25</v>
      </c>
      <c r="T283" s="9">
        <f t="shared" si="19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2041</v>
      </c>
      <c r="G284" t="s">
        <v>2060</v>
      </c>
      <c r="H284" s="5">
        <f t="shared" si="16"/>
        <v>68.240601503759393</v>
      </c>
      <c r="I284" s="6">
        <f t="shared" si="17"/>
        <v>108.04761904761904</v>
      </c>
      <c r="J284" t="s">
        <v>20</v>
      </c>
      <c r="K284">
        <v>133</v>
      </c>
      <c r="L284" t="s">
        <v>21</v>
      </c>
      <c r="M284" t="s">
        <v>22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2035</v>
      </c>
      <c r="G285" t="s">
        <v>2036</v>
      </c>
      <c r="H285" s="5">
        <f t="shared" si="16"/>
        <v>52.310344827586206</v>
      </c>
      <c r="I285" s="6">
        <f t="shared" si="17"/>
        <v>18.728395061728396</v>
      </c>
      <c r="J285" t="s">
        <v>14</v>
      </c>
      <c r="K285">
        <v>29</v>
      </c>
      <c r="L285" t="s">
        <v>36</v>
      </c>
      <c r="M285" t="s">
        <v>37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2037</v>
      </c>
      <c r="G286" t="s">
        <v>2038</v>
      </c>
      <c r="H286" s="5">
        <f t="shared" si="16"/>
        <v>61.765151515151516</v>
      </c>
      <c r="I286" s="6">
        <f t="shared" si="17"/>
        <v>83.193877551020407</v>
      </c>
      <c r="J286" t="s">
        <v>14</v>
      </c>
      <c r="K286">
        <v>132</v>
      </c>
      <c r="L286" t="s">
        <v>21</v>
      </c>
      <c r="M286" t="s">
        <v>22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  <c r="S286" s="9">
        <f t="shared" si="18"/>
        <v>41030.208333333336</v>
      </c>
      <c r="T286" s="9">
        <f t="shared" si="19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2039</v>
      </c>
      <c r="G287" t="s">
        <v>2040</v>
      </c>
      <c r="H287" s="5">
        <f t="shared" si="16"/>
        <v>25.027559055118111</v>
      </c>
      <c r="I287" s="6">
        <f t="shared" si="17"/>
        <v>706.33333333333337</v>
      </c>
      <c r="J287" t="s">
        <v>20</v>
      </c>
      <c r="K287">
        <v>254</v>
      </c>
      <c r="L287" t="s">
        <v>21</v>
      </c>
      <c r="M287" t="s">
        <v>22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  <c r="S287" s="9">
        <f t="shared" si="18"/>
        <v>42623.208333333328</v>
      </c>
      <c r="T287" s="9">
        <f t="shared" si="1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2039</v>
      </c>
      <c r="G288" t="s">
        <v>2040</v>
      </c>
      <c r="H288" s="5">
        <f t="shared" si="16"/>
        <v>106.28804347826087</v>
      </c>
      <c r="I288" s="6">
        <f t="shared" si="17"/>
        <v>17.446030330062445</v>
      </c>
      <c r="J288" t="s">
        <v>74</v>
      </c>
      <c r="K288">
        <v>184</v>
      </c>
      <c r="L288" t="s">
        <v>21</v>
      </c>
      <c r="M288" t="s">
        <v>22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  <c r="S288" s="9">
        <f t="shared" si="18"/>
        <v>42697.25</v>
      </c>
      <c r="T288" s="9">
        <f t="shared" si="19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2035</v>
      </c>
      <c r="G289" t="s">
        <v>2043</v>
      </c>
      <c r="H289" s="5">
        <f t="shared" si="16"/>
        <v>75.07386363636364</v>
      </c>
      <c r="I289" s="6">
        <f t="shared" si="17"/>
        <v>209.73015873015873</v>
      </c>
      <c r="J289" t="s">
        <v>20</v>
      </c>
      <c r="K289">
        <v>176</v>
      </c>
      <c r="L289" t="s">
        <v>21</v>
      </c>
      <c r="M289" t="s">
        <v>22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2035</v>
      </c>
      <c r="G290" t="s">
        <v>2057</v>
      </c>
      <c r="H290" s="5">
        <f t="shared" si="16"/>
        <v>39.970802919708028</v>
      </c>
      <c r="I290" s="6">
        <f t="shared" si="17"/>
        <v>97.785714285714292</v>
      </c>
      <c r="J290" t="s">
        <v>14</v>
      </c>
      <c r="K290">
        <v>137</v>
      </c>
      <c r="L290" t="s">
        <v>36</v>
      </c>
      <c r="M290" t="s">
        <v>37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  <c r="S290" s="9">
        <f t="shared" si="18"/>
        <v>40982.208333333336</v>
      </c>
      <c r="T290" s="9">
        <f t="shared" si="19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2039</v>
      </c>
      <c r="G291" t="s">
        <v>2040</v>
      </c>
      <c r="H291" s="5">
        <f t="shared" si="16"/>
        <v>39.982195845697326</v>
      </c>
      <c r="I291" s="6">
        <f t="shared" si="17"/>
        <v>1684.25</v>
      </c>
      <c r="J291" t="s">
        <v>20</v>
      </c>
      <c r="K291">
        <v>337</v>
      </c>
      <c r="L291" t="s">
        <v>15</v>
      </c>
      <c r="M291" t="s">
        <v>16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2041</v>
      </c>
      <c r="G292" t="s">
        <v>2042</v>
      </c>
      <c r="H292" s="5">
        <f t="shared" si="16"/>
        <v>101.01541850220265</v>
      </c>
      <c r="I292" s="6">
        <f t="shared" si="17"/>
        <v>54.402135231316727</v>
      </c>
      <c r="J292" t="s">
        <v>14</v>
      </c>
      <c r="K292">
        <v>908</v>
      </c>
      <c r="L292" t="s">
        <v>21</v>
      </c>
      <c r="M292" t="s">
        <v>22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  <c r="S292" s="9">
        <f t="shared" si="18"/>
        <v>41404.208333333336</v>
      </c>
      <c r="T292" s="9">
        <f t="shared" si="19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2037</v>
      </c>
      <c r="G293" t="s">
        <v>2038</v>
      </c>
      <c r="H293" s="5">
        <f t="shared" si="16"/>
        <v>76.813084112149539</v>
      </c>
      <c r="I293" s="6">
        <f t="shared" si="17"/>
        <v>456.61111111111109</v>
      </c>
      <c r="J293" t="s">
        <v>20</v>
      </c>
      <c r="K293">
        <v>107</v>
      </c>
      <c r="L293" t="s">
        <v>21</v>
      </c>
      <c r="M293" t="s">
        <v>22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2033</v>
      </c>
      <c r="G294" t="s">
        <v>2034</v>
      </c>
      <c r="H294" s="5">
        <f t="shared" si="16"/>
        <v>71.7</v>
      </c>
      <c r="I294" s="6">
        <f t="shared" si="17"/>
        <v>9.8219178082191778</v>
      </c>
      <c r="J294" t="s">
        <v>14</v>
      </c>
      <c r="K294">
        <v>10</v>
      </c>
      <c r="L294" t="s">
        <v>21</v>
      </c>
      <c r="M294" t="s">
        <v>22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  <c r="S294" s="9">
        <f t="shared" si="18"/>
        <v>40984.208333333336</v>
      </c>
      <c r="T294" s="9">
        <f t="shared" si="1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2039</v>
      </c>
      <c r="G295" t="s">
        <v>2040</v>
      </c>
      <c r="H295" s="5">
        <f t="shared" si="16"/>
        <v>33.28125</v>
      </c>
      <c r="I295" s="6">
        <f t="shared" si="17"/>
        <v>16.384615384615383</v>
      </c>
      <c r="J295" t="s">
        <v>74</v>
      </c>
      <c r="K295">
        <v>32</v>
      </c>
      <c r="L295" t="s">
        <v>107</v>
      </c>
      <c r="M295" t="s">
        <v>108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  <c r="S295" s="9">
        <f t="shared" si="18"/>
        <v>40456.208333333336</v>
      </c>
      <c r="T295" s="9">
        <f t="shared" si="19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2039</v>
      </c>
      <c r="G296" t="s">
        <v>2040</v>
      </c>
      <c r="H296" s="5">
        <f t="shared" si="16"/>
        <v>43.923497267759565</v>
      </c>
      <c r="I296" s="6">
        <f t="shared" si="17"/>
        <v>1339.6666666666667</v>
      </c>
      <c r="J296" t="s">
        <v>20</v>
      </c>
      <c r="K296">
        <v>183</v>
      </c>
      <c r="L296" t="s">
        <v>21</v>
      </c>
      <c r="M296" t="s">
        <v>22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2039</v>
      </c>
      <c r="G297" t="s">
        <v>2040</v>
      </c>
      <c r="H297" s="5">
        <f t="shared" si="16"/>
        <v>36.004712041884815</v>
      </c>
      <c r="I297" s="6">
        <f t="shared" si="17"/>
        <v>35.650077760497666</v>
      </c>
      <c r="J297" t="s">
        <v>14</v>
      </c>
      <c r="K297">
        <v>1910</v>
      </c>
      <c r="L297" t="s">
        <v>98</v>
      </c>
      <c r="M297" t="s">
        <v>99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2039</v>
      </c>
      <c r="G298" t="s">
        <v>2040</v>
      </c>
      <c r="H298" s="5">
        <f t="shared" si="16"/>
        <v>88.21052631578948</v>
      </c>
      <c r="I298" s="6">
        <f t="shared" si="17"/>
        <v>54.950819672131146</v>
      </c>
      <c r="J298" t="s">
        <v>14</v>
      </c>
      <c r="K298">
        <v>38</v>
      </c>
      <c r="L298" t="s">
        <v>26</v>
      </c>
      <c r="M298" t="s">
        <v>27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2039</v>
      </c>
      <c r="G299" t="s">
        <v>2040</v>
      </c>
      <c r="H299" s="5">
        <f t="shared" si="16"/>
        <v>65.240384615384613</v>
      </c>
      <c r="I299" s="6">
        <f t="shared" si="17"/>
        <v>94.236111111111114</v>
      </c>
      <c r="J299" t="s">
        <v>14</v>
      </c>
      <c r="K299">
        <v>104</v>
      </c>
      <c r="L299" t="s">
        <v>26</v>
      </c>
      <c r="M299" t="s">
        <v>27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  <c r="S299" s="9">
        <f t="shared" si="18"/>
        <v>41653.25</v>
      </c>
      <c r="T299" s="9">
        <f t="shared" si="19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2035</v>
      </c>
      <c r="G300" t="s">
        <v>2036</v>
      </c>
      <c r="H300" s="5">
        <f t="shared" si="16"/>
        <v>69.958333333333329</v>
      </c>
      <c r="I300" s="6">
        <f t="shared" si="17"/>
        <v>143.91428571428571</v>
      </c>
      <c r="J300" t="s">
        <v>20</v>
      </c>
      <c r="K300">
        <v>72</v>
      </c>
      <c r="L300" t="s">
        <v>21</v>
      </c>
      <c r="M300" t="s">
        <v>22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2033</v>
      </c>
      <c r="G301" t="s">
        <v>2034</v>
      </c>
      <c r="H301" s="5">
        <f t="shared" si="16"/>
        <v>39.877551020408163</v>
      </c>
      <c r="I301" s="6">
        <f t="shared" si="17"/>
        <v>51.421052631578945</v>
      </c>
      <c r="J301" t="s">
        <v>14</v>
      </c>
      <c r="K301">
        <v>49</v>
      </c>
      <c r="L301" t="s">
        <v>21</v>
      </c>
      <c r="M301" t="s">
        <v>22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2047</v>
      </c>
      <c r="G302" t="s">
        <v>2048</v>
      </c>
      <c r="H302" s="5">
        <f t="shared" si="16"/>
        <v>5</v>
      </c>
      <c r="I302" s="6">
        <f t="shared" si="17"/>
        <v>5</v>
      </c>
      <c r="J302" t="s">
        <v>14</v>
      </c>
      <c r="K302">
        <v>1</v>
      </c>
      <c r="L302" t="s">
        <v>36</v>
      </c>
      <c r="M302" t="s">
        <v>37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  <c r="S302" s="9">
        <f t="shared" si="18"/>
        <v>42977.208333333328</v>
      </c>
      <c r="T302" s="9">
        <f t="shared" si="19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2041</v>
      </c>
      <c r="G303" t="s">
        <v>2042</v>
      </c>
      <c r="H303" s="5">
        <f t="shared" si="16"/>
        <v>41.023728813559323</v>
      </c>
      <c r="I303" s="6">
        <f t="shared" si="17"/>
        <v>1344.6666666666667</v>
      </c>
      <c r="J303" t="s">
        <v>20</v>
      </c>
      <c r="K303">
        <v>295</v>
      </c>
      <c r="L303" t="s">
        <v>21</v>
      </c>
      <c r="M303" t="s">
        <v>22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2039</v>
      </c>
      <c r="G304" t="s">
        <v>2040</v>
      </c>
      <c r="H304" s="5">
        <f t="shared" si="16"/>
        <v>98.914285714285711</v>
      </c>
      <c r="I304" s="6">
        <f t="shared" si="17"/>
        <v>31.844940867279899</v>
      </c>
      <c r="J304" t="s">
        <v>14</v>
      </c>
      <c r="K304">
        <v>245</v>
      </c>
      <c r="L304" t="s">
        <v>21</v>
      </c>
      <c r="M304" t="s">
        <v>22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2035</v>
      </c>
      <c r="G305" t="s">
        <v>2045</v>
      </c>
      <c r="H305" s="5">
        <f t="shared" si="16"/>
        <v>87.78125</v>
      </c>
      <c r="I305" s="6">
        <f t="shared" si="17"/>
        <v>82.617647058823536</v>
      </c>
      <c r="J305" t="s">
        <v>14</v>
      </c>
      <c r="K305">
        <v>32</v>
      </c>
      <c r="L305" t="s">
        <v>21</v>
      </c>
      <c r="M305" t="s">
        <v>22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  <c r="S305" s="9">
        <f t="shared" si="18"/>
        <v>42376.25</v>
      </c>
      <c r="T305" s="9">
        <f t="shared" si="19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2041</v>
      </c>
      <c r="G306" t="s">
        <v>2042</v>
      </c>
      <c r="H306" s="5">
        <f t="shared" si="16"/>
        <v>80.767605633802816</v>
      </c>
      <c r="I306" s="6">
        <f t="shared" si="17"/>
        <v>546.14285714285722</v>
      </c>
      <c r="J306" t="s">
        <v>20</v>
      </c>
      <c r="K306">
        <v>142</v>
      </c>
      <c r="L306" t="s">
        <v>21</v>
      </c>
      <c r="M306" t="s">
        <v>22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  <c r="S306" s="9">
        <f t="shared" si="18"/>
        <v>42589.208333333328</v>
      </c>
      <c r="T306" s="9">
        <f t="shared" si="19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2039</v>
      </c>
      <c r="G307" t="s">
        <v>2040</v>
      </c>
      <c r="H307" s="5">
        <f t="shared" si="16"/>
        <v>94.28235294117647</v>
      </c>
      <c r="I307" s="6">
        <f t="shared" si="17"/>
        <v>286.21428571428572</v>
      </c>
      <c r="J307" t="s">
        <v>20</v>
      </c>
      <c r="K307">
        <v>85</v>
      </c>
      <c r="L307" t="s">
        <v>21</v>
      </c>
      <c r="M307" t="s">
        <v>22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2039</v>
      </c>
      <c r="G308" t="s">
        <v>2040</v>
      </c>
      <c r="H308" s="5">
        <f t="shared" si="16"/>
        <v>73.428571428571431</v>
      </c>
      <c r="I308" s="6">
        <f t="shared" si="17"/>
        <v>7.9076923076923071</v>
      </c>
      <c r="J308" t="s">
        <v>14</v>
      </c>
      <c r="K308">
        <v>7</v>
      </c>
      <c r="L308" t="s">
        <v>21</v>
      </c>
      <c r="M308" t="s">
        <v>22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  <c r="S308" s="9">
        <f t="shared" si="18"/>
        <v>42930.208333333328</v>
      </c>
      <c r="T308" s="9">
        <f t="shared" si="19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2047</v>
      </c>
      <c r="G309" t="s">
        <v>2053</v>
      </c>
      <c r="H309" s="5">
        <f t="shared" si="16"/>
        <v>65.968133535660087</v>
      </c>
      <c r="I309" s="6">
        <f t="shared" si="17"/>
        <v>132.13677811550153</v>
      </c>
      <c r="J309" t="s">
        <v>20</v>
      </c>
      <c r="K309">
        <v>659</v>
      </c>
      <c r="L309" t="s">
        <v>36</v>
      </c>
      <c r="M309" t="s">
        <v>37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2039</v>
      </c>
      <c r="G310" t="s">
        <v>2040</v>
      </c>
      <c r="H310" s="5">
        <f t="shared" si="16"/>
        <v>109.04109589041096</v>
      </c>
      <c r="I310" s="6">
        <f t="shared" si="17"/>
        <v>74.077834179357026</v>
      </c>
      <c r="J310" t="s">
        <v>14</v>
      </c>
      <c r="K310">
        <v>803</v>
      </c>
      <c r="L310" t="s">
        <v>21</v>
      </c>
      <c r="M310" t="s">
        <v>22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  <c r="S310" s="9">
        <f t="shared" si="18"/>
        <v>40651.208333333336</v>
      </c>
      <c r="T310" s="9">
        <f t="shared" si="1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2035</v>
      </c>
      <c r="G311" t="s">
        <v>2045</v>
      </c>
      <c r="H311" s="5">
        <f t="shared" si="16"/>
        <v>41.16</v>
      </c>
      <c r="I311" s="6">
        <f t="shared" si="17"/>
        <v>75.292682926829272</v>
      </c>
      <c r="J311" t="s">
        <v>74</v>
      </c>
      <c r="K311">
        <v>75</v>
      </c>
      <c r="L311" t="s">
        <v>21</v>
      </c>
      <c r="M311" t="s">
        <v>22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2050</v>
      </c>
      <c r="G312" t="s">
        <v>2051</v>
      </c>
      <c r="H312" s="5">
        <f t="shared" si="16"/>
        <v>99.125</v>
      </c>
      <c r="I312" s="6">
        <f t="shared" si="17"/>
        <v>20.333333333333332</v>
      </c>
      <c r="J312" t="s">
        <v>14</v>
      </c>
      <c r="K312">
        <v>16</v>
      </c>
      <c r="L312" t="s">
        <v>21</v>
      </c>
      <c r="M312" t="s">
        <v>22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  <c r="S312" s="9">
        <f t="shared" si="18"/>
        <v>40277.208333333336</v>
      </c>
      <c r="T312" s="9">
        <f t="shared" si="19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2039</v>
      </c>
      <c r="G313" t="s">
        <v>2040</v>
      </c>
      <c r="H313" s="5">
        <f t="shared" si="16"/>
        <v>105.88429752066116</v>
      </c>
      <c r="I313" s="6">
        <f t="shared" si="17"/>
        <v>203.36507936507937</v>
      </c>
      <c r="J313" t="s">
        <v>20</v>
      </c>
      <c r="K313">
        <v>121</v>
      </c>
      <c r="L313" t="s">
        <v>21</v>
      </c>
      <c r="M313" t="s">
        <v>22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  <c r="S313" s="9">
        <f t="shared" si="18"/>
        <v>40590.25</v>
      </c>
      <c r="T313" s="9">
        <f t="shared" si="19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2039</v>
      </c>
      <c r="G314" t="s">
        <v>2040</v>
      </c>
      <c r="H314" s="5">
        <f t="shared" si="16"/>
        <v>48.996525921966864</v>
      </c>
      <c r="I314" s="6">
        <f t="shared" si="17"/>
        <v>310.2284263959391</v>
      </c>
      <c r="J314" t="s">
        <v>20</v>
      </c>
      <c r="K314">
        <v>3742</v>
      </c>
      <c r="L314" t="s">
        <v>21</v>
      </c>
      <c r="M314" t="s">
        <v>22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  <c r="S314" s="9">
        <f t="shared" si="18"/>
        <v>41572.208333333336</v>
      </c>
      <c r="T314" s="9">
        <f t="shared" si="19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2035</v>
      </c>
      <c r="G315" t="s">
        <v>2036</v>
      </c>
      <c r="H315" s="5">
        <f t="shared" si="16"/>
        <v>39</v>
      </c>
      <c r="I315" s="6">
        <f t="shared" si="17"/>
        <v>395.31818181818181</v>
      </c>
      <c r="J315" t="s">
        <v>20</v>
      </c>
      <c r="K315">
        <v>223</v>
      </c>
      <c r="L315" t="s">
        <v>21</v>
      </c>
      <c r="M315" t="s">
        <v>22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  <c r="S315" s="9">
        <f t="shared" si="18"/>
        <v>40966.25</v>
      </c>
      <c r="T315" s="9">
        <f t="shared" si="19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2041</v>
      </c>
      <c r="G316" t="s">
        <v>2042</v>
      </c>
      <c r="H316" s="5">
        <f t="shared" si="16"/>
        <v>31.022556390977442</v>
      </c>
      <c r="I316" s="6">
        <f t="shared" si="17"/>
        <v>294.71428571428572</v>
      </c>
      <c r="J316" t="s">
        <v>20</v>
      </c>
      <c r="K316">
        <v>133</v>
      </c>
      <c r="L316" t="s">
        <v>21</v>
      </c>
      <c r="M316" t="s">
        <v>22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2039</v>
      </c>
      <c r="G317" t="s">
        <v>2040</v>
      </c>
      <c r="H317" s="5">
        <f t="shared" si="16"/>
        <v>103.87096774193549</v>
      </c>
      <c r="I317" s="6">
        <f t="shared" si="17"/>
        <v>33.89473684210526</v>
      </c>
      <c r="J317" t="s">
        <v>14</v>
      </c>
      <c r="K317">
        <v>31</v>
      </c>
      <c r="L317" t="s">
        <v>21</v>
      </c>
      <c r="M317" t="s">
        <v>22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2033</v>
      </c>
      <c r="G318" t="s">
        <v>2034</v>
      </c>
      <c r="H318" s="5">
        <f t="shared" si="16"/>
        <v>59.268518518518519</v>
      </c>
      <c r="I318" s="6">
        <f t="shared" si="17"/>
        <v>66.677083333333329</v>
      </c>
      <c r="J318" t="s">
        <v>14</v>
      </c>
      <c r="K318">
        <v>108</v>
      </c>
      <c r="L318" t="s">
        <v>107</v>
      </c>
      <c r="M318" t="s">
        <v>108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2039</v>
      </c>
      <c r="G319" t="s">
        <v>2040</v>
      </c>
      <c r="H319" s="5">
        <f t="shared" si="16"/>
        <v>42.3</v>
      </c>
      <c r="I319" s="6">
        <f t="shared" si="17"/>
        <v>19.227272727272727</v>
      </c>
      <c r="J319" t="s">
        <v>14</v>
      </c>
      <c r="K319">
        <v>30</v>
      </c>
      <c r="L319" t="s">
        <v>21</v>
      </c>
      <c r="M319" t="s">
        <v>22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2035</v>
      </c>
      <c r="G320" t="s">
        <v>2036</v>
      </c>
      <c r="H320" s="5">
        <f t="shared" si="16"/>
        <v>53.117647058823529</v>
      </c>
      <c r="I320" s="6">
        <f t="shared" si="17"/>
        <v>15.842105263157894</v>
      </c>
      <c r="J320" t="s">
        <v>14</v>
      </c>
      <c r="K320">
        <v>17</v>
      </c>
      <c r="L320" t="s">
        <v>21</v>
      </c>
      <c r="M320" t="s">
        <v>22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  <c r="S320" s="9">
        <f t="shared" si="18"/>
        <v>41684.25</v>
      </c>
      <c r="T320" s="9">
        <f t="shared" si="1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2037</v>
      </c>
      <c r="G321" t="s">
        <v>2038</v>
      </c>
      <c r="H321" s="5">
        <f t="shared" si="16"/>
        <v>50.796875</v>
      </c>
      <c r="I321" s="6">
        <f t="shared" si="17"/>
        <v>38.702380952380956</v>
      </c>
      <c r="J321" t="s">
        <v>74</v>
      </c>
      <c r="K321">
        <v>64</v>
      </c>
      <c r="L321" t="s">
        <v>21</v>
      </c>
      <c r="M321" t="s">
        <v>22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2047</v>
      </c>
      <c r="G322" t="s">
        <v>2053</v>
      </c>
      <c r="H322" s="5">
        <f t="shared" si="16"/>
        <v>101.15</v>
      </c>
      <c r="I322" s="6">
        <f t="shared" si="17"/>
        <v>9.5876777251184837</v>
      </c>
      <c r="J322" t="s">
        <v>14</v>
      </c>
      <c r="K322">
        <v>80</v>
      </c>
      <c r="L322" t="s">
        <v>21</v>
      </c>
      <c r="M322" t="s">
        <v>22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2041</v>
      </c>
      <c r="G323" t="s">
        <v>2052</v>
      </c>
      <c r="H323" s="5">
        <f t="shared" ref="H323:H386" si="20">E323/K323</f>
        <v>65.000810372771468</v>
      </c>
      <c r="I323" s="6">
        <f t="shared" ref="I323:I386" si="21">(E323/D323)*100</f>
        <v>94.144366197183089</v>
      </c>
      <c r="J323" t="s">
        <v>14</v>
      </c>
      <c r="K323">
        <v>2468</v>
      </c>
      <c r="L323" t="s">
        <v>21</v>
      </c>
      <c r="M323" t="s">
        <v>22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  <c r="S323" s="9">
        <f t="shared" ref="S323:S386" si="22">(((N323/60)/60)/24)+DATE(1970,1,1)</f>
        <v>40634.208333333336</v>
      </c>
      <c r="T323" s="9">
        <f t="shared" ref="T323:T386" si="23">(((O323/60)/60)/24)+DATE(1970,1,1)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2039</v>
      </c>
      <c r="G324" t="s">
        <v>2040</v>
      </c>
      <c r="H324" s="5">
        <f t="shared" si="20"/>
        <v>37.998645510835914</v>
      </c>
      <c r="I324" s="6">
        <f t="shared" si="21"/>
        <v>166.56234096692114</v>
      </c>
      <c r="J324" t="s">
        <v>20</v>
      </c>
      <c r="K324">
        <v>5168</v>
      </c>
      <c r="L324" t="s">
        <v>21</v>
      </c>
      <c r="M324" t="s">
        <v>22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2041</v>
      </c>
      <c r="G325" t="s">
        <v>2042</v>
      </c>
      <c r="H325" s="5">
        <f t="shared" si="20"/>
        <v>82.615384615384613</v>
      </c>
      <c r="I325" s="6">
        <f t="shared" si="21"/>
        <v>24.134831460674157</v>
      </c>
      <c r="J325" t="s">
        <v>14</v>
      </c>
      <c r="K325">
        <v>26</v>
      </c>
      <c r="L325" t="s">
        <v>40</v>
      </c>
      <c r="M325" t="s">
        <v>41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  <c r="S325" s="9">
        <f t="shared" si="22"/>
        <v>41725.208333333336</v>
      </c>
      <c r="T325" s="9">
        <f t="shared" si="2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2039</v>
      </c>
      <c r="G326" t="s">
        <v>2040</v>
      </c>
      <c r="H326" s="5">
        <f t="shared" si="20"/>
        <v>37.941368078175898</v>
      </c>
      <c r="I326" s="6">
        <f t="shared" si="21"/>
        <v>164.05633802816902</v>
      </c>
      <c r="J326" t="s">
        <v>20</v>
      </c>
      <c r="K326">
        <v>307</v>
      </c>
      <c r="L326" t="s">
        <v>21</v>
      </c>
      <c r="M326" t="s">
        <v>22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2039</v>
      </c>
      <c r="G327" t="s">
        <v>2040</v>
      </c>
      <c r="H327" s="5">
        <f t="shared" si="20"/>
        <v>80.780821917808225</v>
      </c>
      <c r="I327" s="6">
        <f t="shared" si="21"/>
        <v>90.723076923076931</v>
      </c>
      <c r="J327" t="s">
        <v>14</v>
      </c>
      <c r="K327">
        <v>73</v>
      </c>
      <c r="L327" t="s">
        <v>21</v>
      </c>
      <c r="M327" t="s">
        <v>22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2041</v>
      </c>
      <c r="G328" t="s">
        <v>2049</v>
      </c>
      <c r="H328" s="5">
        <f t="shared" si="20"/>
        <v>25.984375</v>
      </c>
      <c r="I328" s="6">
        <f t="shared" si="21"/>
        <v>46.194444444444443</v>
      </c>
      <c r="J328" t="s">
        <v>14</v>
      </c>
      <c r="K328">
        <v>128</v>
      </c>
      <c r="L328" t="s">
        <v>21</v>
      </c>
      <c r="M328" t="s">
        <v>22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2039</v>
      </c>
      <c r="G329" t="s">
        <v>2040</v>
      </c>
      <c r="H329" s="5">
        <f t="shared" si="20"/>
        <v>30.363636363636363</v>
      </c>
      <c r="I329" s="6">
        <f t="shared" si="21"/>
        <v>38.53846153846154</v>
      </c>
      <c r="J329" t="s">
        <v>14</v>
      </c>
      <c r="K329">
        <v>33</v>
      </c>
      <c r="L329" t="s">
        <v>21</v>
      </c>
      <c r="M329" t="s">
        <v>22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  <c r="S329" s="9">
        <f t="shared" si="22"/>
        <v>43705.208333333328</v>
      </c>
      <c r="T329" s="9">
        <f t="shared" si="2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2035</v>
      </c>
      <c r="G330" t="s">
        <v>2036</v>
      </c>
      <c r="H330" s="5">
        <f t="shared" si="20"/>
        <v>54.004916018025398</v>
      </c>
      <c r="I330" s="6">
        <f t="shared" si="21"/>
        <v>133.56231003039514</v>
      </c>
      <c r="J330" t="s">
        <v>20</v>
      </c>
      <c r="K330">
        <v>2441</v>
      </c>
      <c r="L330" t="s">
        <v>21</v>
      </c>
      <c r="M330" t="s">
        <v>22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  <c r="S330" s="9">
        <f t="shared" si="22"/>
        <v>43434.25</v>
      </c>
      <c r="T330" s="9">
        <f t="shared" si="2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2050</v>
      </c>
      <c r="G331" t="s">
        <v>2051</v>
      </c>
      <c r="H331" s="5">
        <f t="shared" si="20"/>
        <v>101.78672985781991</v>
      </c>
      <c r="I331" s="6">
        <f t="shared" si="21"/>
        <v>22.896588486140725</v>
      </c>
      <c r="J331" t="s">
        <v>47</v>
      </c>
      <c r="K331">
        <v>211</v>
      </c>
      <c r="L331" t="s">
        <v>21</v>
      </c>
      <c r="M331" t="s">
        <v>22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  <c r="S331" s="9">
        <f t="shared" si="22"/>
        <v>42716.25</v>
      </c>
      <c r="T331" s="9">
        <f t="shared" si="2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2041</v>
      </c>
      <c r="G332" t="s">
        <v>2042</v>
      </c>
      <c r="H332" s="5">
        <f t="shared" si="20"/>
        <v>45.003610108303249</v>
      </c>
      <c r="I332" s="6">
        <f t="shared" si="21"/>
        <v>184.95548961424333</v>
      </c>
      <c r="J332" t="s">
        <v>20</v>
      </c>
      <c r="K332">
        <v>1385</v>
      </c>
      <c r="L332" t="s">
        <v>40</v>
      </c>
      <c r="M332" t="s">
        <v>41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  <c r="S332" s="9">
        <f t="shared" si="22"/>
        <v>43077.25</v>
      </c>
      <c r="T332" s="9">
        <f t="shared" si="2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2033</v>
      </c>
      <c r="G333" t="s">
        <v>2034</v>
      </c>
      <c r="H333" s="5">
        <f t="shared" si="20"/>
        <v>77.068421052631578</v>
      </c>
      <c r="I333" s="6">
        <f t="shared" si="21"/>
        <v>443.72727272727275</v>
      </c>
      <c r="J333" t="s">
        <v>20</v>
      </c>
      <c r="K333">
        <v>190</v>
      </c>
      <c r="L333" t="s">
        <v>21</v>
      </c>
      <c r="M333" t="s">
        <v>22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  <c r="S333" s="9">
        <f t="shared" si="22"/>
        <v>40896.25</v>
      </c>
      <c r="T333" s="9">
        <f t="shared" si="2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2037</v>
      </c>
      <c r="G334" t="s">
        <v>2046</v>
      </c>
      <c r="H334" s="5">
        <f t="shared" si="20"/>
        <v>88.076595744680844</v>
      </c>
      <c r="I334" s="6">
        <f t="shared" si="21"/>
        <v>199.9806763285024</v>
      </c>
      <c r="J334" t="s">
        <v>20</v>
      </c>
      <c r="K334">
        <v>470</v>
      </c>
      <c r="L334" t="s">
        <v>21</v>
      </c>
      <c r="M334" t="s">
        <v>22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  <c r="S334" s="9">
        <f t="shared" si="22"/>
        <v>41361.208333333336</v>
      </c>
      <c r="T334" s="9">
        <f t="shared" si="2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2039</v>
      </c>
      <c r="G335" t="s">
        <v>2040</v>
      </c>
      <c r="H335" s="5">
        <f t="shared" si="20"/>
        <v>47.035573122529641</v>
      </c>
      <c r="I335" s="6">
        <f t="shared" si="21"/>
        <v>123.95833333333333</v>
      </c>
      <c r="J335" t="s">
        <v>20</v>
      </c>
      <c r="K335">
        <v>253</v>
      </c>
      <c r="L335" t="s">
        <v>21</v>
      </c>
      <c r="M335" t="s">
        <v>22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  <c r="S335" s="9">
        <f t="shared" si="22"/>
        <v>43424.25</v>
      </c>
      <c r="T335" s="9">
        <f t="shared" si="2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2035</v>
      </c>
      <c r="G336" t="s">
        <v>2036</v>
      </c>
      <c r="H336" s="5">
        <f t="shared" si="20"/>
        <v>110.99550763701707</v>
      </c>
      <c r="I336" s="6">
        <f t="shared" si="21"/>
        <v>186.61329305135951</v>
      </c>
      <c r="J336" t="s">
        <v>20</v>
      </c>
      <c r="K336">
        <v>1113</v>
      </c>
      <c r="L336" t="s">
        <v>21</v>
      </c>
      <c r="M336" t="s">
        <v>22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  <c r="S336" s="9">
        <f t="shared" si="22"/>
        <v>43110.25</v>
      </c>
      <c r="T336" s="9">
        <f t="shared" si="2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2035</v>
      </c>
      <c r="G337" t="s">
        <v>2036</v>
      </c>
      <c r="H337" s="5">
        <f t="shared" si="20"/>
        <v>87.003066141042481</v>
      </c>
      <c r="I337" s="6">
        <f t="shared" si="21"/>
        <v>114.28538550057536</v>
      </c>
      <c r="J337" t="s">
        <v>20</v>
      </c>
      <c r="K337">
        <v>2283</v>
      </c>
      <c r="L337" t="s">
        <v>21</v>
      </c>
      <c r="M337" t="s">
        <v>22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2035</v>
      </c>
      <c r="G338" t="s">
        <v>2036</v>
      </c>
      <c r="H338" s="5">
        <f t="shared" si="20"/>
        <v>63.994402985074629</v>
      </c>
      <c r="I338" s="6">
        <f t="shared" si="21"/>
        <v>97.032531824611041</v>
      </c>
      <c r="J338" t="s">
        <v>14</v>
      </c>
      <c r="K338">
        <v>1072</v>
      </c>
      <c r="L338" t="s">
        <v>21</v>
      </c>
      <c r="M338" t="s">
        <v>22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  <c r="S338" s="9">
        <f t="shared" si="22"/>
        <v>40527.25</v>
      </c>
      <c r="T338" s="9">
        <f t="shared" si="2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2039</v>
      </c>
      <c r="G339" t="s">
        <v>2040</v>
      </c>
      <c r="H339" s="5">
        <f t="shared" si="20"/>
        <v>105.9945205479452</v>
      </c>
      <c r="I339" s="6">
        <f t="shared" si="21"/>
        <v>122.81904761904762</v>
      </c>
      <c r="J339" t="s">
        <v>20</v>
      </c>
      <c r="K339">
        <v>1095</v>
      </c>
      <c r="L339" t="s">
        <v>21</v>
      </c>
      <c r="M339" t="s">
        <v>22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  <c r="S339" s="9">
        <f t="shared" si="22"/>
        <v>43780.25</v>
      </c>
      <c r="T339" s="9">
        <f t="shared" si="2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2039</v>
      </c>
      <c r="G340" t="s">
        <v>2040</v>
      </c>
      <c r="H340" s="5">
        <f t="shared" si="20"/>
        <v>73.989349112426041</v>
      </c>
      <c r="I340" s="6">
        <f t="shared" si="21"/>
        <v>179.14326647564468</v>
      </c>
      <c r="J340" t="s">
        <v>20</v>
      </c>
      <c r="K340">
        <v>1690</v>
      </c>
      <c r="L340" t="s">
        <v>21</v>
      </c>
      <c r="M340" t="s">
        <v>22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  <c r="S340" s="9">
        <f t="shared" si="22"/>
        <v>40821.208333333336</v>
      </c>
      <c r="T340" s="9">
        <f t="shared" si="23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2039</v>
      </c>
      <c r="G341" t="s">
        <v>2040</v>
      </c>
      <c r="H341" s="5">
        <f t="shared" si="20"/>
        <v>84.02004626060139</v>
      </c>
      <c r="I341" s="6">
        <f t="shared" si="21"/>
        <v>79.951577402787962</v>
      </c>
      <c r="J341" t="s">
        <v>74</v>
      </c>
      <c r="K341">
        <v>1297</v>
      </c>
      <c r="L341" t="s">
        <v>15</v>
      </c>
      <c r="M341" t="s">
        <v>16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2054</v>
      </c>
      <c r="G342" t="s">
        <v>2055</v>
      </c>
      <c r="H342" s="5">
        <f t="shared" si="20"/>
        <v>88.966921119592882</v>
      </c>
      <c r="I342" s="6">
        <f t="shared" si="21"/>
        <v>94.242587601078171</v>
      </c>
      <c r="J342" t="s">
        <v>14</v>
      </c>
      <c r="K342">
        <v>393</v>
      </c>
      <c r="L342" t="s">
        <v>21</v>
      </c>
      <c r="M342" t="s">
        <v>22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2035</v>
      </c>
      <c r="G343" t="s">
        <v>2045</v>
      </c>
      <c r="H343" s="5">
        <f t="shared" si="20"/>
        <v>76.990453460620529</v>
      </c>
      <c r="I343" s="6">
        <f t="shared" si="21"/>
        <v>84.669291338582681</v>
      </c>
      <c r="J343" t="s">
        <v>14</v>
      </c>
      <c r="K343">
        <v>1257</v>
      </c>
      <c r="L343" t="s">
        <v>21</v>
      </c>
      <c r="M343" t="s">
        <v>22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2039</v>
      </c>
      <c r="G344" t="s">
        <v>2040</v>
      </c>
      <c r="H344" s="5">
        <f t="shared" si="20"/>
        <v>97.146341463414629</v>
      </c>
      <c r="I344" s="6">
        <f t="shared" si="21"/>
        <v>66.521920668058456</v>
      </c>
      <c r="J344" t="s">
        <v>14</v>
      </c>
      <c r="K344">
        <v>328</v>
      </c>
      <c r="L344" t="s">
        <v>21</v>
      </c>
      <c r="M344" t="s">
        <v>22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2039</v>
      </c>
      <c r="G345" t="s">
        <v>2040</v>
      </c>
      <c r="H345" s="5">
        <f t="shared" si="20"/>
        <v>33.013605442176868</v>
      </c>
      <c r="I345" s="6">
        <f t="shared" si="21"/>
        <v>53.922222222222224</v>
      </c>
      <c r="J345" t="s">
        <v>14</v>
      </c>
      <c r="K345">
        <v>147</v>
      </c>
      <c r="L345" t="s">
        <v>21</v>
      </c>
      <c r="M345" t="s">
        <v>22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2050</v>
      </c>
      <c r="G346" t="s">
        <v>2051</v>
      </c>
      <c r="H346" s="5">
        <f t="shared" si="20"/>
        <v>99.950602409638549</v>
      </c>
      <c r="I346" s="6">
        <f t="shared" si="21"/>
        <v>41.983299595141702</v>
      </c>
      <c r="J346" t="s">
        <v>14</v>
      </c>
      <c r="K346">
        <v>830</v>
      </c>
      <c r="L346" t="s">
        <v>21</v>
      </c>
      <c r="M346" t="s">
        <v>22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2041</v>
      </c>
      <c r="G347" t="s">
        <v>2044</v>
      </c>
      <c r="H347" s="5">
        <f t="shared" si="20"/>
        <v>69.966767371601208</v>
      </c>
      <c r="I347" s="6">
        <f t="shared" si="21"/>
        <v>14.69479695431472</v>
      </c>
      <c r="J347" t="s">
        <v>14</v>
      </c>
      <c r="K347">
        <v>331</v>
      </c>
      <c r="L347" t="s">
        <v>40</v>
      </c>
      <c r="M347" t="s">
        <v>41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2035</v>
      </c>
      <c r="G348" t="s">
        <v>2045</v>
      </c>
      <c r="H348" s="5">
        <f t="shared" si="20"/>
        <v>110.32</v>
      </c>
      <c r="I348" s="6">
        <f t="shared" si="21"/>
        <v>34.475000000000001</v>
      </c>
      <c r="J348" t="s">
        <v>14</v>
      </c>
      <c r="K348">
        <v>25</v>
      </c>
      <c r="L348" t="s">
        <v>21</v>
      </c>
      <c r="M348" t="s">
        <v>22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  <c r="S348" s="9">
        <f t="shared" si="22"/>
        <v>42971.208333333328</v>
      </c>
      <c r="T348" s="9">
        <f t="shared" si="2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2037</v>
      </c>
      <c r="G349" t="s">
        <v>2038</v>
      </c>
      <c r="H349" s="5">
        <f t="shared" si="20"/>
        <v>66.005235602094245</v>
      </c>
      <c r="I349" s="6">
        <f t="shared" si="21"/>
        <v>1400.7777777777778</v>
      </c>
      <c r="J349" t="s">
        <v>20</v>
      </c>
      <c r="K349">
        <v>191</v>
      </c>
      <c r="L349" t="s">
        <v>21</v>
      </c>
      <c r="M349" t="s">
        <v>22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2033</v>
      </c>
      <c r="G350" t="s">
        <v>2034</v>
      </c>
      <c r="H350" s="5">
        <f t="shared" si="20"/>
        <v>41.005742176284812</v>
      </c>
      <c r="I350" s="6">
        <f t="shared" si="21"/>
        <v>71.770351758793964</v>
      </c>
      <c r="J350" t="s">
        <v>14</v>
      </c>
      <c r="K350">
        <v>3483</v>
      </c>
      <c r="L350" t="s">
        <v>21</v>
      </c>
      <c r="M350" t="s">
        <v>22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2039</v>
      </c>
      <c r="G351" t="s">
        <v>2040</v>
      </c>
      <c r="H351" s="5">
        <f t="shared" si="20"/>
        <v>103.96316359696641</v>
      </c>
      <c r="I351" s="6">
        <f t="shared" si="21"/>
        <v>53.074115044247783</v>
      </c>
      <c r="J351" t="s">
        <v>14</v>
      </c>
      <c r="K351">
        <v>923</v>
      </c>
      <c r="L351" t="s">
        <v>21</v>
      </c>
      <c r="M351" t="s">
        <v>22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2035</v>
      </c>
      <c r="G352" t="s">
        <v>2058</v>
      </c>
      <c r="H352" s="5">
        <f t="shared" si="20"/>
        <v>5</v>
      </c>
      <c r="I352" s="6">
        <f t="shared" si="21"/>
        <v>5</v>
      </c>
      <c r="J352" t="s">
        <v>14</v>
      </c>
      <c r="K352">
        <v>1</v>
      </c>
      <c r="L352" t="s">
        <v>21</v>
      </c>
      <c r="M352" t="s">
        <v>22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  <c r="S352" s="9">
        <f t="shared" si="22"/>
        <v>42144.208333333328</v>
      </c>
      <c r="T352" s="9">
        <f t="shared" si="2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2035</v>
      </c>
      <c r="G353" t="s">
        <v>2036</v>
      </c>
      <c r="H353" s="5">
        <f t="shared" si="20"/>
        <v>47.009935419771487</v>
      </c>
      <c r="I353" s="6">
        <f t="shared" si="21"/>
        <v>127.70715249662618</v>
      </c>
      <c r="J353" t="s">
        <v>20</v>
      </c>
      <c r="K353">
        <v>2013</v>
      </c>
      <c r="L353" t="s">
        <v>21</v>
      </c>
      <c r="M353" t="s">
        <v>22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2039</v>
      </c>
      <c r="G354" t="s">
        <v>2040</v>
      </c>
      <c r="H354" s="5">
        <f t="shared" si="20"/>
        <v>29.606060606060606</v>
      </c>
      <c r="I354" s="6">
        <f t="shared" si="21"/>
        <v>34.892857142857139</v>
      </c>
      <c r="J354" t="s">
        <v>14</v>
      </c>
      <c r="K354">
        <v>33</v>
      </c>
      <c r="L354" t="s">
        <v>15</v>
      </c>
      <c r="M354" t="s">
        <v>16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  <c r="S354" s="9">
        <f t="shared" si="22"/>
        <v>42315.25</v>
      </c>
      <c r="T354" s="9">
        <f t="shared" si="2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2039</v>
      </c>
      <c r="G355" t="s">
        <v>2040</v>
      </c>
      <c r="H355" s="5">
        <f t="shared" si="20"/>
        <v>81.010569583088667</v>
      </c>
      <c r="I355" s="6">
        <f t="shared" si="21"/>
        <v>410.59821428571428</v>
      </c>
      <c r="J355" t="s">
        <v>20</v>
      </c>
      <c r="K355">
        <v>1703</v>
      </c>
      <c r="L355" t="s">
        <v>21</v>
      </c>
      <c r="M355" t="s">
        <v>22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  <c r="S355" s="9">
        <f t="shared" si="22"/>
        <v>43651.208333333328</v>
      </c>
      <c r="T355" s="9">
        <f t="shared" si="2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2041</v>
      </c>
      <c r="G356" t="s">
        <v>2042</v>
      </c>
      <c r="H356" s="5">
        <f t="shared" si="20"/>
        <v>94.35</v>
      </c>
      <c r="I356" s="6">
        <f t="shared" si="21"/>
        <v>123.73770491803278</v>
      </c>
      <c r="J356" t="s">
        <v>20</v>
      </c>
      <c r="K356">
        <v>80</v>
      </c>
      <c r="L356" t="s">
        <v>36</v>
      </c>
      <c r="M356" t="s">
        <v>37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  <c r="S356" s="9">
        <f t="shared" si="22"/>
        <v>41520.208333333336</v>
      </c>
      <c r="T356" s="9">
        <f t="shared" si="2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2037</v>
      </c>
      <c r="G357" t="s">
        <v>2046</v>
      </c>
      <c r="H357" s="5">
        <f t="shared" si="20"/>
        <v>26.058139534883722</v>
      </c>
      <c r="I357" s="6">
        <f t="shared" si="21"/>
        <v>58.973684210526315</v>
      </c>
      <c r="J357" t="s">
        <v>47</v>
      </c>
      <c r="K357">
        <v>86</v>
      </c>
      <c r="L357" t="s">
        <v>21</v>
      </c>
      <c r="M357" t="s">
        <v>22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2039</v>
      </c>
      <c r="G358" t="s">
        <v>2040</v>
      </c>
      <c r="H358" s="5">
        <f t="shared" si="20"/>
        <v>85.775000000000006</v>
      </c>
      <c r="I358" s="6">
        <f t="shared" si="21"/>
        <v>36.892473118279568</v>
      </c>
      <c r="J358" t="s">
        <v>14</v>
      </c>
      <c r="K358">
        <v>40</v>
      </c>
      <c r="L358" t="s">
        <v>107</v>
      </c>
      <c r="M358" t="s">
        <v>108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  <c r="S358" s="9">
        <f t="shared" si="22"/>
        <v>40922.25</v>
      </c>
      <c r="T358" s="9">
        <f t="shared" si="2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2050</v>
      </c>
      <c r="G359" t="s">
        <v>2051</v>
      </c>
      <c r="H359" s="5">
        <f t="shared" si="20"/>
        <v>103.73170731707317</v>
      </c>
      <c r="I359" s="6">
        <f t="shared" si="21"/>
        <v>184.91304347826087</v>
      </c>
      <c r="J359" t="s">
        <v>20</v>
      </c>
      <c r="K359">
        <v>41</v>
      </c>
      <c r="L359" t="s">
        <v>21</v>
      </c>
      <c r="M359" t="s">
        <v>22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2054</v>
      </c>
      <c r="G360" t="s">
        <v>2055</v>
      </c>
      <c r="H360" s="5">
        <f t="shared" si="20"/>
        <v>49.826086956521742</v>
      </c>
      <c r="I360" s="6">
        <f t="shared" si="21"/>
        <v>11.814432989690722</v>
      </c>
      <c r="J360" t="s">
        <v>14</v>
      </c>
      <c r="K360">
        <v>23</v>
      </c>
      <c r="L360" t="s">
        <v>15</v>
      </c>
      <c r="M360" t="s">
        <v>16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  <c r="S360" s="9">
        <f t="shared" si="22"/>
        <v>43322.208333333328</v>
      </c>
      <c r="T360" s="9">
        <f t="shared" si="2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2041</v>
      </c>
      <c r="G361" t="s">
        <v>2049</v>
      </c>
      <c r="H361" s="5">
        <f t="shared" si="20"/>
        <v>63.893048128342244</v>
      </c>
      <c r="I361" s="6">
        <f t="shared" si="21"/>
        <v>298.7</v>
      </c>
      <c r="J361" t="s">
        <v>20</v>
      </c>
      <c r="K361">
        <v>187</v>
      </c>
      <c r="L361" t="s">
        <v>21</v>
      </c>
      <c r="M361" t="s">
        <v>22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  <c r="S361" s="9">
        <f t="shared" si="22"/>
        <v>40782.208333333336</v>
      </c>
      <c r="T361" s="9">
        <f t="shared" si="2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2039</v>
      </c>
      <c r="G362" t="s">
        <v>2040</v>
      </c>
      <c r="H362" s="5">
        <f t="shared" si="20"/>
        <v>47.002434782608695</v>
      </c>
      <c r="I362" s="6">
        <f t="shared" si="21"/>
        <v>226.35175879396985</v>
      </c>
      <c r="J362" t="s">
        <v>20</v>
      </c>
      <c r="K362">
        <v>2875</v>
      </c>
      <c r="L362" t="s">
        <v>40</v>
      </c>
      <c r="M362" t="s">
        <v>41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  <c r="S362" s="9">
        <f t="shared" si="22"/>
        <v>40544.25</v>
      </c>
      <c r="T362" s="9">
        <f t="shared" si="2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2039</v>
      </c>
      <c r="G363" t="s">
        <v>2040</v>
      </c>
      <c r="H363" s="5">
        <f t="shared" si="20"/>
        <v>108.47727272727273</v>
      </c>
      <c r="I363" s="6">
        <f t="shared" si="21"/>
        <v>173.56363636363636</v>
      </c>
      <c r="J363" t="s">
        <v>20</v>
      </c>
      <c r="K363">
        <v>88</v>
      </c>
      <c r="L363" t="s">
        <v>21</v>
      </c>
      <c r="M363" t="s">
        <v>22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  <c r="S363" s="9">
        <f t="shared" si="22"/>
        <v>43015.208333333328</v>
      </c>
      <c r="T363" s="9">
        <f t="shared" si="2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2035</v>
      </c>
      <c r="G364" t="s">
        <v>2036</v>
      </c>
      <c r="H364" s="5">
        <f t="shared" si="20"/>
        <v>72.015706806282722</v>
      </c>
      <c r="I364" s="6">
        <f t="shared" si="21"/>
        <v>371.75675675675677</v>
      </c>
      <c r="J364" t="s">
        <v>20</v>
      </c>
      <c r="K364">
        <v>191</v>
      </c>
      <c r="L364" t="s">
        <v>21</v>
      </c>
      <c r="M364" t="s">
        <v>22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  <c r="S364" s="9">
        <f t="shared" si="22"/>
        <v>40570.25</v>
      </c>
      <c r="T364" s="9">
        <f t="shared" si="2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2035</v>
      </c>
      <c r="G365" t="s">
        <v>2036</v>
      </c>
      <c r="H365" s="5">
        <f t="shared" si="20"/>
        <v>59.928057553956833</v>
      </c>
      <c r="I365" s="6">
        <f t="shared" si="21"/>
        <v>160.19230769230771</v>
      </c>
      <c r="J365" t="s">
        <v>20</v>
      </c>
      <c r="K365">
        <v>139</v>
      </c>
      <c r="L365" t="s">
        <v>21</v>
      </c>
      <c r="M365" t="s">
        <v>22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  <c r="S365" s="9">
        <f t="shared" si="22"/>
        <v>40904.25</v>
      </c>
      <c r="T365" s="9">
        <f t="shared" si="2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2035</v>
      </c>
      <c r="G366" t="s">
        <v>2045</v>
      </c>
      <c r="H366" s="5">
        <f t="shared" si="20"/>
        <v>78.209677419354833</v>
      </c>
      <c r="I366" s="6">
        <f t="shared" si="21"/>
        <v>1616.3333333333335</v>
      </c>
      <c r="J366" t="s">
        <v>20</v>
      </c>
      <c r="K366">
        <v>186</v>
      </c>
      <c r="L366" t="s">
        <v>21</v>
      </c>
      <c r="M366" t="s">
        <v>22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  <c r="S366" s="9">
        <f t="shared" si="22"/>
        <v>43164.25</v>
      </c>
      <c r="T366" s="9">
        <f t="shared" si="2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2039</v>
      </c>
      <c r="G367" t="s">
        <v>2040</v>
      </c>
      <c r="H367" s="5">
        <f t="shared" si="20"/>
        <v>104.77678571428571</v>
      </c>
      <c r="I367" s="6">
        <f t="shared" si="21"/>
        <v>733.4375</v>
      </c>
      <c r="J367" t="s">
        <v>20</v>
      </c>
      <c r="K367">
        <v>112</v>
      </c>
      <c r="L367" t="s">
        <v>26</v>
      </c>
      <c r="M367" t="s">
        <v>27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  <c r="S367" s="9">
        <f t="shared" si="22"/>
        <v>42733.25</v>
      </c>
      <c r="T367" s="9">
        <f t="shared" si="2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2039</v>
      </c>
      <c r="G368" t="s">
        <v>2040</v>
      </c>
      <c r="H368" s="5">
        <f t="shared" si="20"/>
        <v>105.52475247524752</v>
      </c>
      <c r="I368" s="6">
        <f t="shared" si="21"/>
        <v>592.11111111111109</v>
      </c>
      <c r="J368" t="s">
        <v>20</v>
      </c>
      <c r="K368">
        <v>101</v>
      </c>
      <c r="L368" t="s">
        <v>21</v>
      </c>
      <c r="M368" t="s">
        <v>22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2039</v>
      </c>
      <c r="G369" t="s">
        <v>2040</v>
      </c>
      <c r="H369" s="5">
        <f t="shared" si="20"/>
        <v>24.933333333333334</v>
      </c>
      <c r="I369" s="6">
        <f t="shared" si="21"/>
        <v>18.888888888888889</v>
      </c>
      <c r="J369" t="s">
        <v>14</v>
      </c>
      <c r="K369">
        <v>75</v>
      </c>
      <c r="L369" t="s">
        <v>21</v>
      </c>
      <c r="M369" t="s">
        <v>22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  <c r="S369" s="9">
        <f t="shared" si="22"/>
        <v>41930.208333333336</v>
      </c>
      <c r="T369" s="9">
        <f t="shared" si="2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2041</v>
      </c>
      <c r="G370" t="s">
        <v>2042</v>
      </c>
      <c r="H370" s="5">
        <f t="shared" si="20"/>
        <v>69.873786407766985</v>
      </c>
      <c r="I370" s="6">
        <f t="shared" si="21"/>
        <v>276.80769230769232</v>
      </c>
      <c r="J370" t="s">
        <v>20</v>
      </c>
      <c r="K370">
        <v>206</v>
      </c>
      <c r="L370" t="s">
        <v>40</v>
      </c>
      <c r="M370" t="s">
        <v>41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  <c r="S370" s="9">
        <f t="shared" si="22"/>
        <v>40464.208333333336</v>
      </c>
      <c r="T370" s="9">
        <f t="shared" si="2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2041</v>
      </c>
      <c r="G371" t="s">
        <v>2060</v>
      </c>
      <c r="H371" s="5">
        <f t="shared" si="20"/>
        <v>95.733766233766232</v>
      </c>
      <c r="I371" s="6">
        <f t="shared" si="21"/>
        <v>273.01851851851848</v>
      </c>
      <c r="J371" t="s">
        <v>20</v>
      </c>
      <c r="K371">
        <v>154</v>
      </c>
      <c r="L371" t="s">
        <v>21</v>
      </c>
      <c r="M371" t="s">
        <v>22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  <c r="S371" s="9">
        <f t="shared" si="22"/>
        <v>41308.25</v>
      </c>
      <c r="T371" s="9">
        <f t="shared" si="2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2039</v>
      </c>
      <c r="G372" t="s">
        <v>2040</v>
      </c>
      <c r="H372" s="5">
        <f t="shared" si="20"/>
        <v>29.997485752598056</v>
      </c>
      <c r="I372" s="6">
        <f t="shared" si="21"/>
        <v>159.36331255565449</v>
      </c>
      <c r="J372" t="s">
        <v>20</v>
      </c>
      <c r="K372">
        <v>5966</v>
      </c>
      <c r="L372" t="s">
        <v>21</v>
      </c>
      <c r="M372" t="s">
        <v>22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2039</v>
      </c>
      <c r="G373" t="s">
        <v>2040</v>
      </c>
      <c r="H373" s="5">
        <f t="shared" si="20"/>
        <v>59.011948529411768</v>
      </c>
      <c r="I373" s="6">
        <f t="shared" si="21"/>
        <v>67.869978858350947</v>
      </c>
      <c r="J373" t="s">
        <v>14</v>
      </c>
      <c r="K373">
        <v>2176</v>
      </c>
      <c r="L373" t="s">
        <v>21</v>
      </c>
      <c r="M373" t="s">
        <v>22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  <c r="S373" s="9">
        <f t="shared" si="22"/>
        <v>42043.25</v>
      </c>
      <c r="T373" s="9">
        <f t="shared" si="2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2041</v>
      </c>
      <c r="G374" t="s">
        <v>2042</v>
      </c>
      <c r="H374" s="5">
        <f t="shared" si="20"/>
        <v>84.757396449704146</v>
      </c>
      <c r="I374" s="6">
        <f t="shared" si="21"/>
        <v>1591.5555555555554</v>
      </c>
      <c r="J374" t="s">
        <v>20</v>
      </c>
      <c r="K374">
        <v>169</v>
      </c>
      <c r="L374" t="s">
        <v>21</v>
      </c>
      <c r="M374" t="s">
        <v>22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  <c r="S374" s="9">
        <f t="shared" si="22"/>
        <v>42012.25</v>
      </c>
      <c r="T374" s="9">
        <f t="shared" si="2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2039</v>
      </c>
      <c r="G375" t="s">
        <v>2040</v>
      </c>
      <c r="H375" s="5">
        <f t="shared" si="20"/>
        <v>78.010921177587846</v>
      </c>
      <c r="I375" s="6">
        <f t="shared" si="21"/>
        <v>730.18222222222221</v>
      </c>
      <c r="J375" t="s">
        <v>20</v>
      </c>
      <c r="K375">
        <v>2106</v>
      </c>
      <c r="L375" t="s">
        <v>21</v>
      </c>
      <c r="M375" t="s">
        <v>22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2041</v>
      </c>
      <c r="G376" t="s">
        <v>2042</v>
      </c>
      <c r="H376" s="5">
        <f t="shared" si="20"/>
        <v>50.05215419501134</v>
      </c>
      <c r="I376" s="6">
        <f t="shared" si="21"/>
        <v>13.185782556750297</v>
      </c>
      <c r="J376" t="s">
        <v>14</v>
      </c>
      <c r="K376">
        <v>441</v>
      </c>
      <c r="L376" t="s">
        <v>21</v>
      </c>
      <c r="M376" t="s">
        <v>22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2035</v>
      </c>
      <c r="G377" t="s">
        <v>2045</v>
      </c>
      <c r="H377" s="5">
        <f t="shared" si="20"/>
        <v>59.16</v>
      </c>
      <c r="I377" s="6">
        <f t="shared" si="21"/>
        <v>54.777777777777779</v>
      </c>
      <c r="J377" t="s">
        <v>14</v>
      </c>
      <c r="K377">
        <v>25</v>
      </c>
      <c r="L377" t="s">
        <v>21</v>
      </c>
      <c r="M377" t="s">
        <v>22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  <c r="S377" s="9">
        <f t="shared" si="22"/>
        <v>42293.208333333328</v>
      </c>
      <c r="T377" s="9">
        <f t="shared" si="2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2035</v>
      </c>
      <c r="G378" t="s">
        <v>2036</v>
      </c>
      <c r="H378" s="5">
        <f t="shared" si="20"/>
        <v>93.702290076335885</v>
      </c>
      <c r="I378" s="6">
        <f t="shared" si="21"/>
        <v>361.02941176470591</v>
      </c>
      <c r="J378" t="s">
        <v>20</v>
      </c>
      <c r="K378">
        <v>131</v>
      </c>
      <c r="L378" t="s">
        <v>21</v>
      </c>
      <c r="M378" t="s">
        <v>22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2039</v>
      </c>
      <c r="G379" t="s">
        <v>2040</v>
      </c>
      <c r="H379" s="5">
        <f t="shared" si="20"/>
        <v>40.14173228346457</v>
      </c>
      <c r="I379" s="6">
        <f t="shared" si="21"/>
        <v>10.257545271629779</v>
      </c>
      <c r="J379" t="s">
        <v>14</v>
      </c>
      <c r="K379">
        <v>127</v>
      </c>
      <c r="L379" t="s">
        <v>21</v>
      </c>
      <c r="M379" t="s">
        <v>22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2041</v>
      </c>
      <c r="G380" t="s">
        <v>2042</v>
      </c>
      <c r="H380" s="5">
        <f t="shared" si="20"/>
        <v>70.090140845070422</v>
      </c>
      <c r="I380" s="6">
        <f t="shared" si="21"/>
        <v>13.962962962962964</v>
      </c>
      <c r="J380" t="s">
        <v>14</v>
      </c>
      <c r="K380">
        <v>355</v>
      </c>
      <c r="L380" t="s">
        <v>21</v>
      </c>
      <c r="M380" t="s">
        <v>22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2039</v>
      </c>
      <c r="G381" t="s">
        <v>2040</v>
      </c>
      <c r="H381" s="5">
        <f t="shared" si="20"/>
        <v>66.181818181818187</v>
      </c>
      <c r="I381" s="6">
        <f t="shared" si="21"/>
        <v>40.444444444444443</v>
      </c>
      <c r="J381" t="s">
        <v>14</v>
      </c>
      <c r="K381">
        <v>44</v>
      </c>
      <c r="L381" t="s">
        <v>40</v>
      </c>
      <c r="M381" t="s">
        <v>41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  <c r="S381" s="9">
        <f t="shared" si="22"/>
        <v>40843.208333333336</v>
      </c>
      <c r="T381" s="9">
        <f t="shared" si="2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2039</v>
      </c>
      <c r="G382" t="s">
        <v>2040</v>
      </c>
      <c r="H382" s="5">
        <f t="shared" si="20"/>
        <v>47.714285714285715</v>
      </c>
      <c r="I382" s="6">
        <f t="shared" si="21"/>
        <v>160.32</v>
      </c>
      <c r="J382" t="s">
        <v>20</v>
      </c>
      <c r="K382">
        <v>84</v>
      </c>
      <c r="L382" t="s">
        <v>21</v>
      </c>
      <c r="M382" t="s">
        <v>22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  <c r="S382" s="9">
        <f t="shared" si="22"/>
        <v>41448.208333333336</v>
      </c>
      <c r="T382" s="9">
        <f t="shared" si="2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2039</v>
      </c>
      <c r="G383" t="s">
        <v>2040</v>
      </c>
      <c r="H383" s="5">
        <f t="shared" si="20"/>
        <v>62.896774193548389</v>
      </c>
      <c r="I383" s="6">
        <f t="shared" si="21"/>
        <v>183.9433962264151</v>
      </c>
      <c r="J383" t="s">
        <v>20</v>
      </c>
      <c r="K383">
        <v>155</v>
      </c>
      <c r="L383" t="s">
        <v>21</v>
      </c>
      <c r="M383" t="s">
        <v>22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2054</v>
      </c>
      <c r="G384" t="s">
        <v>2055</v>
      </c>
      <c r="H384" s="5">
        <f t="shared" si="20"/>
        <v>86.611940298507463</v>
      </c>
      <c r="I384" s="6">
        <f t="shared" si="21"/>
        <v>63.769230769230766</v>
      </c>
      <c r="J384" t="s">
        <v>14</v>
      </c>
      <c r="K384">
        <v>67</v>
      </c>
      <c r="L384" t="s">
        <v>21</v>
      </c>
      <c r="M384" t="s">
        <v>22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  <c r="S384" s="9">
        <f t="shared" si="22"/>
        <v>43024.208333333328</v>
      </c>
      <c r="T384" s="9">
        <f t="shared" si="2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2033</v>
      </c>
      <c r="G385" t="s">
        <v>2034</v>
      </c>
      <c r="H385" s="5">
        <f t="shared" si="20"/>
        <v>75.126984126984127</v>
      </c>
      <c r="I385" s="6">
        <f t="shared" si="21"/>
        <v>225.38095238095238</v>
      </c>
      <c r="J385" t="s">
        <v>20</v>
      </c>
      <c r="K385">
        <v>189</v>
      </c>
      <c r="L385" t="s">
        <v>21</v>
      </c>
      <c r="M385" t="s">
        <v>22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  <c r="S385" s="9">
        <f t="shared" si="22"/>
        <v>43509.25</v>
      </c>
      <c r="T385" s="9">
        <f t="shared" si="2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2041</v>
      </c>
      <c r="G386" t="s">
        <v>2042</v>
      </c>
      <c r="H386" s="5">
        <f t="shared" si="20"/>
        <v>41.004167534903104</v>
      </c>
      <c r="I386" s="6">
        <f t="shared" si="21"/>
        <v>172.00961538461539</v>
      </c>
      <c r="J386" t="s">
        <v>20</v>
      </c>
      <c r="K386">
        <v>4799</v>
      </c>
      <c r="L386" t="s">
        <v>21</v>
      </c>
      <c r="M386" t="s">
        <v>22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  <c r="S386" s="9">
        <f t="shared" si="22"/>
        <v>42776.25</v>
      </c>
      <c r="T386" s="9">
        <f t="shared" si="2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2047</v>
      </c>
      <c r="G387" t="s">
        <v>2048</v>
      </c>
      <c r="H387" s="5">
        <f t="shared" ref="H387:H450" si="24">E387/K387</f>
        <v>50.007915567282325</v>
      </c>
      <c r="I387" s="6">
        <f t="shared" ref="I387:I450" si="25">(E387/D387)*100</f>
        <v>146.16709511568124</v>
      </c>
      <c r="J387" t="s">
        <v>20</v>
      </c>
      <c r="K387">
        <v>1137</v>
      </c>
      <c r="L387" t="s">
        <v>21</v>
      </c>
      <c r="M387" t="s">
        <v>22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  <c r="S387" s="9">
        <f t="shared" ref="S387:S450" si="26">(((N387/60)/60)/24)+DATE(1970,1,1)</f>
        <v>43553.208333333328</v>
      </c>
      <c r="T387" s="9">
        <f t="shared" ref="T387:T450" si="27">(((O387/60)/60)/24)+DATE(1970,1,1)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2039</v>
      </c>
      <c r="G388" t="s">
        <v>2040</v>
      </c>
      <c r="H388" s="5">
        <f t="shared" si="24"/>
        <v>96.960674157303373</v>
      </c>
      <c r="I388" s="6">
        <f t="shared" si="25"/>
        <v>76.42361623616236</v>
      </c>
      <c r="J388" t="s">
        <v>14</v>
      </c>
      <c r="K388">
        <v>1068</v>
      </c>
      <c r="L388" t="s">
        <v>21</v>
      </c>
      <c r="M388" t="s">
        <v>22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2037</v>
      </c>
      <c r="G389" t="s">
        <v>2046</v>
      </c>
      <c r="H389" s="5">
        <f t="shared" si="24"/>
        <v>100.93160377358491</v>
      </c>
      <c r="I389" s="6">
        <f t="shared" si="25"/>
        <v>39.261467889908261</v>
      </c>
      <c r="J389" t="s">
        <v>14</v>
      </c>
      <c r="K389">
        <v>424</v>
      </c>
      <c r="L389" t="s">
        <v>21</v>
      </c>
      <c r="M389" t="s">
        <v>22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  <c r="S389" s="9">
        <f t="shared" si="26"/>
        <v>41072.208333333336</v>
      </c>
      <c r="T389" s="9">
        <f t="shared" si="27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2035</v>
      </c>
      <c r="G390" t="s">
        <v>2045</v>
      </c>
      <c r="H390" s="5">
        <f t="shared" si="24"/>
        <v>89.227586206896547</v>
      </c>
      <c r="I390" s="6">
        <f t="shared" si="25"/>
        <v>11.270034843205574</v>
      </c>
      <c r="J390" t="s">
        <v>74</v>
      </c>
      <c r="K390">
        <v>145</v>
      </c>
      <c r="L390" t="s">
        <v>98</v>
      </c>
      <c r="M390" t="s">
        <v>99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  <c r="S390" s="9">
        <f t="shared" si="26"/>
        <v>40912.25</v>
      </c>
      <c r="T390" s="9">
        <f t="shared" si="2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2039</v>
      </c>
      <c r="G391" t="s">
        <v>2040</v>
      </c>
      <c r="H391" s="5">
        <f t="shared" si="24"/>
        <v>87.979166666666671</v>
      </c>
      <c r="I391" s="6">
        <f t="shared" si="25"/>
        <v>122.11084337349398</v>
      </c>
      <c r="J391" t="s">
        <v>20</v>
      </c>
      <c r="K391">
        <v>1152</v>
      </c>
      <c r="L391" t="s">
        <v>21</v>
      </c>
      <c r="M391" t="s">
        <v>22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  <c r="S391" s="9">
        <f t="shared" si="26"/>
        <v>40479.208333333336</v>
      </c>
      <c r="T391" s="9">
        <f t="shared" si="2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2054</v>
      </c>
      <c r="G392" t="s">
        <v>2055</v>
      </c>
      <c r="H392" s="5">
        <f t="shared" si="24"/>
        <v>89.54</v>
      </c>
      <c r="I392" s="6">
        <f t="shared" si="25"/>
        <v>186.54166666666669</v>
      </c>
      <c r="J392" t="s">
        <v>20</v>
      </c>
      <c r="K392">
        <v>50</v>
      </c>
      <c r="L392" t="s">
        <v>21</v>
      </c>
      <c r="M392" t="s">
        <v>22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2047</v>
      </c>
      <c r="G393" t="s">
        <v>2048</v>
      </c>
      <c r="H393" s="5">
        <f t="shared" si="24"/>
        <v>29.09271523178808</v>
      </c>
      <c r="I393" s="6">
        <f t="shared" si="25"/>
        <v>7.2731788079470201</v>
      </c>
      <c r="J393" t="s">
        <v>14</v>
      </c>
      <c r="K393">
        <v>151</v>
      </c>
      <c r="L393" t="s">
        <v>21</v>
      </c>
      <c r="M393" t="s">
        <v>22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2037</v>
      </c>
      <c r="G394" t="s">
        <v>2046</v>
      </c>
      <c r="H394" s="5">
        <f t="shared" si="24"/>
        <v>42.006218905472636</v>
      </c>
      <c r="I394" s="6">
        <f t="shared" si="25"/>
        <v>65.642371234207957</v>
      </c>
      <c r="J394" t="s">
        <v>14</v>
      </c>
      <c r="K394">
        <v>1608</v>
      </c>
      <c r="L394" t="s">
        <v>21</v>
      </c>
      <c r="M394" t="s">
        <v>22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  <c r="S394" s="9">
        <f t="shared" si="26"/>
        <v>40549.25</v>
      </c>
      <c r="T394" s="9">
        <f t="shared" si="2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2035</v>
      </c>
      <c r="G395" t="s">
        <v>2058</v>
      </c>
      <c r="H395" s="5">
        <f t="shared" si="24"/>
        <v>47.004903563255965</v>
      </c>
      <c r="I395" s="6">
        <f t="shared" si="25"/>
        <v>228.96178343949046</v>
      </c>
      <c r="J395" t="s">
        <v>20</v>
      </c>
      <c r="K395">
        <v>3059</v>
      </c>
      <c r="L395" t="s">
        <v>15</v>
      </c>
      <c r="M395" t="s">
        <v>16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  <c r="S395" s="9">
        <f t="shared" si="26"/>
        <v>42933.208333333328</v>
      </c>
      <c r="T395" s="9">
        <f t="shared" si="2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2041</v>
      </c>
      <c r="G396" t="s">
        <v>2042</v>
      </c>
      <c r="H396" s="5">
        <f t="shared" si="24"/>
        <v>110.44117647058823</v>
      </c>
      <c r="I396" s="6">
        <f t="shared" si="25"/>
        <v>469.37499999999994</v>
      </c>
      <c r="J396" t="s">
        <v>20</v>
      </c>
      <c r="K396">
        <v>34</v>
      </c>
      <c r="L396" t="s">
        <v>21</v>
      </c>
      <c r="M396" t="s">
        <v>22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  <c r="S396" s="9">
        <f t="shared" si="26"/>
        <v>41484.208333333336</v>
      </c>
      <c r="T396" s="9">
        <f t="shared" si="2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2039</v>
      </c>
      <c r="G397" t="s">
        <v>2040</v>
      </c>
      <c r="H397" s="5">
        <f t="shared" si="24"/>
        <v>41.990909090909092</v>
      </c>
      <c r="I397" s="6">
        <f t="shared" si="25"/>
        <v>130.11267605633802</v>
      </c>
      <c r="J397" t="s">
        <v>20</v>
      </c>
      <c r="K397">
        <v>220</v>
      </c>
      <c r="L397" t="s">
        <v>21</v>
      </c>
      <c r="M397" t="s">
        <v>22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  <c r="S397" s="9">
        <f t="shared" si="26"/>
        <v>40885.25</v>
      </c>
      <c r="T397" s="9">
        <f t="shared" si="2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2041</v>
      </c>
      <c r="G398" t="s">
        <v>2044</v>
      </c>
      <c r="H398" s="5">
        <f t="shared" si="24"/>
        <v>48.012468827930178</v>
      </c>
      <c r="I398" s="6">
        <f t="shared" si="25"/>
        <v>167.05422993492408</v>
      </c>
      <c r="J398" t="s">
        <v>20</v>
      </c>
      <c r="K398">
        <v>1604</v>
      </c>
      <c r="L398" t="s">
        <v>26</v>
      </c>
      <c r="M398" t="s">
        <v>27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  <c r="S398" s="9">
        <f t="shared" si="26"/>
        <v>43378.208333333328</v>
      </c>
      <c r="T398" s="9">
        <f t="shared" si="2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2035</v>
      </c>
      <c r="G399" t="s">
        <v>2036</v>
      </c>
      <c r="H399" s="5">
        <f t="shared" si="24"/>
        <v>31.019823788546255</v>
      </c>
      <c r="I399" s="6">
        <f t="shared" si="25"/>
        <v>173.8641975308642</v>
      </c>
      <c r="J399" t="s">
        <v>20</v>
      </c>
      <c r="K399">
        <v>454</v>
      </c>
      <c r="L399" t="s">
        <v>21</v>
      </c>
      <c r="M399" t="s">
        <v>22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  <c r="S399" s="9">
        <f t="shared" si="26"/>
        <v>41417.208333333336</v>
      </c>
      <c r="T399" s="9">
        <f t="shared" si="2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2041</v>
      </c>
      <c r="G400" t="s">
        <v>2049</v>
      </c>
      <c r="H400" s="5">
        <f t="shared" si="24"/>
        <v>99.203252032520325</v>
      </c>
      <c r="I400" s="6">
        <f t="shared" si="25"/>
        <v>717.76470588235293</v>
      </c>
      <c r="J400" t="s">
        <v>20</v>
      </c>
      <c r="K400">
        <v>123</v>
      </c>
      <c r="L400" t="s">
        <v>107</v>
      </c>
      <c r="M400" t="s">
        <v>108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2035</v>
      </c>
      <c r="G401" t="s">
        <v>2045</v>
      </c>
      <c r="H401" s="5">
        <f t="shared" si="24"/>
        <v>66.022316684378325</v>
      </c>
      <c r="I401" s="6">
        <f t="shared" si="25"/>
        <v>63.850976361767728</v>
      </c>
      <c r="J401" t="s">
        <v>14</v>
      </c>
      <c r="K401">
        <v>941</v>
      </c>
      <c r="L401" t="s">
        <v>21</v>
      </c>
      <c r="M401" t="s">
        <v>22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2054</v>
      </c>
      <c r="G402" t="s">
        <v>2055</v>
      </c>
      <c r="H402" s="5">
        <f t="shared" si="24"/>
        <v>2</v>
      </c>
      <c r="I402" s="6">
        <f t="shared" si="25"/>
        <v>2</v>
      </c>
      <c r="J402" t="s">
        <v>14</v>
      </c>
      <c r="K402">
        <v>1</v>
      </c>
      <c r="L402" t="s">
        <v>21</v>
      </c>
      <c r="M402" t="s">
        <v>22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  <c r="S402" s="9">
        <f t="shared" si="26"/>
        <v>41502.208333333336</v>
      </c>
      <c r="T402" s="9">
        <f t="shared" si="2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2039</v>
      </c>
      <c r="G403" t="s">
        <v>2040</v>
      </c>
      <c r="H403" s="5">
        <f t="shared" si="24"/>
        <v>46.060200668896321</v>
      </c>
      <c r="I403" s="6">
        <f t="shared" si="25"/>
        <v>1530.2222222222222</v>
      </c>
      <c r="J403" t="s">
        <v>20</v>
      </c>
      <c r="K403">
        <v>299</v>
      </c>
      <c r="L403" t="s">
        <v>21</v>
      </c>
      <c r="M403" t="s">
        <v>22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2041</v>
      </c>
      <c r="G404" t="s">
        <v>2052</v>
      </c>
      <c r="H404" s="5">
        <f t="shared" si="24"/>
        <v>73.650000000000006</v>
      </c>
      <c r="I404" s="6">
        <f t="shared" si="25"/>
        <v>40.356164383561641</v>
      </c>
      <c r="J404" t="s">
        <v>14</v>
      </c>
      <c r="K404">
        <v>40</v>
      </c>
      <c r="L404" t="s">
        <v>21</v>
      </c>
      <c r="M404" t="s">
        <v>22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2039</v>
      </c>
      <c r="G405" t="s">
        <v>2040</v>
      </c>
      <c r="H405" s="5">
        <f t="shared" si="24"/>
        <v>55.99336650082919</v>
      </c>
      <c r="I405" s="6">
        <f t="shared" si="25"/>
        <v>86.220633299284984</v>
      </c>
      <c r="J405" t="s">
        <v>14</v>
      </c>
      <c r="K405">
        <v>3015</v>
      </c>
      <c r="L405" t="s">
        <v>15</v>
      </c>
      <c r="M405" t="s">
        <v>16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  <c r="S405" s="9">
        <f t="shared" si="26"/>
        <v>40310.208333333336</v>
      </c>
      <c r="T405" s="9">
        <f t="shared" si="2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2039</v>
      </c>
      <c r="G406" t="s">
        <v>2040</v>
      </c>
      <c r="H406" s="5">
        <f t="shared" si="24"/>
        <v>68.985695127402778</v>
      </c>
      <c r="I406" s="6">
        <f t="shared" si="25"/>
        <v>315.58486707566465</v>
      </c>
      <c r="J406" t="s">
        <v>20</v>
      </c>
      <c r="K406">
        <v>2237</v>
      </c>
      <c r="L406" t="s">
        <v>21</v>
      </c>
      <c r="M406" t="s">
        <v>22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2039</v>
      </c>
      <c r="G407" t="s">
        <v>2040</v>
      </c>
      <c r="H407" s="5">
        <f t="shared" si="24"/>
        <v>60.981609195402299</v>
      </c>
      <c r="I407" s="6">
        <f t="shared" si="25"/>
        <v>89.618243243243242</v>
      </c>
      <c r="J407" t="s">
        <v>14</v>
      </c>
      <c r="K407">
        <v>435</v>
      </c>
      <c r="L407" t="s">
        <v>21</v>
      </c>
      <c r="M407" t="s">
        <v>22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  <c r="S407" s="9">
        <f t="shared" si="26"/>
        <v>43255.208333333328</v>
      </c>
      <c r="T407" s="9">
        <f t="shared" si="2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2041</v>
      </c>
      <c r="G408" t="s">
        <v>2042</v>
      </c>
      <c r="H408" s="5">
        <f t="shared" si="24"/>
        <v>110.98139534883721</v>
      </c>
      <c r="I408" s="6">
        <f t="shared" si="25"/>
        <v>182.14503816793894</v>
      </c>
      <c r="J408" t="s">
        <v>20</v>
      </c>
      <c r="K408">
        <v>645</v>
      </c>
      <c r="L408" t="s">
        <v>21</v>
      </c>
      <c r="M408" t="s">
        <v>22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  <c r="S408" s="9">
        <f t="shared" si="26"/>
        <v>41304.25</v>
      </c>
      <c r="T408" s="9">
        <f t="shared" si="2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2039</v>
      </c>
      <c r="G409" t="s">
        <v>2040</v>
      </c>
      <c r="H409" s="5">
        <f t="shared" si="24"/>
        <v>25</v>
      </c>
      <c r="I409" s="6">
        <f t="shared" si="25"/>
        <v>355.88235294117646</v>
      </c>
      <c r="J409" t="s">
        <v>20</v>
      </c>
      <c r="K409">
        <v>484</v>
      </c>
      <c r="L409" t="s">
        <v>36</v>
      </c>
      <c r="M409" t="s">
        <v>37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  <c r="S409" s="9">
        <f t="shared" si="26"/>
        <v>43751.208333333328</v>
      </c>
      <c r="T409" s="9">
        <f t="shared" si="2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2041</v>
      </c>
      <c r="G410" t="s">
        <v>2042</v>
      </c>
      <c r="H410" s="5">
        <f t="shared" si="24"/>
        <v>78.759740259740255</v>
      </c>
      <c r="I410" s="6">
        <f t="shared" si="25"/>
        <v>131.83695652173913</v>
      </c>
      <c r="J410" t="s">
        <v>20</v>
      </c>
      <c r="K410">
        <v>154</v>
      </c>
      <c r="L410" t="s">
        <v>15</v>
      </c>
      <c r="M410" t="s">
        <v>16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2035</v>
      </c>
      <c r="G411" t="s">
        <v>2036</v>
      </c>
      <c r="H411" s="5">
        <f t="shared" si="24"/>
        <v>87.960784313725483</v>
      </c>
      <c r="I411" s="6">
        <f t="shared" si="25"/>
        <v>46.315634218289084</v>
      </c>
      <c r="J411" t="s">
        <v>14</v>
      </c>
      <c r="K411">
        <v>714</v>
      </c>
      <c r="L411" t="s">
        <v>21</v>
      </c>
      <c r="M411" t="s">
        <v>22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  <c r="S411" s="9">
        <f t="shared" si="26"/>
        <v>42843.208333333328</v>
      </c>
      <c r="T411" s="9">
        <f t="shared" si="2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2050</v>
      </c>
      <c r="G412" t="s">
        <v>2061</v>
      </c>
      <c r="H412" s="5">
        <f t="shared" si="24"/>
        <v>49.987398739873989</v>
      </c>
      <c r="I412" s="6">
        <f t="shared" si="25"/>
        <v>36.132726089785294</v>
      </c>
      <c r="J412" t="s">
        <v>47</v>
      </c>
      <c r="K412">
        <v>1111</v>
      </c>
      <c r="L412" t="s">
        <v>21</v>
      </c>
      <c r="M412" t="s">
        <v>22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  <c r="S412" s="9">
        <f t="shared" si="26"/>
        <v>42122.208333333328</v>
      </c>
      <c r="T412" s="9">
        <f t="shared" si="2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2039</v>
      </c>
      <c r="G413" t="s">
        <v>2040</v>
      </c>
      <c r="H413" s="5">
        <f t="shared" si="24"/>
        <v>99.524390243902445</v>
      </c>
      <c r="I413" s="6">
        <f t="shared" si="25"/>
        <v>104.62820512820512</v>
      </c>
      <c r="J413" t="s">
        <v>20</v>
      </c>
      <c r="K413">
        <v>82</v>
      </c>
      <c r="L413" t="s">
        <v>21</v>
      </c>
      <c r="M413" t="s">
        <v>22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  <c r="S413" s="9">
        <f t="shared" si="26"/>
        <v>42884.208333333328</v>
      </c>
      <c r="T413" s="9">
        <f t="shared" si="2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2047</v>
      </c>
      <c r="G414" t="s">
        <v>2053</v>
      </c>
      <c r="H414" s="5">
        <f t="shared" si="24"/>
        <v>104.82089552238806</v>
      </c>
      <c r="I414" s="6">
        <f t="shared" si="25"/>
        <v>668.85714285714289</v>
      </c>
      <c r="J414" t="s">
        <v>20</v>
      </c>
      <c r="K414">
        <v>134</v>
      </c>
      <c r="L414" t="s">
        <v>21</v>
      </c>
      <c r="M414" t="s">
        <v>22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  <c r="S414" s="9">
        <f t="shared" si="26"/>
        <v>41642.25</v>
      </c>
      <c r="T414" s="9">
        <f t="shared" si="2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2041</v>
      </c>
      <c r="G415" t="s">
        <v>2049</v>
      </c>
      <c r="H415" s="5">
        <f t="shared" si="24"/>
        <v>108.01469237832875</v>
      </c>
      <c r="I415" s="6">
        <f t="shared" si="25"/>
        <v>62.072823218997364</v>
      </c>
      <c r="J415" t="s">
        <v>47</v>
      </c>
      <c r="K415">
        <v>1089</v>
      </c>
      <c r="L415" t="s">
        <v>21</v>
      </c>
      <c r="M415" t="s">
        <v>22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2033</v>
      </c>
      <c r="G416" t="s">
        <v>2034</v>
      </c>
      <c r="H416" s="5">
        <f t="shared" si="24"/>
        <v>28.998544660724033</v>
      </c>
      <c r="I416" s="6">
        <f t="shared" si="25"/>
        <v>84.699787460148784</v>
      </c>
      <c r="J416" t="s">
        <v>14</v>
      </c>
      <c r="K416">
        <v>5497</v>
      </c>
      <c r="L416" t="s">
        <v>21</v>
      </c>
      <c r="M416" t="s">
        <v>22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2039</v>
      </c>
      <c r="G417" t="s">
        <v>2040</v>
      </c>
      <c r="H417" s="5">
        <f t="shared" si="24"/>
        <v>30.028708133971293</v>
      </c>
      <c r="I417" s="6">
        <f t="shared" si="25"/>
        <v>11.059030837004405</v>
      </c>
      <c r="J417" t="s">
        <v>14</v>
      </c>
      <c r="K417">
        <v>418</v>
      </c>
      <c r="L417" t="s">
        <v>21</v>
      </c>
      <c r="M417" t="s">
        <v>22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2041</v>
      </c>
      <c r="G418" t="s">
        <v>2042</v>
      </c>
      <c r="H418" s="5">
        <f t="shared" si="24"/>
        <v>41.005559416261292</v>
      </c>
      <c r="I418" s="6">
        <f t="shared" si="25"/>
        <v>43.838781575037146</v>
      </c>
      <c r="J418" t="s">
        <v>14</v>
      </c>
      <c r="K418">
        <v>1439</v>
      </c>
      <c r="L418" t="s">
        <v>21</v>
      </c>
      <c r="M418" t="s">
        <v>22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2039</v>
      </c>
      <c r="G419" t="s">
        <v>2040</v>
      </c>
      <c r="H419" s="5">
        <f t="shared" si="24"/>
        <v>62.866666666666667</v>
      </c>
      <c r="I419" s="6">
        <f t="shared" si="25"/>
        <v>55.470588235294116</v>
      </c>
      <c r="J419" t="s">
        <v>14</v>
      </c>
      <c r="K419">
        <v>15</v>
      </c>
      <c r="L419" t="s">
        <v>21</v>
      </c>
      <c r="M419" t="s">
        <v>22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2041</v>
      </c>
      <c r="G420" t="s">
        <v>2042</v>
      </c>
      <c r="H420" s="5">
        <f t="shared" si="24"/>
        <v>47.005002501250623</v>
      </c>
      <c r="I420" s="6">
        <f t="shared" si="25"/>
        <v>57.399511301160658</v>
      </c>
      <c r="J420" t="s">
        <v>14</v>
      </c>
      <c r="K420">
        <v>1999</v>
      </c>
      <c r="L420" t="s">
        <v>15</v>
      </c>
      <c r="M420" t="s">
        <v>16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  <c r="S420" s="9">
        <f t="shared" si="26"/>
        <v>41035.208333333336</v>
      </c>
      <c r="T420" s="9">
        <f t="shared" si="2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2037</v>
      </c>
      <c r="G421" t="s">
        <v>2038</v>
      </c>
      <c r="H421" s="5">
        <f t="shared" si="24"/>
        <v>26.997693638285604</v>
      </c>
      <c r="I421" s="6">
        <f t="shared" si="25"/>
        <v>123.43497363796135</v>
      </c>
      <c r="J421" t="s">
        <v>20</v>
      </c>
      <c r="K421">
        <v>5203</v>
      </c>
      <c r="L421" t="s">
        <v>21</v>
      </c>
      <c r="M421" t="s">
        <v>22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  <c r="S421" s="9">
        <f t="shared" si="26"/>
        <v>40899.25</v>
      </c>
      <c r="T421" s="9">
        <f t="shared" si="2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2039</v>
      </c>
      <c r="G422" t="s">
        <v>2040</v>
      </c>
      <c r="H422" s="5">
        <f t="shared" si="24"/>
        <v>68.329787234042556</v>
      </c>
      <c r="I422" s="6">
        <f t="shared" si="25"/>
        <v>128.46</v>
      </c>
      <c r="J422" t="s">
        <v>20</v>
      </c>
      <c r="K422">
        <v>94</v>
      </c>
      <c r="L422" t="s">
        <v>21</v>
      </c>
      <c r="M422" t="s">
        <v>22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2037</v>
      </c>
      <c r="G423" t="s">
        <v>2046</v>
      </c>
      <c r="H423" s="5">
        <f t="shared" si="24"/>
        <v>50.974576271186443</v>
      </c>
      <c r="I423" s="6">
        <f t="shared" si="25"/>
        <v>63.989361702127653</v>
      </c>
      <c r="J423" t="s">
        <v>14</v>
      </c>
      <c r="K423">
        <v>118</v>
      </c>
      <c r="L423" t="s">
        <v>21</v>
      </c>
      <c r="M423" t="s">
        <v>22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  <c r="S423" s="9">
        <f t="shared" si="26"/>
        <v>42915.208333333328</v>
      </c>
      <c r="T423" s="9">
        <f t="shared" si="2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2039</v>
      </c>
      <c r="G424" t="s">
        <v>2040</v>
      </c>
      <c r="H424" s="5">
        <f t="shared" si="24"/>
        <v>54.024390243902438</v>
      </c>
      <c r="I424" s="6">
        <f t="shared" si="25"/>
        <v>127.29885057471265</v>
      </c>
      <c r="J424" t="s">
        <v>20</v>
      </c>
      <c r="K424">
        <v>205</v>
      </c>
      <c r="L424" t="s">
        <v>21</v>
      </c>
      <c r="M424" t="s">
        <v>22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2033</v>
      </c>
      <c r="G425" t="s">
        <v>2034</v>
      </c>
      <c r="H425" s="5">
        <f t="shared" si="24"/>
        <v>97.055555555555557</v>
      </c>
      <c r="I425" s="6">
        <f t="shared" si="25"/>
        <v>10.638024357239512</v>
      </c>
      <c r="J425" t="s">
        <v>14</v>
      </c>
      <c r="K425">
        <v>162</v>
      </c>
      <c r="L425" t="s">
        <v>21</v>
      </c>
      <c r="M425" t="s">
        <v>22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2035</v>
      </c>
      <c r="G426" t="s">
        <v>2045</v>
      </c>
      <c r="H426" s="5">
        <f t="shared" si="24"/>
        <v>24.867469879518072</v>
      </c>
      <c r="I426" s="6">
        <f t="shared" si="25"/>
        <v>40.470588235294116</v>
      </c>
      <c r="J426" t="s">
        <v>14</v>
      </c>
      <c r="K426">
        <v>83</v>
      </c>
      <c r="L426" t="s">
        <v>21</v>
      </c>
      <c r="M426" t="s">
        <v>22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  <c r="S426" s="9">
        <f t="shared" si="26"/>
        <v>43208.208333333328</v>
      </c>
      <c r="T426" s="9">
        <f t="shared" si="2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2054</v>
      </c>
      <c r="G427" t="s">
        <v>2055</v>
      </c>
      <c r="H427" s="5">
        <f t="shared" si="24"/>
        <v>84.423913043478265</v>
      </c>
      <c r="I427" s="6">
        <f t="shared" si="25"/>
        <v>287.66666666666663</v>
      </c>
      <c r="J427" t="s">
        <v>20</v>
      </c>
      <c r="K427">
        <v>92</v>
      </c>
      <c r="L427" t="s">
        <v>21</v>
      </c>
      <c r="M427" t="s">
        <v>22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  <c r="S427" s="9">
        <f t="shared" si="26"/>
        <v>42213.208333333328</v>
      </c>
      <c r="T427" s="9">
        <f t="shared" si="2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2039</v>
      </c>
      <c r="G428" t="s">
        <v>2040</v>
      </c>
      <c r="H428" s="5">
        <f t="shared" si="24"/>
        <v>47.091324200913242</v>
      </c>
      <c r="I428" s="6">
        <f t="shared" si="25"/>
        <v>572.94444444444446</v>
      </c>
      <c r="J428" t="s">
        <v>20</v>
      </c>
      <c r="K428">
        <v>219</v>
      </c>
      <c r="L428" t="s">
        <v>21</v>
      </c>
      <c r="M428" t="s">
        <v>22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  <c r="S428" s="9">
        <f t="shared" si="26"/>
        <v>41332.25</v>
      </c>
      <c r="T428" s="9">
        <f t="shared" si="2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2039</v>
      </c>
      <c r="G429" t="s">
        <v>2040</v>
      </c>
      <c r="H429" s="5">
        <f t="shared" si="24"/>
        <v>77.996041171813147</v>
      </c>
      <c r="I429" s="6">
        <f t="shared" si="25"/>
        <v>112.90429799426933</v>
      </c>
      <c r="J429" t="s">
        <v>20</v>
      </c>
      <c r="K429">
        <v>2526</v>
      </c>
      <c r="L429" t="s">
        <v>21</v>
      </c>
      <c r="M429" t="s">
        <v>22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2041</v>
      </c>
      <c r="G430" t="s">
        <v>2049</v>
      </c>
      <c r="H430" s="5">
        <f t="shared" si="24"/>
        <v>62.967871485943775</v>
      </c>
      <c r="I430" s="6">
        <f t="shared" si="25"/>
        <v>46.387573964497044</v>
      </c>
      <c r="J430" t="s">
        <v>14</v>
      </c>
      <c r="K430">
        <v>747</v>
      </c>
      <c r="L430" t="s">
        <v>21</v>
      </c>
      <c r="M430" t="s">
        <v>22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  <c r="S430" s="9">
        <f t="shared" si="26"/>
        <v>40585.25</v>
      </c>
      <c r="T430" s="9">
        <f t="shared" si="27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2054</v>
      </c>
      <c r="G431" t="s">
        <v>2055</v>
      </c>
      <c r="H431" s="5">
        <f t="shared" si="24"/>
        <v>81.006080449017773</v>
      </c>
      <c r="I431" s="6">
        <f t="shared" si="25"/>
        <v>90.675916230366497</v>
      </c>
      <c r="J431" t="s">
        <v>74</v>
      </c>
      <c r="K431">
        <v>2138</v>
      </c>
      <c r="L431" t="s">
        <v>21</v>
      </c>
      <c r="M431" t="s">
        <v>22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2039</v>
      </c>
      <c r="G432" t="s">
        <v>2040</v>
      </c>
      <c r="H432" s="5">
        <f t="shared" si="24"/>
        <v>65.321428571428569</v>
      </c>
      <c r="I432" s="6">
        <f t="shared" si="25"/>
        <v>67.740740740740748</v>
      </c>
      <c r="J432" t="s">
        <v>14</v>
      </c>
      <c r="K432">
        <v>84</v>
      </c>
      <c r="L432" t="s">
        <v>21</v>
      </c>
      <c r="M432" t="s">
        <v>22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  <c r="S432" s="9">
        <f t="shared" si="26"/>
        <v>43737.208333333328</v>
      </c>
      <c r="T432" s="9">
        <f t="shared" si="2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2039</v>
      </c>
      <c r="G433" t="s">
        <v>2040</v>
      </c>
      <c r="H433" s="5">
        <f t="shared" si="24"/>
        <v>104.43617021276596</v>
      </c>
      <c r="I433" s="6">
        <f t="shared" si="25"/>
        <v>192.49019607843135</v>
      </c>
      <c r="J433" t="s">
        <v>20</v>
      </c>
      <c r="K433">
        <v>94</v>
      </c>
      <c r="L433" t="s">
        <v>21</v>
      </c>
      <c r="M433" t="s">
        <v>22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2039</v>
      </c>
      <c r="G434" t="s">
        <v>2040</v>
      </c>
      <c r="H434" s="5">
        <f t="shared" si="24"/>
        <v>69.989010989010993</v>
      </c>
      <c r="I434" s="6">
        <f t="shared" si="25"/>
        <v>82.714285714285722</v>
      </c>
      <c r="J434" t="s">
        <v>14</v>
      </c>
      <c r="K434">
        <v>91</v>
      </c>
      <c r="L434" t="s">
        <v>21</v>
      </c>
      <c r="M434" t="s">
        <v>22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2041</v>
      </c>
      <c r="G435" t="s">
        <v>2042</v>
      </c>
      <c r="H435" s="5">
        <f t="shared" si="24"/>
        <v>83.023989898989896</v>
      </c>
      <c r="I435" s="6">
        <f t="shared" si="25"/>
        <v>54.163920922570021</v>
      </c>
      <c r="J435" t="s">
        <v>14</v>
      </c>
      <c r="K435">
        <v>792</v>
      </c>
      <c r="L435" t="s">
        <v>21</v>
      </c>
      <c r="M435" t="s">
        <v>22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  <c r="S435" s="9">
        <f t="shared" si="26"/>
        <v>41603.25</v>
      </c>
      <c r="T435" s="9">
        <f t="shared" si="27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2039</v>
      </c>
      <c r="G436" t="s">
        <v>2040</v>
      </c>
      <c r="H436" s="5">
        <f t="shared" si="24"/>
        <v>90.3</v>
      </c>
      <c r="I436" s="6">
        <f t="shared" si="25"/>
        <v>16.722222222222221</v>
      </c>
      <c r="J436" t="s">
        <v>74</v>
      </c>
      <c r="K436">
        <v>10</v>
      </c>
      <c r="L436" t="s">
        <v>15</v>
      </c>
      <c r="M436" t="s">
        <v>16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  <c r="S436" s="9">
        <f t="shared" si="26"/>
        <v>42705.25</v>
      </c>
      <c r="T436" s="9">
        <f t="shared" si="2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2039</v>
      </c>
      <c r="G437" t="s">
        <v>2040</v>
      </c>
      <c r="H437" s="5">
        <f t="shared" si="24"/>
        <v>103.98131932282546</v>
      </c>
      <c r="I437" s="6">
        <f t="shared" si="25"/>
        <v>116.87664041994749</v>
      </c>
      <c r="J437" t="s">
        <v>20</v>
      </c>
      <c r="K437">
        <v>1713</v>
      </c>
      <c r="L437" t="s">
        <v>107</v>
      </c>
      <c r="M437" t="s">
        <v>108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  <c r="S437" s="9">
        <f t="shared" si="26"/>
        <v>41988.25</v>
      </c>
      <c r="T437" s="9">
        <f t="shared" si="2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2035</v>
      </c>
      <c r="G438" t="s">
        <v>2058</v>
      </c>
      <c r="H438" s="5">
        <f t="shared" si="24"/>
        <v>54.931726907630519</v>
      </c>
      <c r="I438" s="6">
        <f t="shared" si="25"/>
        <v>1052.1538461538462</v>
      </c>
      <c r="J438" t="s">
        <v>20</v>
      </c>
      <c r="K438">
        <v>249</v>
      </c>
      <c r="L438" t="s">
        <v>21</v>
      </c>
      <c r="M438" t="s">
        <v>22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  <c r="S438" s="9">
        <f t="shared" si="26"/>
        <v>43575.208333333328</v>
      </c>
      <c r="T438" s="9">
        <f t="shared" si="2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2041</v>
      </c>
      <c r="G439" t="s">
        <v>2049</v>
      </c>
      <c r="H439" s="5">
        <f t="shared" si="24"/>
        <v>51.921875</v>
      </c>
      <c r="I439" s="6">
        <f t="shared" si="25"/>
        <v>123.07407407407408</v>
      </c>
      <c r="J439" t="s">
        <v>20</v>
      </c>
      <c r="K439">
        <v>192</v>
      </c>
      <c r="L439" t="s">
        <v>21</v>
      </c>
      <c r="M439" t="s">
        <v>22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  <c r="S439" s="9">
        <f t="shared" si="26"/>
        <v>42260.208333333328</v>
      </c>
      <c r="T439" s="9">
        <f t="shared" si="2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2039</v>
      </c>
      <c r="G440" t="s">
        <v>2040</v>
      </c>
      <c r="H440" s="5">
        <f t="shared" si="24"/>
        <v>60.02834008097166</v>
      </c>
      <c r="I440" s="6">
        <f t="shared" si="25"/>
        <v>178.63855421686748</v>
      </c>
      <c r="J440" t="s">
        <v>20</v>
      </c>
      <c r="K440">
        <v>247</v>
      </c>
      <c r="L440" t="s">
        <v>21</v>
      </c>
      <c r="M440" t="s">
        <v>22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  <c r="S440" s="9">
        <f t="shared" si="26"/>
        <v>41337.25</v>
      </c>
      <c r="T440" s="9">
        <f t="shared" si="2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2041</v>
      </c>
      <c r="G441" t="s">
        <v>2063</v>
      </c>
      <c r="H441" s="5">
        <f t="shared" si="24"/>
        <v>44.003488879197555</v>
      </c>
      <c r="I441" s="6">
        <f t="shared" si="25"/>
        <v>355.28169014084506</v>
      </c>
      <c r="J441" t="s">
        <v>20</v>
      </c>
      <c r="K441">
        <v>2293</v>
      </c>
      <c r="L441" t="s">
        <v>21</v>
      </c>
      <c r="M441" t="s">
        <v>22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  <c r="S441" s="9">
        <f t="shared" si="26"/>
        <v>42680.208333333328</v>
      </c>
      <c r="T441" s="9">
        <f t="shared" si="2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2041</v>
      </c>
      <c r="G442" t="s">
        <v>2060</v>
      </c>
      <c r="H442" s="5">
        <f t="shared" si="24"/>
        <v>53.003513254551258</v>
      </c>
      <c r="I442" s="6">
        <f t="shared" si="25"/>
        <v>161.90634146341463</v>
      </c>
      <c r="J442" t="s">
        <v>20</v>
      </c>
      <c r="K442">
        <v>3131</v>
      </c>
      <c r="L442" t="s">
        <v>21</v>
      </c>
      <c r="M442" t="s">
        <v>22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2037</v>
      </c>
      <c r="G443" t="s">
        <v>2046</v>
      </c>
      <c r="H443" s="5">
        <f t="shared" si="24"/>
        <v>54.5</v>
      </c>
      <c r="I443" s="6">
        <f t="shared" si="25"/>
        <v>24.914285714285715</v>
      </c>
      <c r="J443" t="s">
        <v>14</v>
      </c>
      <c r="K443">
        <v>32</v>
      </c>
      <c r="L443" t="s">
        <v>21</v>
      </c>
      <c r="M443" t="s">
        <v>22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  <c r="S443" s="9">
        <f t="shared" si="26"/>
        <v>41025.208333333336</v>
      </c>
      <c r="T443" s="9">
        <f t="shared" si="2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2039</v>
      </c>
      <c r="G444" t="s">
        <v>2040</v>
      </c>
      <c r="H444" s="5">
        <f t="shared" si="24"/>
        <v>75.04195804195804</v>
      </c>
      <c r="I444" s="6">
        <f t="shared" si="25"/>
        <v>198.72222222222223</v>
      </c>
      <c r="J444" t="s">
        <v>20</v>
      </c>
      <c r="K444">
        <v>143</v>
      </c>
      <c r="L444" t="s">
        <v>107</v>
      </c>
      <c r="M444" t="s">
        <v>108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  <c r="S444" s="9">
        <f t="shared" si="26"/>
        <v>42980.208333333328</v>
      </c>
      <c r="T444" s="9">
        <f t="shared" si="27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2039</v>
      </c>
      <c r="G445" t="s">
        <v>2040</v>
      </c>
      <c r="H445" s="5">
        <f t="shared" si="24"/>
        <v>35.911111111111111</v>
      </c>
      <c r="I445" s="6">
        <f t="shared" si="25"/>
        <v>34.752688172043008</v>
      </c>
      <c r="J445" t="s">
        <v>74</v>
      </c>
      <c r="K445">
        <v>90</v>
      </c>
      <c r="L445" t="s">
        <v>21</v>
      </c>
      <c r="M445" t="s">
        <v>22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  <c r="S445" s="9">
        <f t="shared" si="26"/>
        <v>40451.208333333336</v>
      </c>
      <c r="T445" s="9">
        <f t="shared" si="2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2035</v>
      </c>
      <c r="G446" t="s">
        <v>2045</v>
      </c>
      <c r="H446" s="5">
        <f t="shared" si="24"/>
        <v>36.952702702702702</v>
      </c>
      <c r="I446" s="6">
        <f t="shared" si="25"/>
        <v>176.41935483870967</v>
      </c>
      <c r="J446" t="s">
        <v>20</v>
      </c>
      <c r="K446">
        <v>296</v>
      </c>
      <c r="L446" t="s">
        <v>21</v>
      </c>
      <c r="M446" t="s">
        <v>22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  <c r="S446" s="9">
        <f t="shared" si="26"/>
        <v>40748.208333333336</v>
      </c>
      <c r="T446" s="9">
        <f t="shared" si="2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2039</v>
      </c>
      <c r="G447" t="s">
        <v>2040</v>
      </c>
      <c r="H447" s="5">
        <f t="shared" si="24"/>
        <v>63.170588235294119</v>
      </c>
      <c r="I447" s="6">
        <f t="shared" si="25"/>
        <v>511.38095238095235</v>
      </c>
      <c r="J447" t="s">
        <v>20</v>
      </c>
      <c r="K447">
        <v>170</v>
      </c>
      <c r="L447" t="s">
        <v>21</v>
      </c>
      <c r="M447" t="s">
        <v>22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2037</v>
      </c>
      <c r="G448" t="s">
        <v>2046</v>
      </c>
      <c r="H448" s="5">
        <f t="shared" si="24"/>
        <v>29.99462365591398</v>
      </c>
      <c r="I448" s="6">
        <f t="shared" si="25"/>
        <v>82.044117647058826</v>
      </c>
      <c r="J448" t="s">
        <v>14</v>
      </c>
      <c r="K448">
        <v>186</v>
      </c>
      <c r="L448" t="s">
        <v>21</v>
      </c>
      <c r="M448" t="s">
        <v>22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  <c r="S448" s="9">
        <f t="shared" si="26"/>
        <v>41261.25</v>
      </c>
      <c r="T448" s="9">
        <f t="shared" si="27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2041</v>
      </c>
      <c r="G449" t="s">
        <v>2060</v>
      </c>
      <c r="H449" s="5">
        <f t="shared" si="24"/>
        <v>86</v>
      </c>
      <c r="I449" s="6">
        <f t="shared" si="25"/>
        <v>24.326030927835053</v>
      </c>
      <c r="J449" t="s">
        <v>74</v>
      </c>
      <c r="K449">
        <v>439</v>
      </c>
      <c r="L449" t="s">
        <v>40</v>
      </c>
      <c r="M449" t="s">
        <v>41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2050</v>
      </c>
      <c r="G450" t="s">
        <v>2051</v>
      </c>
      <c r="H450" s="5">
        <f t="shared" si="24"/>
        <v>75.014876033057845</v>
      </c>
      <c r="I450" s="6">
        <f t="shared" si="25"/>
        <v>50.482758620689658</v>
      </c>
      <c r="J450" t="s">
        <v>14</v>
      </c>
      <c r="K450">
        <v>605</v>
      </c>
      <c r="L450" t="s">
        <v>21</v>
      </c>
      <c r="M450" t="s">
        <v>22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  <c r="S450" s="9">
        <f t="shared" si="26"/>
        <v>41378.208333333336</v>
      </c>
      <c r="T450" s="9">
        <f t="shared" si="2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2050</v>
      </c>
      <c r="G451" t="s">
        <v>2051</v>
      </c>
      <c r="H451" s="5">
        <f t="shared" ref="H451:H514" si="28">E451/K451</f>
        <v>101.19767441860465</v>
      </c>
      <c r="I451" s="6">
        <f t="shared" ref="I451:I514" si="29">(E451/D451)*100</f>
        <v>967</v>
      </c>
      <c r="J451" t="s">
        <v>20</v>
      </c>
      <c r="K451">
        <v>86</v>
      </c>
      <c r="L451" t="s">
        <v>36</v>
      </c>
      <c r="M451" t="s">
        <v>37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  <c r="S451" s="9">
        <f t="shared" ref="S451:S514" si="30">(((N451/60)/60)/24)+DATE(1970,1,1)</f>
        <v>43530.25</v>
      </c>
      <c r="T451" s="9">
        <f t="shared" ref="T451:T514" si="31">(((O451/60)/60)/24)+DATE(1970,1,1)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2041</v>
      </c>
      <c r="G452" t="s">
        <v>2049</v>
      </c>
      <c r="H452" s="5">
        <f t="shared" si="28"/>
        <v>4</v>
      </c>
      <c r="I452" s="6">
        <f t="shared" si="29"/>
        <v>4</v>
      </c>
      <c r="J452" t="s">
        <v>14</v>
      </c>
      <c r="K452">
        <v>1</v>
      </c>
      <c r="L452" t="s">
        <v>15</v>
      </c>
      <c r="M452" t="s">
        <v>16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  <c r="S452" s="9">
        <f t="shared" si="30"/>
        <v>43394.208333333328</v>
      </c>
      <c r="T452" s="9">
        <f t="shared" si="31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2035</v>
      </c>
      <c r="G453" t="s">
        <v>2036</v>
      </c>
      <c r="H453" s="5">
        <f t="shared" si="28"/>
        <v>29.001272669424118</v>
      </c>
      <c r="I453" s="6">
        <f t="shared" si="29"/>
        <v>122.84501347708894</v>
      </c>
      <c r="J453" t="s">
        <v>20</v>
      </c>
      <c r="K453">
        <v>6286</v>
      </c>
      <c r="L453" t="s">
        <v>21</v>
      </c>
      <c r="M453" t="s">
        <v>22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2041</v>
      </c>
      <c r="G454" t="s">
        <v>2044</v>
      </c>
      <c r="H454" s="5">
        <f t="shared" si="28"/>
        <v>98.225806451612897</v>
      </c>
      <c r="I454" s="6">
        <f t="shared" si="29"/>
        <v>63.4375</v>
      </c>
      <c r="J454" t="s">
        <v>14</v>
      </c>
      <c r="K454">
        <v>31</v>
      </c>
      <c r="L454" t="s">
        <v>21</v>
      </c>
      <c r="M454" t="s">
        <v>22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2041</v>
      </c>
      <c r="G455" t="s">
        <v>2063</v>
      </c>
      <c r="H455" s="5">
        <f t="shared" si="28"/>
        <v>87.001693480101608</v>
      </c>
      <c r="I455" s="6">
        <f t="shared" si="29"/>
        <v>56.331688596491226</v>
      </c>
      <c r="J455" t="s">
        <v>14</v>
      </c>
      <c r="K455">
        <v>1181</v>
      </c>
      <c r="L455" t="s">
        <v>21</v>
      </c>
      <c r="M455" t="s">
        <v>22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2041</v>
      </c>
      <c r="G456" t="s">
        <v>2044</v>
      </c>
      <c r="H456" s="5">
        <f t="shared" si="28"/>
        <v>45.205128205128204</v>
      </c>
      <c r="I456" s="6">
        <f t="shared" si="29"/>
        <v>44.074999999999996</v>
      </c>
      <c r="J456" t="s">
        <v>14</v>
      </c>
      <c r="K456">
        <v>39</v>
      </c>
      <c r="L456" t="s">
        <v>21</v>
      </c>
      <c r="M456" t="s">
        <v>22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  <c r="S456" s="9">
        <f t="shared" si="30"/>
        <v>41568.208333333336</v>
      </c>
      <c r="T456" s="9">
        <f t="shared" si="31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2039</v>
      </c>
      <c r="G457" t="s">
        <v>2040</v>
      </c>
      <c r="H457" s="5">
        <f t="shared" si="28"/>
        <v>37.001341561577675</v>
      </c>
      <c r="I457" s="6">
        <f t="shared" si="29"/>
        <v>118.37253218884121</v>
      </c>
      <c r="J457" t="s">
        <v>20</v>
      </c>
      <c r="K457">
        <v>3727</v>
      </c>
      <c r="L457" t="s">
        <v>21</v>
      </c>
      <c r="M457" t="s">
        <v>22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  <c r="S457" s="9">
        <f t="shared" si="30"/>
        <v>40809.208333333336</v>
      </c>
      <c r="T457" s="9">
        <f t="shared" si="31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2035</v>
      </c>
      <c r="G458" t="s">
        <v>2045</v>
      </c>
      <c r="H458" s="5">
        <f t="shared" si="28"/>
        <v>94.976947040498445</v>
      </c>
      <c r="I458" s="6">
        <f t="shared" si="29"/>
        <v>104.1243169398907</v>
      </c>
      <c r="J458" t="s">
        <v>20</v>
      </c>
      <c r="K458">
        <v>1605</v>
      </c>
      <c r="L458" t="s">
        <v>21</v>
      </c>
      <c r="M458" t="s">
        <v>22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2039</v>
      </c>
      <c r="G459" t="s">
        <v>2040</v>
      </c>
      <c r="H459" s="5">
        <f t="shared" si="28"/>
        <v>28.956521739130434</v>
      </c>
      <c r="I459" s="6">
        <f t="shared" si="29"/>
        <v>26.640000000000004</v>
      </c>
      <c r="J459" t="s">
        <v>14</v>
      </c>
      <c r="K459">
        <v>46</v>
      </c>
      <c r="L459" t="s">
        <v>21</v>
      </c>
      <c r="M459" t="s">
        <v>22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  <c r="S459" s="9">
        <f t="shared" si="30"/>
        <v>42657.208333333328</v>
      </c>
      <c r="T459" s="9">
        <f t="shared" si="31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2039</v>
      </c>
      <c r="G460" t="s">
        <v>2040</v>
      </c>
      <c r="H460" s="5">
        <f t="shared" si="28"/>
        <v>55.993396226415094</v>
      </c>
      <c r="I460" s="6">
        <f t="shared" si="29"/>
        <v>351.20118343195264</v>
      </c>
      <c r="J460" t="s">
        <v>20</v>
      </c>
      <c r="K460">
        <v>2120</v>
      </c>
      <c r="L460" t="s">
        <v>21</v>
      </c>
      <c r="M460" t="s">
        <v>22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2041</v>
      </c>
      <c r="G461" t="s">
        <v>2042</v>
      </c>
      <c r="H461" s="5">
        <f t="shared" si="28"/>
        <v>54.038095238095238</v>
      </c>
      <c r="I461" s="6">
        <f t="shared" si="29"/>
        <v>90.063492063492063</v>
      </c>
      <c r="J461" t="s">
        <v>14</v>
      </c>
      <c r="K461">
        <v>105</v>
      </c>
      <c r="L461" t="s">
        <v>21</v>
      </c>
      <c r="M461" t="s">
        <v>22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  <c r="S461" s="9">
        <f t="shared" si="30"/>
        <v>42001.25</v>
      </c>
      <c r="T461" s="9">
        <f t="shared" si="31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2039</v>
      </c>
      <c r="G462" t="s">
        <v>2040</v>
      </c>
      <c r="H462" s="5">
        <f t="shared" si="28"/>
        <v>82.38</v>
      </c>
      <c r="I462" s="6">
        <f t="shared" si="29"/>
        <v>171.625</v>
      </c>
      <c r="J462" t="s">
        <v>20</v>
      </c>
      <c r="K462">
        <v>50</v>
      </c>
      <c r="L462" t="s">
        <v>21</v>
      </c>
      <c r="M462" t="s">
        <v>22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  <c r="S462" s="9">
        <f t="shared" si="30"/>
        <v>40399.208333333336</v>
      </c>
      <c r="T462" s="9">
        <f t="shared" si="31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2041</v>
      </c>
      <c r="G463" t="s">
        <v>2044</v>
      </c>
      <c r="H463" s="5">
        <f t="shared" si="28"/>
        <v>66.997115384615384</v>
      </c>
      <c r="I463" s="6">
        <f t="shared" si="29"/>
        <v>141.04655870445345</v>
      </c>
      <c r="J463" t="s">
        <v>20</v>
      </c>
      <c r="K463">
        <v>2080</v>
      </c>
      <c r="L463" t="s">
        <v>21</v>
      </c>
      <c r="M463" t="s">
        <v>22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2050</v>
      </c>
      <c r="G464" t="s">
        <v>2061</v>
      </c>
      <c r="H464" s="5">
        <f t="shared" si="28"/>
        <v>107.91401869158878</v>
      </c>
      <c r="I464" s="6">
        <f t="shared" si="29"/>
        <v>30.57944915254237</v>
      </c>
      <c r="J464" t="s">
        <v>14</v>
      </c>
      <c r="K464">
        <v>535</v>
      </c>
      <c r="L464" t="s">
        <v>21</v>
      </c>
      <c r="M464" t="s">
        <v>22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  <c r="S464" s="9">
        <f t="shared" si="30"/>
        <v>41304.25</v>
      </c>
      <c r="T464" s="9">
        <f t="shared" si="31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2041</v>
      </c>
      <c r="G465" t="s">
        <v>2049</v>
      </c>
      <c r="H465" s="5">
        <f t="shared" si="28"/>
        <v>69.009501187648453</v>
      </c>
      <c r="I465" s="6">
        <f t="shared" si="29"/>
        <v>108.16455696202532</v>
      </c>
      <c r="J465" t="s">
        <v>20</v>
      </c>
      <c r="K465">
        <v>2105</v>
      </c>
      <c r="L465" t="s">
        <v>21</v>
      </c>
      <c r="M465" t="s">
        <v>22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  <c r="S465" s="9">
        <f t="shared" si="30"/>
        <v>41639.25</v>
      </c>
      <c r="T465" s="9">
        <f t="shared" si="31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2039</v>
      </c>
      <c r="G466" t="s">
        <v>2040</v>
      </c>
      <c r="H466" s="5">
        <f t="shared" si="28"/>
        <v>39.006568144499177</v>
      </c>
      <c r="I466" s="6">
        <f t="shared" si="29"/>
        <v>133.45505617977528</v>
      </c>
      <c r="J466" t="s">
        <v>20</v>
      </c>
      <c r="K466">
        <v>2436</v>
      </c>
      <c r="L466" t="s">
        <v>21</v>
      </c>
      <c r="M466" t="s">
        <v>22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  <c r="S466" s="9">
        <f t="shared" si="30"/>
        <v>43142.25</v>
      </c>
      <c r="T466" s="9">
        <f t="shared" si="31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2047</v>
      </c>
      <c r="G467" t="s">
        <v>2059</v>
      </c>
      <c r="H467" s="5">
        <f t="shared" si="28"/>
        <v>110.3625</v>
      </c>
      <c r="I467" s="6">
        <f t="shared" si="29"/>
        <v>187.85106382978722</v>
      </c>
      <c r="J467" t="s">
        <v>20</v>
      </c>
      <c r="K467">
        <v>80</v>
      </c>
      <c r="L467" t="s">
        <v>21</v>
      </c>
      <c r="M467" t="s">
        <v>22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  <c r="S467" s="9">
        <f t="shared" si="30"/>
        <v>43127.25</v>
      </c>
      <c r="T467" s="9">
        <f t="shared" si="31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2037</v>
      </c>
      <c r="G468" t="s">
        <v>2046</v>
      </c>
      <c r="H468" s="5">
        <f t="shared" si="28"/>
        <v>94.857142857142861</v>
      </c>
      <c r="I468" s="6">
        <f t="shared" si="29"/>
        <v>332</v>
      </c>
      <c r="J468" t="s">
        <v>20</v>
      </c>
      <c r="K468">
        <v>42</v>
      </c>
      <c r="L468" t="s">
        <v>21</v>
      </c>
      <c r="M468" t="s">
        <v>22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  <c r="S468" s="9">
        <f t="shared" si="30"/>
        <v>41409.208333333336</v>
      </c>
      <c r="T468" s="9">
        <f t="shared" si="31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2037</v>
      </c>
      <c r="G469" t="s">
        <v>2038</v>
      </c>
      <c r="H469" s="5">
        <f t="shared" si="28"/>
        <v>57.935251798561154</v>
      </c>
      <c r="I469" s="6">
        <f t="shared" si="29"/>
        <v>575.21428571428578</v>
      </c>
      <c r="J469" t="s">
        <v>20</v>
      </c>
      <c r="K469">
        <v>139</v>
      </c>
      <c r="L469" t="s">
        <v>15</v>
      </c>
      <c r="M469" t="s">
        <v>16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2039</v>
      </c>
      <c r="G470" t="s">
        <v>2040</v>
      </c>
      <c r="H470" s="5">
        <f t="shared" si="28"/>
        <v>101.25</v>
      </c>
      <c r="I470" s="6">
        <f t="shared" si="29"/>
        <v>40.5</v>
      </c>
      <c r="J470" t="s">
        <v>14</v>
      </c>
      <c r="K470">
        <v>16</v>
      </c>
      <c r="L470" t="s">
        <v>21</v>
      </c>
      <c r="M470" t="s">
        <v>22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  <c r="S470" s="9">
        <f t="shared" si="30"/>
        <v>43569.208333333328</v>
      </c>
      <c r="T470" s="9">
        <f t="shared" si="31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2041</v>
      </c>
      <c r="G471" t="s">
        <v>2044</v>
      </c>
      <c r="H471" s="5">
        <f t="shared" si="28"/>
        <v>64.95597484276729</v>
      </c>
      <c r="I471" s="6">
        <f t="shared" si="29"/>
        <v>184.42857142857144</v>
      </c>
      <c r="J471" t="s">
        <v>20</v>
      </c>
      <c r="K471">
        <v>159</v>
      </c>
      <c r="L471" t="s">
        <v>21</v>
      </c>
      <c r="M471" t="s">
        <v>22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  <c r="S471" s="9">
        <f t="shared" si="30"/>
        <v>42142.208333333328</v>
      </c>
      <c r="T471" s="9">
        <f t="shared" si="31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2037</v>
      </c>
      <c r="G472" t="s">
        <v>2046</v>
      </c>
      <c r="H472" s="5">
        <f t="shared" si="28"/>
        <v>27.00524934383202</v>
      </c>
      <c r="I472" s="6">
        <f t="shared" si="29"/>
        <v>285.80555555555554</v>
      </c>
      <c r="J472" t="s">
        <v>20</v>
      </c>
      <c r="K472">
        <v>381</v>
      </c>
      <c r="L472" t="s">
        <v>21</v>
      </c>
      <c r="M472" t="s">
        <v>22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  <c r="S472" s="9">
        <f t="shared" si="30"/>
        <v>42716.25</v>
      </c>
      <c r="T472" s="9">
        <f t="shared" si="31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2033</v>
      </c>
      <c r="G473" t="s">
        <v>2034</v>
      </c>
      <c r="H473" s="5">
        <f t="shared" si="28"/>
        <v>50.97422680412371</v>
      </c>
      <c r="I473" s="6">
        <f t="shared" si="29"/>
        <v>319</v>
      </c>
      <c r="J473" t="s">
        <v>20</v>
      </c>
      <c r="K473">
        <v>194</v>
      </c>
      <c r="L473" t="s">
        <v>40</v>
      </c>
      <c r="M473" t="s">
        <v>41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2035</v>
      </c>
      <c r="G474" t="s">
        <v>2036</v>
      </c>
      <c r="H474" s="5">
        <f t="shared" si="28"/>
        <v>104.94260869565217</v>
      </c>
      <c r="I474" s="6">
        <f t="shared" si="29"/>
        <v>39.234070221066318</v>
      </c>
      <c r="J474" t="s">
        <v>14</v>
      </c>
      <c r="K474">
        <v>575</v>
      </c>
      <c r="L474" t="s">
        <v>21</v>
      </c>
      <c r="M474" t="s">
        <v>22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  <c r="S474" s="9">
        <f t="shared" si="30"/>
        <v>43535.208333333328</v>
      </c>
      <c r="T474" s="9">
        <f t="shared" si="31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2035</v>
      </c>
      <c r="G475" t="s">
        <v>2043</v>
      </c>
      <c r="H475" s="5">
        <f t="shared" si="28"/>
        <v>84.028301886792448</v>
      </c>
      <c r="I475" s="6">
        <f t="shared" si="29"/>
        <v>178.14000000000001</v>
      </c>
      <c r="J475" t="s">
        <v>20</v>
      </c>
      <c r="K475">
        <v>106</v>
      </c>
      <c r="L475" t="s">
        <v>21</v>
      </c>
      <c r="M475" t="s">
        <v>22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  <c r="S475" s="9">
        <f t="shared" si="30"/>
        <v>43277.208333333328</v>
      </c>
      <c r="T475" s="9">
        <f t="shared" si="31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2041</v>
      </c>
      <c r="G476" t="s">
        <v>2060</v>
      </c>
      <c r="H476" s="5">
        <f t="shared" si="28"/>
        <v>102.85915492957747</v>
      </c>
      <c r="I476" s="6">
        <f t="shared" si="29"/>
        <v>365.15</v>
      </c>
      <c r="J476" t="s">
        <v>20</v>
      </c>
      <c r="K476">
        <v>142</v>
      </c>
      <c r="L476" t="s">
        <v>21</v>
      </c>
      <c r="M476" t="s">
        <v>22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  <c r="S476" s="9">
        <f t="shared" si="30"/>
        <v>41989.25</v>
      </c>
      <c r="T476" s="9">
        <f t="shared" si="31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2047</v>
      </c>
      <c r="G477" t="s">
        <v>2059</v>
      </c>
      <c r="H477" s="5">
        <f t="shared" si="28"/>
        <v>39.962085308056871</v>
      </c>
      <c r="I477" s="6">
        <f t="shared" si="29"/>
        <v>113.94594594594594</v>
      </c>
      <c r="J477" t="s">
        <v>20</v>
      </c>
      <c r="K477">
        <v>211</v>
      </c>
      <c r="L477" t="s">
        <v>21</v>
      </c>
      <c r="M477" t="s">
        <v>22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2047</v>
      </c>
      <c r="G478" t="s">
        <v>2053</v>
      </c>
      <c r="H478" s="5">
        <f t="shared" si="28"/>
        <v>51.001785714285717</v>
      </c>
      <c r="I478" s="6">
        <f t="shared" si="29"/>
        <v>29.828720626631856</v>
      </c>
      <c r="J478" t="s">
        <v>14</v>
      </c>
      <c r="K478">
        <v>1120</v>
      </c>
      <c r="L478" t="s">
        <v>21</v>
      </c>
      <c r="M478" t="s">
        <v>22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2041</v>
      </c>
      <c r="G479" t="s">
        <v>2063</v>
      </c>
      <c r="H479" s="5">
        <f t="shared" si="28"/>
        <v>40.823008849557525</v>
      </c>
      <c r="I479" s="6">
        <f t="shared" si="29"/>
        <v>54.270588235294113</v>
      </c>
      <c r="J479" t="s">
        <v>14</v>
      </c>
      <c r="K479">
        <v>113</v>
      </c>
      <c r="L479" t="s">
        <v>21</v>
      </c>
      <c r="M479" t="s">
        <v>22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  <c r="S479" s="9">
        <f t="shared" si="30"/>
        <v>40720.208333333336</v>
      </c>
      <c r="T479" s="9">
        <f t="shared" si="31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2037</v>
      </c>
      <c r="G480" t="s">
        <v>2046</v>
      </c>
      <c r="H480" s="5">
        <f t="shared" si="28"/>
        <v>58.999637155297535</v>
      </c>
      <c r="I480" s="6">
        <f t="shared" si="29"/>
        <v>236.34156976744185</v>
      </c>
      <c r="J480" t="s">
        <v>20</v>
      </c>
      <c r="K480">
        <v>2756</v>
      </c>
      <c r="L480" t="s">
        <v>21</v>
      </c>
      <c r="M480" t="s">
        <v>22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  <c r="S480" s="9">
        <f t="shared" si="30"/>
        <v>42072.208333333328</v>
      </c>
      <c r="T480" s="9">
        <f t="shared" si="31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2033</v>
      </c>
      <c r="G481" t="s">
        <v>2034</v>
      </c>
      <c r="H481" s="5">
        <f t="shared" si="28"/>
        <v>71.156069364161851</v>
      </c>
      <c r="I481" s="6">
        <f t="shared" si="29"/>
        <v>512.91666666666663</v>
      </c>
      <c r="J481" t="s">
        <v>20</v>
      </c>
      <c r="K481">
        <v>173</v>
      </c>
      <c r="L481" t="s">
        <v>40</v>
      </c>
      <c r="M481" t="s">
        <v>41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  <c r="S481" s="9">
        <f t="shared" si="30"/>
        <v>42945.208333333328</v>
      </c>
      <c r="T481" s="9">
        <f t="shared" si="31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2054</v>
      </c>
      <c r="G482" t="s">
        <v>2055</v>
      </c>
      <c r="H482" s="5">
        <f t="shared" si="28"/>
        <v>99.494252873563212</v>
      </c>
      <c r="I482" s="6">
        <f t="shared" si="29"/>
        <v>100.65116279069768</v>
      </c>
      <c r="J482" t="s">
        <v>20</v>
      </c>
      <c r="K482">
        <v>87</v>
      </c>
      <c r="L482" t="s">
        <v>21</v>
      </c>
      <c r="M482" t="s">
        <v>22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2039</v>
      </c>
      <c r="G483" t="s">
        <v>2040</v>
      </c>
      <c r="H483" s="5">
        <f t="shared" si="28"/>
        <v>103.98634590377114</v>
      </c>
      <c r="I483" s="6">
        <f t="shared" si="29"/>
        <v>81.348423194303152</v>
      </c>
      <c r="J483" t="s">
        <v>14</v>
      </c>
      <c r="K483">
        <v>1538</v>
      </c>
      <c r="L483" t="s">
        <v>21</v>
      </c>
      <c r="M483" t="s">
        <v>22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2047</v>
      </c>
      <c r="G484" t="s">
        <v>2053</v>
      </c>
      <c r="H484" s="5">
        <f t="shared" si="28"/>
        <v>76.555555555555557</v>
      </c>
      <c r="I484" s="6">
        <f t="shared" si="29"/>
        <v>16.404761904761905</v>
      </c>
      <c r="J484" t="s">
        <v>14</v>
      </c>
      <c r="K484">
        <v>9</v>
      </c>
      <c r="L484" t="s">
        <v>21</v>
      </c>
      <c r="M484" t="s">
        <v>22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2039</v>
      </c>
      <c r="G485" t="s">
        <v>2040</v>
      </c>
      <c r="H485" s="5">
        <f t="shared" si="28"/>
        <v>87.068592057761734</v>
      </c>
      <c r="I485" s="6">
        <f t="shared" si="29"/>
        <v>52.774617067833695</v>
      </c>
      <c r="J485" t="s">
        <v>14</v>
      </c>
      <c r="K485">
        <v>554</v>
      </c>
      <c r="L485" t="s">
        <v>21</v>
      </c>
      <c r="M485" t="s">
        <v>22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  <c r="S485" s="9">
        <f t="shared" si="30"/>
        <v>43811.25</v>
      </c>
      <c r="T485" s="9">
        <f t="shared" si="31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2033</v>
      </c>
      <c r="G486" t="s">
        <v>2034</v>
      </c>
      <c r="H486" s="5">
        <f t="shared" si="28"/>
        <v>48.99554707379135</v>
      </c>
      <c r="I486" s="6">
        <f t="shared" si="29"/>
        <v>260.20608108108109</v>
      </c>
      <c r="J486" t="s">
        <v>20</v>
      </c>
      <c r="K486">
        <v>1572</v>
      </c>
      <c r="L486" t="s">
        <v>40</v>
      </c>
      <c r="M486" t="s">
        <v>41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2039</v>
      </c>
      <c r="G487" t="s">
        <v>2040</v>
      </c>
      <c r="H487" s="5">
        <f t="shared" si="28"/>
        <v>42.969135802469133</v>
      </c>
      <c r="I487" s="6">
        <f t="shared" si="29"/>
        <v>30.73289183222958</v>
      </c>
      <c r="J487" t="s">
        <v>14</v>
      </c>
      <c r="K487">
        <v>648</v>
      </c>
      <c r="L487" t="s">
        <v>40</v>
      </c>
      <c r="M487" t="s">
        <v>41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2047</v>
      </c>
      <c r="G488" t="s">
        <v>2059</v>
      </c>
      <c r="H488" s="5">
        <f t="shared" si="28"/>
        <v>33.428571428571431</v>
      </c>
      <c r="I488" s="6">
        <f t="shared" si="29"/>
        <v>13.5</v>
      </c>
      <c r="J488" t="s">
        <v>14</v>
      </c>
      <c r="K488">
        <v>21</v>
      </c>
      <c r="L488" t="s">
        <v>40</v>
      </c>
      <c r="M488" t="s">
        <v>41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  <c r="S488" s="9">
        <f t="shared" si="30"/>
        <v>43168.25</v>
      </c>
      <c r="T488" s="9">
        <f t="shared" si="31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2039</v>
      </c>
      <c r="G489" t="s">
        <v>2040</v>
      </c>
      <c r="H489" s="5">
        <f t="shared" si="28"/>
        <v>83.982949701619773</v>
      </c>
      <c r="I489" s="6">
        <f t="shared" si="29"/>
        <v>178.62556663644605</v>
      </c>
      <c r="J489" t="s">
        <v>20</v>
      </c>
      <c r="K489">
        <v>2346</v>
      </c>
      <c r="L489" t="s">
        <v>21</v>
      </c>
      <c r="M489" t="s">
        <v>22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  <c r="S489" s="9">
        <f t="shared" si="30"/>
        <v>42845.208333333328</v>
      </c>
      <c r="T489" s="9">
        <f t="shared" si="31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2039</v>
      </c>
      <c r="G490" t="s">
        <v>2040</v>
      </c>
      <c r="H490" s="5">
        <f t="shared" si="28"/>
        <v>101.41739130434783</v>
      </c>
      <c r="I490" s="6">
        <f t="shared" si="29"/>
        <v>220.0566037735849</v>
      </c>
      <c r="J490" t="s">
        <v>20</v>
      </c>
      <c r="K490">
        <v>115</v>
      </c>
      <c r="L490" t="s">
        <v>21</v>
      </c>
      <c r="M490" t="s">
        <v>22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  <c r="S490" s="9">
        <f t="shared" si="30"/>
        <v>42403.25</v>
      </c>
      <c r="T490" s="9">
        <f t="shared" si="31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2037</v>
      </c>
      <c r="G491" t="s">
        <v>2046</v>
      </c>
      <c r="H491" s="5">
        <f t="shared" si="28"/>
        <v>109.87058823529412</v>
      </c>
      <c r="I491" s="6">
        <f t="shared" si="29"/>
        <v>101.5108695652174</v>
      </c>
      <c r="J491" t="s">
        <v>20</v>
      </c>
      <c r="K491">
        <v>85</v>
      </c>
      <c r="L491" t="s">
        <v>107</v>
      </c>
      <c r="M491" t="s">
        <v>108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  <c r="S491" s="9">
        <f t="shared" si="30"/>
        <v>40406.208333333336</v>
      </c>
      <c r="T491" s="9">
        <f t="shared" si="31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2064</v>
      </c>
      <c r="G492" t="s">
        <v>2065</v>
      </c>
      <c r="H492" s="5">
        <f t="shared" si="28"/>
        <v>31.916666666666668</v>
      </c>
      <c r="I492" s="6">
        <f t="shared" si="29"/>
        <v>191.5</v>
      </c>
      <c r="J492" t="s">
        <v>20</v>
      </c>
      <c r="K492">
        <v>144</v>
      </c>
      <c r="L492" t="s">
        <v>21</v>
      </c>
      <c r="M492" t="s">
        <v>22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  <c r="S492" s="9">
        <f t="shared" si="30"/>
        <v>43786.25</v>
      </c>
      <c r="T492" s="9">
        <f t="shared" si="31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2033</v>
      </c>
      <c r="G493" t="s">
        <v>2034</v>
      </c>
      <c r="H493" s="5">
        <f t="shared" si="28"/>
        <v>70.993450675399103</v>
      </c>
      <c r="I493" s="6">
        <f t="shared" si="29"/>
        <v>305.34683098591546</v>
      </c>
      <c r="J493" t="s">
        <v>20</v>
      </c>
      <c r="K493">
        <v>2443</v>
      </c>
      <c r="L493" t="s">
        <v>21</v>
      </c>
      <c r="M493" t="s">
        <v>22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  <c r="S493" s="9">
        <f t="shared" si="30"/>
        <v>41456.208333333336</v>
      </c>
      <c r="T493" s="9">
        <f t="shared" si="31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2041</v>
      </c>
      <c r="G494" t="s">
        <v>2052</v>
      </c>
      <c r="H494" s="5">
        <f t="shared" si="28"/>
        <v>77.026890756302521</v>
      </c>
      <c r="I494" s="6">
        <f t="shared" si="29"/>
        <v>23.995287958115181</v>
      </c>
      <c r="J494" t="s">
        <v>74</v>
      </c>
      <c r="K494">
        <v>595</v>
      </c>
      <c r="L494" t="s">
        <v>21</v>
      </c>
      <c r="M494" t="s">
        <v>22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  <c r="S494" s="9">
        <f t="shared" si="30"/>
        <v>40336.208333333336</v>
      </c>
      <c r="T494" s="9">
        <f t="shared" si="31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2054</v>
      </c>
      <c r="G495" t="s">
        <v>2055</v>
      </c>
      <c r="H495" s="5">
        <f t="shared" si="28"/>
        <v>101.78125</v>
      </c>
      <c r="I495" s="6">
        <f t="shared" si="29"/>
        <v>723.77777777777771</v>
      </c>
      <c r="J495" t="s">
        <v>20</v>
      </c>
      <c r="K495">
        <v>64</v>
      </c>
      <c r="L495" t="s">
        <v>21</v>
      </c>
      <c r="M495" t="s">
        <v>22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  <c r="S495" s="9">
        <f t="shared" si="30"/>
        <v>43645.208333333328</v>
      </c>
      <c r="T495" s="9">
        <f t="shared" si="31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2037</v>
      </c>
      <c r="G496" t="s">
        <v>2046</v>
      </c>
      <c r="H496" s="5">
        <f t="shared" si="28"/>
        <v>51.059701492537314</v>
      </c>
      <c r="I496" s="6">
        <f t="shared" si="29"/>
        <v>547.36</v>
      </c>
      <c r="J496" t="s">
        <v>20</v>
      </c>
      <c r="K496">
        <v>268</v>
      </c>
      <c r="L496" t="s">
        <v>21</v>
      </c>
      <c r="M496" t="s">
        <v>22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  <c r="S496" s="9">
        <f t="shared" si="30"/>
        <v>40990.208333333336</v>
      </c>
      <c r="T496" s="9">
        <f t="shared" si="31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2039</v>
      </c>
      <c r="G497" t="s">
        <v>2040</v>
      </c>
      <c r="H497" s="5">
        <f t="shared" si="28"/>
        <v>68.02051282051282</v>
      </c>
      <c r="I497" s="6">
        <f t="shared" si="29"/>
        <v>414.49999999999994</v>
      </c>
      <c r="J497" t="s">
        <v>20</v>
      </c>
      <c r="K497">
        <v>195</v>
      </c>
      <c r="L497" t="s">
        <v>36</v>
      </c>
      <c r="M497" t="s">
        <v>37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2041</v>
      </c>
      <c r="G498" t="s">
        <v>2049</v>
      </c>
      <c r="H498" s="5">
        <f t="shared" si="28"/>
        <v>30.87037037037037</v>
      </c>
      <c r="I498" s="6">
        <f t="shared" si="29"/>
        <v>0.90696409140369971</v>
      </c>
      <c r="J498" t="s">
        <v>14</v>
      </c>
      <c r="K498">
        <v>54</v>
      </c>
      <c r="L498" t="s">
        <v>21</v>
      </c>
      <c r="M498" t="s">
        <v>22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2037</v>
      </c>
      <c r="G499" t="s">
        <v>2046</v>
      </c>
      <c r="H499" s="5">
        <f t="shared" si="28"/>
        <v>27.908333333333335</v>
      </c>
      <c r="I499" s="6">
        <f t="shared" si="29"/>
        <v>34.173469387755098</v>
      </c>
      <c r="J499" t="s">
        <v>14</v>
      </c>
      <c r="K499">
        <v>120</v>
      </c>
      <c r="L499" t="s">
        <v>21</v>
      </c>
      <c r="M499" t="s">
        <v>22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2037</v>
      </c>
      <c r="G500" t="s">
        <v>2038</v>
      </c>
      <c r="H500" s="5">
        <f t="shared" si="28"/>
        <v>79.994818652849744</v>
      </c>
      <c r="I500" s="6">
        <f t="shared" si="29"/>
        <v>23.948810754912099</v>
      </c>
      <c r="J500" t="s">
        <v>14</v>
      </c>
      <c r="K500">
        <v>579</v>
      </c>
      <c r="L500" t="s">
        <v>36</v>
      </c>
      <c r="M500" t="s">
        <v>37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2041</v>
      </c>
      <c r="G501" t="s">
        <v>2042</v>
      </c>
      <c r="H501" s="5">
        <f t="shared" si="28"/>
        <v>38.003378378378379</v>
      </c>
      <c r="I501" s="6">
        <f t="shared" si="29"/>
        <v>48.072649572649574</v>
      </c>
      <c r="J501" t="s">
        <v>14</v>
      </c>
      <c r="K501">
        <v>2072</v>
      </c>
      <c r="L501" t="s">
        <v>21</v>
      </c>
      <c r="M501" t="s">
        <v>22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2039</v>
      </c>
      <c r="G502" t="s">
        <v>2040</v>
      </c>
      <c r="H502" s="5" t="e">
        <f t="shared" si="28"/>
        <v>#DIV/0!</v>
      </c>
      <c r="I502" s="6">
        <f t="shared" si="29"/>
        <v>0</v>
      </c>
      <c r="J502" t="s">
        <v>14</v>
      </c>
      <c r="K502">
        <v>0</v>
      </c>
      <c r="L502" t="s">
        <v>21</v>
      </c>
      <c r="M502" t="s">
        <v>22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2041</v>
      </c>
      <c r="G503" t="s">
        <v>2042</v>
      </c>
      <c r="H503" s="5">
        <f t="shared" si="28"/>
        <v>59.990534521158132</v>
      </c>
      <c r="I503" s="6">
        <f t="shared" si="29"/>
        <v>70.145182291666657</v>
      </c>
      <c r="J503" t="s">
        <v>14</v>
      </c>
      <c r="K503">
        <v>1796</v>
      </c>
      <c r="L503" t="s">
        <v>21</v>
      </c>
      <c r="M503" t="s">
        <v>22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  <c r="S503" s="9">
        <f t="shared" si="30"/>
        <v>41345.208333333336</v>
      </c>
      <c r="T503" s="9">
        <f t="shared" si="31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2050</v>
      </c>
      <c r="G504" t="s">
        <v>2051</v>
      </c>
      <c r="H504" s="5">
        <f t="shared" si="28"/>
        <v>37.037634408602152</v>
      </c>
      <c r="I504" s="6">
        <f t="shared" si="29"/>
        <v>529.92307692307691</v>
      </c>
      <c r="J504" t="s">
        <v>20</v>
      </c>
      <c r="K504">
        <v>186</v>
      </c>
      <c r="L504" t="s">
        <v>26</v>
      </c>
      <c r="M504" t="s">
        <v>27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  <c r="S504" s="9">
        <f t="shared" si="30"/>
        <v>41117.208333333336</v>
      </c>
      <c r="T504" s="9">
        <f t="shared" si="31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2041</v>
      </c>
      <c r="G505" t="s">
        <v>2044</v>
      </c>
      <c r="H505" s="5">
        <f t="shared" si="28"/>
        <v>99.963043478260872</v>
      </c>
      <c r="I505" s="6">
        <f t="shared" si="29"/>
        <v>180.32549019607845</v>
      </c>
      <c r="J505" t="s">
        <v>20</v>
      </c>
      <c r="K505">
        <v>460</v>
      </c>
      <c r="L505" t="s">
        <v>21</v>
      </c>
      <c r="M505" t="s">
        <v>22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2035</v>
      </c>
      <c r="G506" t="s">
        <v>2036</v>
      </c>
      <c r="H506" s="5">
        <f t="shared" si="28"/>
        <v>111.6774193548387</v>
      </c>
      <c r="I506" s="6">
        <f t="shared" si="29"/>
        <v>92.320000000000007</v>
      </c>
      <c r="J506" t="s">
        <v>14</v>
      </c>
      <c r="K506">
        <v>62</v>
      </c>
      <c r="L506" t="s">
        <v>107</v>
      </c>
      <c r="M506" t="s">
        <v>108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2047</v>
      </c>
      <c r="G507" t="s">
        <v>2056</v>
      </c>
      <c r="H507" s="5">
        <f t="shared" si="28"/>
        <v>36.014409221902014</v>
      </c>
      <c r="I507" s="6">
        <f t="shared" si="29"/>
        <v>13.901001112347053</v>
      </c>
      <c r="J507" t="s">
        <v>14</v>
      </c>
      <c r="K507">
        <v>347</v>
      </c>
      <c r="L507" t="s">
        <v>21</v>
      </c>
      <c r="M507" t="s">
        <v>22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  <c r="S507" s="9">
        <f t="shared" si="30"/>
        <v>41341.25</v>
      </c>
      <c r="T507" s="9">
        <f t="shared" si="31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2039</v>
      </c>
      <c r="G508" t="s">
        <v>2040</v>
      </c>
      <c r="H508" s="5">
        <f t="shared" si="28"/>
        <v>66.010284810126578</v>
      </c>
      <c r="I508" s="6">
        <f t="shared" si="29"/>
        <v>927.07777777777767</v>
      </c>
      <c r="J508" t="s">
        <v>20</v>
      </c>
      <c r="K508">
        <v>2528</v>
      </c>
      <c r="L508" t="s">
        <v>21</v>
      </c>
      <c r="M508" t="s">
        <v>22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2037</v>
      </c>
      <c r="G509" t="s">
        <v>2038</v>
      </c>
      <c r="H509" s="5">
        <f t="shared" si="28"/>
        <v>44.05263157894737</v>
      </c>
      <c r="I509" s="6">
        <f t="shared" si="29"/>
        <v>39.857142857142861</v>
      </c>
      <c r="J509" t="s">
        <v>14</v>
      </c>
      <c r="K509">
        <v>19</v>
      </c>
      <c r="L509" t="s">
        <v>21</v>
      </c>
      <c r="M509" t="s">
        <v>22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  <c r="S509" s="9">
        <f t="shared" si="30"/>
        <v>41373.208333333336</v>
      </c>
      <c r="T509" s="9">
        <f t="shared" si="31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2039</v>
      </c>
      <c r="G510" t="s">
        <v>2040</v>
      </c>
      <c r="H510" s="5">
        <f t="shared" si="28"/>
        <v>52.999726551818434</v>
      </c>
      <c r="I510" s="6">
        <f t="shared" si="29"/>
        <v>112.22929936305732</v>
      </c>
      <c r="J510" t="s">
        <v>20</v>
      </c>
      <c r="K510">
        <v>3657</v>
      </c>
      <c r="L510" t="s">
        <v>21</v>
      </c>
      <c r="M510" t="s">
        <v>22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2039</v>
      </c>
      <c r="G511" t="s">
        <v>2040</v>
      </c>
      <c r="H511" s="5">
        <f t="shared" si="28"/>
        <v>95</v>
      </c>
      <c r="I511" s="6">
        <f t="shared" si="29"/>
        <v>70.925816023738875</v>
      </c>
      <c r="J511" t="s">
        <v>14</v>
      </c>
      <c r="K511">
        <v>1258</v>
      </c>
      <c r="L511" t="s">
        <v>21</v>
      </c>
      <c r="M511" t="s">
        <v>22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  <c r="S511" s="9">
        <f t="shared" si="30"/>
        <v>41034.208333333336</v>
      </c>
      <c r="T511" s="9">
        <f t="shared" si="31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2041</v>
      </c>
      <c r="G512" t="s">
        <v>2044</v>
      </c>
      <c r="H512" s="5">
        <f t="shared" si="28"/>
        <v>70.908396946564892</v>
      </c>
      <c r="I512" s="6">
        <f t="shared" si="29"/>
        <v>119.08974358974358</v>
      </c>
      <c r="J512" t="s">
        <v>20</v>
      </c>
      <c r="K512">
        <v>131</v>
      </c>
      <c r="L512" t="s">
        <v>26</v>
      </c>
      <c r="M512" t="s">
        <v>27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2039</v>
      </c>
      <c r="G513" t="s">
        <v>2040</v>
      </c>
      <c r="H513" s="5">
        <f t="shared" si="28"/>
        <v>98.060773480662988</v>
      </c>
      <c r="I513" s="6">
        <f t="shared" si="29"/>
        <v>24.017591339648174</v>
      </c>
      <c r="J513" t="s">
        <v>14</v>
      </c>
      <c r="K513">
        <v>362</v>
      </c>
      <c r="L513" t="s">
        <v>21</v>
      </c>
      <c r="M513" t="s">
        <v>22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  <c r="S513" s="9">
        <f t="shared" si="30"/>
        <v>43671.208333333328</v>
      </c>
      <c r="T513" s="9">
        <f t="shared" si="31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2050</v>
      </c>
      <c r="G514" t="s">
        <v>2051</v>
      </c>
      <c r="H514" s="5">
        <f t="shared" si="28"/>
        <v>53.046025104602514</v>
      </c>
      <c r="I514" s="6">
        <f t="shared" si="29"/>
        <v>139.31868131868131</v>
      </c>
      <c r="J514" t="s">
        <v>20</v>
      </c>
      <c r="K514">
        <v>239</v>
      </c>
      <c r="L514" t="s">
        <v>21</v>
      </c>
      <c r="M514" t="s">
        <v>22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  <c r="S514" s="9">
        <f t="shared" si="30"/>
        <v>41825.208333333336</v>
      </c>
      <c r="T514" s="9">
        <f t="shared" si="31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2041</v>
      </c>
      <c r="G515" t="s">
        <v>2060</v>
      </c>
      <c r="H515" s="5">
        <f t="shared" ref="H515:H578" si="32">E515/K515</f>
        <v>93.142857142857139</v>
      </c>
      <c r="I515" s="6">
        <f t="shared" ref="I515:I578" si="33">(E515/D515)*100</f>
        <v>39.277108433734945</v>
      </c>
      <c r="J515" t="s">
        <v>74</v>
      </c>
      <c r="K515">
        <v>35</v>
      </c>
      <c r="L515" t="s">
        <v>21</v>
      </c>
      <c r="M515" t="s">
        <v>22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  <c r="S515" s="9">
        <f t="shared" ref="S515:S578" si="34">(((N515/60)/60)/24)+DATE(1970,1,1)</f>
        <v>40430.208333333336</v>
      </c>
      <c r="T515" s="9">
        <f t="shared" ref="T515:T578" si="35">(((O515/60)/60)/24)+DATE(1970,1,1)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2035</v>
      </c>
      <c r="G516" t="s">
        <v>2036</v>
      </c>
      <c r="H516" s="5">
        <f t="shared" si="32"/>
        <v>58.945075757575758</v>
      </c>
      <c r="I516" s="6">
        <f t="shared" si="33"/>
        <v>22.439077144917089</v>
      </c>
      <c r="J516" t="s">
        <v>74</v>
      </c>
      <c r="K516">
        <v>528</v>
      </c>
      <c r="L516" t="s">
        <v>98</v>
      </c>
      <c r="M516" t="s">
        <v>99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2039</v>
      </c>
      <c r="G517" t="s">
        <v>2040</v>
      </c>
      <c r="H517" s="5">
        <f t="shared" si="32"/>
        <v>36.067669172932334</v>
      </c>
      <c r="I517" s="6">
        <f t="shared" si="33"/>
        <v>55.779069767441861</v>
      </c>
      <c r="J517" t="s">
        <v>14</v>
      </c>
      <c r="K517">
        <v>133</v>
      </c>
      <c r="L517" t="s">
        <v>15</v>
      </c>
      <c r="M517" t="s">
        <v>16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2047</v>
      </c>
      <c r="G518" t="s">
        <v>2048</v>
      </c>
      <c r="H518" s="5">
        <f t="shared" si="32"/>
        <v>63.030732860520096</v>
      </c>
      <c r="I518" s="6">
        <f t="shared" si="33"/>
        <v>42.523125996810208</v>
      </c>
      <c r="J518" t="s">
        <v>14</v>
      </c>
      <c r="K518">
        <v>846</v>
      </c>
      <c r="L518" t="s">
        <v>21</v>
      </c>
      <c r="M518" t="s">
        <v>22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  <c r="S518" s="9">
        <f t="shared" si="34"/>
        <v>40396.208333333336</v>
      </c>
      <c r="T518" s="9">
        <f t="shared" si="35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2033</v>
      </c>
      <c r="G519" t="s">
        <v>2034</v>
      </c>
      <c r="H519" s="5">
        <f t="shared" si="32"/>
        <v>84.717948717948715</v>
      </c>
      <c r="I519" s="6">
        <f t="shared" si="33"/>
        <v>112.00000000000001</v>
      </c>
      <c r="J519" t="s">
        <v>20</v>
      </c>
      <c r="K519">
        <v>78</v>
      </c>
      <c r="L519" t="s">
        <v>21</v>
      </c>
      <c r="M519" t="s">
        <v>22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2041</v>
      </c>
      <c r="G520" t="s">
        <v>2049</v>
      </c>
      <c r="H520" s="5">
        <f t="shared" si="32"/>
        <v>62.2</v>
      </c>
      <c r="I520" s="6">
        <f t="shared" si="33"/>
        <v>7.0681818181818183</v>
      </c>
      <c r="J520" t="s">
        <v>14</v>
      </c>
      <c r="K520">
        <v>10</v>
      </c>
      <c r="L520" t="s">
        <v>21</v>
      </c>
      <c r="M520" t="s">
        <v>22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  <c r="S520" s="9">
        <f t="shared" si="34"/>
        <v>43154.25</v>
      </c>
      <c r="T520" s="9">
        <f t="shared" si="35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2035</v>
      </c>
      <c r="G521" t="s">
        <v>2036</v>
      </c>
      <c r="H521" s="5">
        <f t="shared" si="32"/>
        <v>101.97518330513255</v>
      </c>
      <c r="I521" s="6">
        <f t="shared" si="33"/>
        <v>101.74563871693867</v>
      </c>
      <c r="J521" t="s">
        <v>20</v>
      </c>
      <c r="K521">
        <v>1773</v>
      </c>
      <c r="L521" t="s">
        <v>21</v>
      </c>
      <c r="M521" t="s">
        <v>22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  <c r="S521" s="9">
        <f t="shared" si="34"/>
        <v>42012.25</v>
      </c>
      <c r="T521" s="9">
        <f t="shared" si="35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2039</v>
      </c>
      <c r="G522" t="s">
        <v>2040</v>
      </c>
      <c r="H522" s="5">
        <f t="shared" si="32"/>
        <v>106.4375</v>
      </c>
      <c r="I522" s="6">
        <f t="shared" si="33"/>
        <v>425.75</v>
      </c>
      <c r="J522" t="s">
        <v>20</v>
      </c>
      <c r="K522">
        <v>32</v>
      </c>
      <c r="L522" t="s">
        <v>21</v>
      </c>
      <c r="M522" t="s">
        <v>22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  <c r="S522" s="9">
        <f t="shared" si="34"/>
        <v>43574.208333333328</v>
      </c>
      <c r="T522" s="9">
        <f t="shared" si="35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2041</v>
      </c>
      <c r="G523" t="s">
        <v>2044</v>
      </c>
      <c r="H523" s="5">
        <f t="shared" si="32"/>
        <v>29.975609756097562</v>
      </c>
      <c r="I523" s="6">
        <f t="shared" si="33"/>
        <v>145.53947368421052</v>
      </c>
      <c r="J523" t="s">
        <v>20</v>
      </c>
      <c r="K523">
        <v>369</v>
      </c>
      <c r="L523" t="s">
        <v>21</v>
      </c>
      <c r="M523" t="s">
        <v>22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2041</v>
      </c>
      <c r="G524" t="s">
        <v>2052</v>
      </c>
      <c r="H524" s="5">
        <f t="shared" si="32"/>
        <v>85.806282722513089</v>
      </c>
      <c r="I524" s="6">
        <f t="shared" si="33"/>
        <v>32.453465346534657</v>
      </c>
      <c r="J524" t="s">
        <v>14</v>
      </c>
      <c r="K524">
        <v>191</v>
      </c>
      <c r="L524" t="s">
        <v>21</v>
      </c>
      <c r="M524" t="s">
        <v>22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  <c r="S524" s="9">
        <f t="shared" si="34"/>
        <v>41093.208333333336</v>
      </c>
      <c r="T524" s="9">
        <f t="shared" si="35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2041</v>
      </c>
      <c r="G525" t="s">
        <v>2052</v>
      </c>
      <c r="H525" s="5">
        <f t="shared" si="32"/>
        <v>70.82022471910112</v>
      </c>
      <c r="I525" s="6">
        <f t="shared" si="33"/>
        <v>700.33333333333326</v>
      </c>
      <c r="J525" t="s">
        <v>20</v>
      </c>
      <c r="K525">
        <v>89</v>
      </c>
      <c r="L525" t="s">
        <v>21</v>
      </c>
      <c r="M525" t="s">
        <v>22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2039</v>
      </c>
      <c r="G526" t="s">
        <v>2040</v>
      </c>
      <c r="H526" s="5">
        <f t="shared" si="32"/>
        <v>40.998484082870135</v>
      </c>
      <c r="I526" s="6">
        <f t="shared" si="33"/>
        <v>83.904860392967933</v>
      </c>
      <c r="J526" t="s">
        <v>14</v>
      </c>
      <c r="K526">
        <v>1979</v>
      </c>
      <c r="L526" t="s">
        <v>21</v>
      </c>
      <c r="M526" t="s">
        <v>22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2037</v>
      </c>
      <c r="G527" t="s">
        <v>2046</v>
      </c>
      <c r="H527" s="5">
        <f t="shared" si="32"/>
        <v>28.063492063492063</v>
      </c>
      <c r="I527" s="6">
        <f t="shared" si="33"/>
        <v>84.19047619047619</v>
      </c>
      <c r="J527" t="s">
        <v>14</v>
      </c>
      <c r="K527">
        <v>63</v>
      </c>
      <c r="L527" t="s">
        <v>21</v>
      </c>
      <c r="M527" t="s">
        <v>22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  <c r="S527" s="9">
        <f t="shared" si="34"/>
        <v>40505.25</v>
      </c>
      <c r="T527" s="9">
        <f t="shared" si="35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2039</v>
      </c>
      <c r="G528" t="s">
        <v>2040</v>
      </c>
      <c r="H528" s="5">
        <f t="shared" si="32"/>
        <v>88.054421768707485</v>
      </c>
      <c r="I528" s="6">
        <f t="shared" si="33"/>
        <v>155.95180722891567</v>
      </c>
      <c r="J528" t="s">
        <v>20</v>
      </c>
      <c r="K528">
        <v>147</v>
      </c>
      <c r="L528" t="s">
        <v>21</v>
      </c>
      <c r="M528" t="s">
        <v>22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2041</v>
      </c>
      <c r="G529" t="s">
        <v>2049</v>
      </c>
      <c r="H529" s="5">
        <f t="shared" si="32"/>
        <v>31</v>
      </c>
      <c r="I529" s="6">
        <f t="shared" si="33"/>
        <v>99.619450317124731</v>
      </c>
      <c r="J529" t="s">
        <v>14</v>
      </c>
      <c r="K529">
        <v>6080</v>
      </c>
      <c r="L529" t="s">
        <v>15</v>
      </c>
      <c r="M529" t="s">
        <v>16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2035</v>
      </c>
      <c r="G530" t="s">
        <v>2045</v>
      </c>
      <c r="H530" s="5">
        <f t="shared" si="32"/>
        <v>90.337500000000006</v>
      </c>
      <c r="I530" s="6">
        <f t="shared" si="33"/>
        <v>80.300000000000011</v>
      </c>
      <c r="J530" t="s">
        <v>14</v>
      </c>
      <c r="K530">
        <v>80</v>
      </c>
      <c r="L530" t="s">
        <v>40</v>
      </c>
      <c r="M530" t="s">
        <v>41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2050</v>
      </c>
      <c r="G531" t="s">
        <v>2051</v>
      </c>
      <c r="H531" s="5">
        <f t="shared" si="32"/>
        <v>63.777777777777779</v>
      </c>
      <c r="I531" s="6">
        <f t="shared" si="33"/>
        <v>11.254901960784313</v>
      </c>
      <c r="J531" t="s">
        <v>14</v>
      </c>
      <c r="K531">
        <v>9</v>
      </c>
      <c r="L531" t="s">
        <v>21</v>
      </c>
      <c r="M531" t="s">
        <v>22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2047</v>
      </c>
      <c r="G532" t="s">
        <v>2053</v>
      </c>
      <c r="H532" s="5">
        <f t="shared" si="32"/>
        <v>53.995515695067262</v>
      </c>
      <c r="I532" s="6">
        <f t="shared" si="33"/>
        <v>91.740952380952379</v>
      </c>
      <c r="J532" t="s">
        <v>14</v>
      </c>
      <c r="K532">
        <v>1784</v>
      </c>
      <c r="L532" t="s">
        <v>21</v>
      </c>
      <c r="M532" t="s">
        <v>22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  <c r="S532" s="9">
        <f t="shared" si="34"/>
        <v>40421.208333333336</v>
      </c>
      <c r="T532" s="9">
        <f t="shared" si="35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2050</v>
      </c>
      <c r="G533" t="s">
        <v>2051</v>
      </c>
      <c r="H533" s="5">
        <f t="shared" si="32"/>
        <v>48.993956043956047</v>
      </c>
      <c r="I533" s="6">
        <f t="shared" si="33"/>
        <v>95.521156936261391</v>
      </c>
      <c r="J533" t="s">
        <v>47</v>
      </c>
      <c r="K533">
        <v>3640</v>
      </c>
      <c r="L533" t="s">
        <v>98</v>
      </c>
      <c r="M533" t="s">
        <v>99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  <c r="S533" s="9">
        <f t="shared" si="34"/>
        <v>41589.25</v>
      </c>
      <c r="T533" s="9">
        <f t="shared" si="35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2039</v>
      </c>
      <c r="G534" t="s">
        <v>2040</v>
      </c>
      <c r="H534" s="5">
        <f t="shared" si="32"/>
        <v>63.857142857142854</v>
      </c>
      <c r="I534" s="6">
        <f t="shared" si="33"/>
        <v>502.87499999999994</v>
      </c>
      <c r="J534" t="s">
        <v>20</v>
      </c>
      <c r="K534">
        <v>126</v>
      </c>
      <c r="L534" t="s">
        <v>15</v>
      </c>
      <c r="M534" t="s">
        <v>16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  <c r="S534" s="9">
        <f t="shared" si="34"/>
        <v>43125.25</v>
      </c>
      <c r="T534" s="9">
        <f t="shared" si="35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2035</v>
      </c>
      <c r="G535" t="s">
        <v>2045</v>
      </c>
      <c r="H535" s="5">
        <f t="shared" si="32"/>
        <v>82.996393146979258</v>
      </c>
      <c r="I535" s="6">
        <f t="shared" si="33"/>
        <v>159.24394463667818</v>
      </c>
      <c r="J535" t="s">
        <v>20</v>
      </c>
      <c r="K535">
        <v>2218</v>
      </c>
      <c r="L535" t="s">
        <v>40</v>
      </c>
      <c r="M535" t="s">
        <v>41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2041</v>
      </c>
      <c r="G536" t="s">
        <v>2044</v>
      </c>
      <c r="H536" s="5">
        <f t="shared" si="32"/>
        <v>55.08230452674897</v>
      </c>
      <c r="I536" s="6">
        <f t="shared" si="33"/>
        <v>15.022446689113355</v>
      </c>
      <c r="J536" t="s">
        <v>14</v>
      </c>
      <c r="K536">
        <v>243</v>
      </c>
      <c r="L536" t="s">
        <v>21</v>
      </c>
      <c r="M536" t="s">
        <v>22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  <c r="S536" s="9">
        <f t="shared" si="34"/>
        <v>43329.208333333328</v>
      </c>
      <c r="T536" s="9">
        <f t="shared" si="35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2039</v>
      </c>
      <c r="G537" t="s">
        <v>2040</v>
      </c>
      <c r="H537" s="5">
        <f t="shared" si="32"/>
        <v>62.044554455445542</v>
      </c>
      <c r="I537" s="6">
        <f t="shared" si="33"/>
        <v>482.03846153846149</v>
      </c>
      <c r="J537" t="s">
        <v>20</v>
      </c>
      <c r="K537">
        <v>202</v>
      </c>
      <c r="L537" t="s">
        <v>107</v>
      </c>
      <c r="M537" t="s">
        <v>108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  <c r="S537" s="9">
        <f t="shared" si="34"/>
        <v>43259.208333333328</v>
      </c>
      <c r="T537" s="9">
        <f t="shared" si="35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2047</v>
      </c>
      <c r="G538" t="s">
        <v>2053</v>
      </c>
      <c r="H538" s="5">
        <f t="shared" si="32"/>
        <v>104.97857142857143</v>
      </c>
      <c r="I538" s="6">
        <f t="shared" si="33"/>
        <v>149.96938775510205</v>
      </c>
      <c r="J538" t="s">
        <v>20</v>
      </c>
      <c r="K538">
        <v>140</v>
      </c>
      <c r="L538" t="s">
        <v>107</v>
      </c>
      <c r="M538" t="s">
        <v>108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  <c r="S538" s="9">
        <f t="shared" si="34"/>
        <v>40414.208333333336</v>
      </c>
      <c r="T538" s="9">
        <f t="shared" si="35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2041</v>
      </c>
      <c r="G539" t="s">
        <v>2042</v>
      </c>
      <c r="H539" s="5">
        <f t="shared" si="32"/>
        <v>94.044676806083643</v>
      </c>
      <c r="I539" s="6">
        <f t="shared" si="33"/>
        <v>117.22156398104266</v>
      </c>
      <c r="J539" t="s">
        <v>20</v>
      </c>
      <c r="K539">
        <v>1052</v>
      </c>
      <c r="L539" t="s">
        <v>36</v>
      </c>
      <c r="M539" t="s">
        <v>37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2050</v>
      </c>
      <c r="G540" t="s">
        <v>2061</v>
      </c>
      <c r="H540" s="5">
        <f t="shared" si="32"/>
        <v>44.007716049382715</v>
      </c>
      <c r="I540" s="6">
        <f t="shared" si="33"/>
        <v>37.695968274950431</v>
      </c>
      <c r="J540" t="s">
        <v>14</v>
      </c>
      <c r="K540">
        <v>1296</v>
      </c>
      <c r="L540" t="s">
        <v>21</v>
      </c>
      <c r="M540" t="s">
        <v>22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2033</v>
      </c>
      <c r="G541" t="s">
        <v>2034</v>
      </c>
      <c r="H541" s="5">
        <f t="shared" si="32"/>
        <v>92.467532467532465</v>
      </c>
      <c r="I541" s="6">
        <f t="shared" si="33"/>
        <v>72.653061224489804</v>
      </c>
      <c r="J541" t="s">
        <v>14</v>
      </c>
      <c r="K541">
        <v>77</v>
      </c>
      <c r="L541" t="s">
        <v>21</v>
      </c>
      <c r="M541" t="s">
        <v>22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  <c r="S541" s="9">
        <f t="shared" si="34"/>
        <v>43647.208333333328</v>
      </c>
      <c r="T541" s="9">
        <f t="shared" si="35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2054</v>
      </c>
      <c r="G542" t="s">
        <v>2055</v>
      </c>
      <c r="H542" s="5">
        <f t="shared" si="32"/>
        <v>57.072874493927124</v>
      </c>
      <c r="I542" s="6">
        <f t="shared" si="33"/>
        <v>265.98113207547169</v>
      </c>
      <c r="J542" t="s">
        <v>20</v>
      </c>
      <c r="K542">
        <v>247</v>
      </c>
      <c r="L542" t="s">
        <v>21</v>
      </c>
      <c r="M542" t="s">
        <v>22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2050</v>
      </c>
      <c r="G543" t="s">
        <v>2061</v>
      </c>
      <c r="H543" s="5">
        <f t="shared" si="32"/>
        <v>109.07848101265823</v>
      </c>
      <c r="I543" s="6">
        <f t="shared" si="33"/>
        <v>24.205617977528089</v>
      </c>
      <c r="J543" t="s">
        <v>14</v>
      </c>
      <c r="K543">
        <v>395</v>
      </c>
      <c r="L543" t="s">
        <v>107</v>
      </c>
      <c r="M543" t="s">
        <v>108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2035</v>
      </c>
      <c r="G544" t="s">
        <v>2045</v>
      </c>
      <c r="H544" s="5">
        <f t="shared" si="32"/>
        <v>39.387755102040813</v>
      </c>
      <c r="I544" s="6">
        <f t="shared" si="33"/>
        <v>2.5064935064935066</v>
      </c>
      <c r="J544" t="s">
        <v>14</v>
      </c>
      <c r="K544">
        <v>49</v>
      </c>
      <c r="L544" t="s">
        <v>40</v>
      </c>
      <c r="M544" t="s">
        <v>41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2050</v>
      </c>
      <c r="G545" t="s">
        <v>2051</v>
      </c>
      <c r="H545" s="5">
        <f t="shared" si="32"/>
        <v>77.022222222222226</v>
      </c>
      <c r="I545" s="6">
        <f t="shared" si="33"/>
        <v>16.329799764428738</v>
      </c>
      <c r="J545" t="s">
        <v>14</v>
      </c>
      <c r="K545">
        <v>180</v>
      </c>
      <c r="L545" t="s">
        <v>21</v>
      </c>
      <c r="M545" t="s">
        <v>22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  <c r="S545" s="9">
        <f t="shared" si="34"/>
        <v>41528.208333333336</v>
      </c>
      <c r="T545" s="9">
        <f t="shared" si="35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2035</v>
      </c>
      <c r="G546" t="s">
        <v>2036</v>
      </c>
      <c r="H546" s="5">
        <f t="shared" si="32"/>
        <v>92.166666666666671</v>
      </c>
      <c r="I546" s="6">
        <f t="shared" si="33"/>
        <v>276.5</v>
      </c>
      <c r="J546" t="s">
        <v>20</v>
      </c>
      <c r="K546">
        <v>84</v>
      </c>
      <c r="L546" t="s">
        <v>21</v>
      </c>
      <c r="M546" t="s">
        <v>22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2039</v>
      </c>
      <c r="G547" t="s">
        <v>2040</v>
      </c>
      <c r="H547" s="5">
        <f t="shared" si="32"/>
        <v>61.007063197026021</v>
      </c>
      <c r="I547" s="6">
        <f t="shared" si="33"/>
        <v>88.803571428571431</v>
      </c>
      <c r="J547" t="s">
        <v>14</v>
      </c>
      <c r="K547">
        <v>2690</v>
      </c>
      <c r="L547" t="s">
        <v>21</v>
      </c>
      <c r="M547" t="s">
        <v>22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  <c r="S547" s="9">
        <f t="shared" si="34"/>
        <v>43824.25</v>
      </c>
      <c r="T547" s="9">
        <f t="shared" si="35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2039</v>
      </c>
      <c r="G548" t="s">
        <v>2040</v>
      </c>
      <c r="H548" s="5">
        <f t="shared" si="32"/>
        <v>78.068181818181813</v>
      </c>
      <c r="I548" s="6">
        <f t="shared" si="33"/>
        <v>163.57142857142856</v>
      </c>
      <c r="J548" t="s">
        <v>20</v>
      </c>
      <c r="K548">
        <v>88</v>
      </c>
      <c r="L548" t="s">
        <v>21</v>
      </c>
      <c r="M548" t="s">
        <v>22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  <c r="S548" s="9">
        <f t="shared" si="34"/>
        <v>43360.208333333328</v>
      </c>
      <c r="T548" s="9">
        <f t="shared" si="35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2041</v>
      </c>
      <c r="G549" t="s">
        <v>2044</v>
      </c>
      <c r="H549" s="5">
        <f t="shared" si="32"/>
        <v>80.75</v>
      </c>
      <c r="I549" s="6">
        <f t="shared" si="33"/>
        <v>969</v>
      </c>
      <c r="J549" t="s">
        <v>20</v>
      </c>
      <c r="K549">
        <v>156</v>
      </c>
      <c r="L549" t="s">
        <v>21</v>
      </c>
      <c r="M549" t="s">
        <v>22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  <c r="S549" s="9">
        <f t="shared" si="34"/>
        <v>42029.25</v>
      </c>
      <c r="T549" s="9">
        <f t="shared" si="35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2039</v>
      </c>
      <c r="G550" t="s">
        <v>2040</v>
      </c>
      <c r="H550" s="5">
        <f t="shared" si="32"/>
        <v>59.991289782244557</v>
      </c>
      <c r="I550" s="6">
        <f t="shared" si="33"/>
        <v>270.91376701966715</v>
      </c>
      <c r="J550" t="s">
        <v>20</v>
      </c>
      <c r="K550">
        <v>2985</v>
      </c>
      <c r="L550" t="s">
        <v>21</v>
      </c>
      <c r="M550" t="s">
        <v>22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  <c r="S550" s="9">
        <f t="shared" si="34"/>
        <v>42461.208333333328</v>
      </c>
      <c r="T550" s="9">
        <f t="shared" si="35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2037</v>
      </c>
      <c r="G551" t="s">
        <v>2046</v>
      </c>
      <c r="H551" s="5">
        <f t="shared" si="32"/>
        <v>110.03018372703411</v>
      </c>
      <c r="I551" s="6">
        <f t="shared" si="33"/>
        <v>284.21355932203392</v>
      </c>
      <c r="J551" t="s">
        <v>20</v>
      </c>
      <c r="K551">
        <v>762</v>
      </c>
      <c r="L551" t="s">
        <v>21</v>
      </c>
      <c r="M551" t="s">
        <v>22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  <c r="S551" s="9">
        <f t="shared" si="34"/>
        <v>41422.208333333336</v>
      </c>
      <c r="T551" s="9">
        <f t="shared" si="35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2035</v>
      </c>
      <c r="G552" t="s">
        <v>2045</v>
      </c>
      <c r="H552" s="5">
        <f t="shared" si="32"/>
        <v>4</v>
      </c>
      <c r="I552" s="6">
        <f t="shared" si="33"/>
        <v>4</v>
      </c>
      <c r="J552" t="s">
        <v>74</v>
      </c>
      <c r="K552">
        <v>1</v>
      </c>
      <c r="L552" t="s">
        <v>98</v>
      </c>
      <c r="M552" t="s">
        <v>99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2037</v>
      </c>
      <c r="G553" t="s">
        <v>2038</v>
      </c>
      <c r="H553" s="5">
        <f t="shared" si="32"/>
        <v>37.99856063332134</v>
      </c>
      <c r="I553" s="6">
        <f t="shared" si="33"/>
        <v>58.6329816768462</v>
      </c>
      <c r="J553" t="s">
        <v>14</v>
      </c>
      <c r="K553">
        <v>2779</v>
      </c>
      <c r="L553" t="s">
        <v>26</v>
      </c>
      <c r="M553" t="s">
        <v>27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2039</v>
      </c>
      <c r="G554" t="s">
        <v>2040</v>
      </c>
      <c r="H554" s="5">
        <f t="shared" si="32"/>
        <v>96.369565217391298</v>
      </c>
      <c r="I554" s="6">
        <f t="shared" si="33"/>
        <v>98.51111111111112</v>
      </c>
      <c r="J554" t="s">
        <v>14</v>
      </c>
      <c r="K554">
        <v>92</v>
      </c>
      <c r="L554" t="s">
        <v>21</v>
      </c>
      <c r="M554" t="s">
        <v>22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2035</v>
      </c>
      <c r="G555" t="s">
        <v>2036</v>
      </c>
      <c r="H555" s="5">
        <f t="shared" si="32"/>
        <v>72.978599221789878</v>
      </c>
      <c r="I555" s="6">
        <f t="shared" si="33"/>
        <v>43.975381008206334</v>
      </c>
      <c r="J555" t="s">
        <v>14</v>
      </c>
      <c r="K555">
        <v>1028</v>
      </c>
      <c r="L555" t="s">
        <v>21</v>
      </c>
      <c r="M555" t="s">
        <v>22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  <c r="S555" s="9">
        <f t="shared" si="34"/>
        <v>40545.25</v>
      </c>
      <c r="T555" s="9">
        <f t="shared" si="35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2035</v>
      </c>
      <c r="G556" t="s">
        <v>2045</v>
      </c>
      <c r="H556" s="5">
        <f t="shared" si="32"/>
        <v>26.007220216606498</v>
      </c>
      <c r="I556" s="6">
        <f t="shared" si="33"/>
        <v>151.66315789473683</v>
      </c>
      <c r="J556" t="s">
        <v>20</v>
      </c>
      <c r="K556">
        <v>554</v>
      </c>
      <c r="L556" t="s">
        <v>15</v>
      </c>
      <c r="M556" t="s">
        <v>16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  <c r="S556" s="9">
        <f t="shared" si="34"/>
        <v>42723.25</v>
      </c>
      <c r="T556" s="9">
        <f t="shared" si="35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2035</v>
      </c>
      <c r="G557" t="s">
        <v>2036</v>
      </c>
      <c r="H557" s="5">
        <f t="shared" si="32"/>
        <v>104.36296296296297</v>
      </c>
      <c r="I557" s="6">
        <f t="shared" si="33"/>
        <v>223.63492063492063</v>
      </c>
      <c r="J557" t="s">
        <v>20</v>
      </c>
      <c r="K557">
        <v>135</v>
      </c>
      <c r="L557" t="s">
        <v>36</v>
      </c>
      <c r="M557" t="s">
        <v>37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  <c r="S557" s="9">
        <f t="shared" si="34"/>
        <v>41731.208333333336</v>
      </c>
      <c r="T557" s="9">
        <f t="shared" si="35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2047</v>
      </c>
      <c r="G558" t="s">
        <v>2059</v>
      </c>
      <c r="H558" s="5">
        <f t="shared" si="32"/>
        <v>102.18852459016394</v>
      </c>
      <c r="I558" s="6">
        <f t="shared" si="33"/>
        <v>239.75</v>
      </c>
      <c r="J558" t="s">
        <v>20</v>
      </c>
      <c r="K558">
        <v>122</v>
      </c>
      <c r="L558" t="s">
        <v>21</v>
      </c>
      <c r="M558" t="s">
        <v>22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  <c r="S558" s="9">
        <f t="shared" si="34"/>
        <v>40792.208333333336</v>
      </c>
      <c r="T558" s="9">
        <f t="shared" si="35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2041</v>
      </c>
      <c r="G559" t="s">
        <v>2063</v>
      </c>
      <c r="H559" s="5">
        <f t="shared" si="32"/>
        <v>54.117647058823529</v>
      </c>
      <c r="I559" s="6">
        <f t="shared" si="33"/>
        <v>199.33333333333334</v>
      </c>
      <c r="J559" t="s">
        <v>20</v>
      </c>
      <c r="K559">
        <v>221</v>
      </c>
      <c r="L559" t="s">
        <v>21</v>
      </c>
      <c r="M559" t="s">
        <v>22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  <c r="S559" s="9">
        <f t="shared" si="34"/>
        <v>42279.208333333328</v>
      </c>
      <c r="T559" s="9">
        <f t="shared" si="35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2039</v>
      </c>
      <c r="G560" t="s">
        <v>2040</v>
      </c>
      <c r="H560" s="5">
        <f t="shared" si="32"/>
        <v>63.222222222222221</v>
      </c>
      <c r="I560" s="6">
        <f t="shared" si="33"/>
        <v>137.34482758620689</v>
      </c>
      <c r="J560" t="s">
        <v>20</v>
      </c>
      <c r="K560">
        <v>126</v>
      </c>
      <c r="L560" t="s">
        <v>21</v>
      </c>
      <c r="M560" t="s">
        <v>22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  <c r="S560" s="9">
        <f t="shared" si="34"/>
        <v>42424.25</v>
      </c>
      <c r="T560" s="9">
        <f t="shared" si="35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2039</v>
      </c>
      <c r="G561" t="s">
        <v>2040</v>
      </c>
      <c r="H561" s="5">
        <f t="shared" si="32"/>
        <v>104.03228962818004</v>
      </c>
      <c r="I561" s="6">
        <f t="shared" si="33"/>
        <v>100.9696106362773</v>
      </c>
      <c r="J561" t="s">
        <v>20</v>
      </c>
      <c r="K561">
        <v>1022</v>
      </c>
      <c r="L561" t="s">
        <v>21</v>
      </c>
      <c r="M561" t="s">
        <v>22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  <c r="S561" s="9">
        <f t="shared" si="34"/>
        <v>42584.208333333328</v>
      </c>
      <c r="T561" s="9">
        <f t="shared" si="35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2041</v>
      </c>
      <c r="G562" t="s">
        <v>2049</v>
      </c>
      <c r="H562" s="5">
        <f t="shared" si="32"/>
        <v>49.994334277620396</v>
      </c>
      <c r="I562" s="6">
        <f t="shared" si="33"/>
        <v>794.16</v>
      </c>
      <c r="J562" t="s">
        <v>20</v>
      </c>
      <c r="K562">
        <v>3177</v>
      </c>
      <c r="L562" t="s">
        <v>21</v>
      </c>
      <c r="M562" t="s">
        <v>22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  <c r="S562" s="9">
        <f t="shared" si="34"/>
        <v>40865.25</v>
      </c>
      <c r="T562" s="9">
        <f t="shared" si="35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2039</v>
      </c>
      <c r="G563" t="s">
        <v>2040</v>
      </c>
      <c r="H563" s="5">
        <f t="shared" si="32"/>
        <v>56.015151515151516</v>
      </c>
      <c r="I563" s="6">
        <f t="shared" si="33"/>
        <v>369.7</v>
      </c>
      <c r="J563" t="s">
        <v>20</v>
      </c>
      <c r="K563">
        <v>198</v>
      </c>
      <c r="L563" t="s">
        <v>98</v>
      </c>
      <c r="M563" t="s">
        <v>99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2035</v>
      </c>
      <c r="G564" t="s">
        <v>2036</v>
      </c>
      <c r="H564" s="5">
        <f t="shared" si="32"/>
        <v>48.807692307692307</v>
      </c>
      <c r="I564" s="6">
        <f t="shared" si="33"/>
        <v>12.818181818181817</v>
      </c>
      <c r="J564" t="s">
        <v>14</v>
      </c>
      <c r="K564">
        <v>26</v>
      </c>
      <c r="L564" t="s">
        <v>98</v>
      </c>
      <c r="M564" t="s">
        <v>99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  <c r="S564" s="9">
        <f t="shared" si="34"/>
        <v>43536.208333333328</v>
      </c>
      <c r="T564" s="9">
        <f t="shared" si="35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2041</v>
      </c>
      <c r="G565" t="s">
        <v>2042</v>
      </c>
      <c r="H565" s="5">
        <f t="shared" si="32"/>
        <v>60.082352941176474</v>
      </c>
      <c r="I565" s="6">
        <f t="shared" si="33"/>
        <v>138.02702702702703</v>
      </c>
      <c r="J565" t="s">
        <v>20</v>
      </c>
      <c r="K565">
        <v>85</v>
      </c>
      <c r="L565" t="s">
        <v>26</v>
      </c>
      <c r="M565" t="s">
        <v>27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2039</v>
      </c>
      <c r="G566" t="s">
        <v>2040</v>
      </c>
      <c r="H566" s="5">
        <f t="shared" si="32"/>
        <v>78.990502793296088</v>
      </c>
      <c r="I566" s="6">
        <f t="shared" si="33"/>
        <v>83.813278008298752</v>
      </c>
      <c r="J566" t="s">
        <v>14</v>
      </c>
      <c r="K566">
        <v>1790</v>
      </c>
      <c r="L566" t="s">
        <v>21</v>
      </c>
      <c r="M566" t="s">
        <v>22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  <c r="S566" s="9">
        <f t="shared" si="34"/>
        <v>42078.208333333328</v>
      </c>
      <c r="T566" s="9">
        <f t="shared" si="35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2039</v>
      </c>
      <c r="G567" t="s">
        <v>2040</v>
      </c>
      <c r="H567" s="5">
        <f t="shared" si="32"/>
        <v>53.99499443826474</v>
      </c>
      <c r="I567" s="6">
        <f t="shared" si="33"/>
        <v>204.60063224446787</v>
      </c>
      <c r="J567" t="s">
        <v>20</v>
      </c>
      <c r="K567">
        <v>3596</v>
      </c>
      <c r="L567" t="s">
        <v>21</v>
      </c>
      <c r="M567" t="s">
        <v>22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2035</v>
      </c>
      <c r="G568" t="s">
        <v>2043</v>
      </c>
      <c r="H568" s="5">
        <f t="shared" si="32"/>
        <v>111.45945945945945</v>
      </c>
      <c r="I568" s="6">
        <f t="shared" si="33"/>
        <v>44.344086021505376</v>
      </c>
      <c r="J568" t="s">
        <v>14</v>
      </c>
      <c r="K568">
        <v>37</v>
      </c>
      <c r="L568" t="s">
        <v>21</v>
      </c>
      <c r="M568" t="s">
        <v>22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  <c r="S568" s="9">
        <f t="shared" si="34"/>
        <v>42424.25</v>
      </c>
      <c r="T568" s="9">
        <f t="shared" si="35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2035</v>
      </c>
      <c r="G569" t="s">
        <v>2036</v>
      </c>
      <c r="H569" s="5">
        <f t="shared" si="32"/>
        <v>60.922131147540981</v>
      </c>
      <c r="I569" s="6">
        <f t="shared" si="33"/>
        <v>218.60294117647058</v>
      </c>
      <c r="J569" t="s">
        <v>20</v>
      </c>
      <c r="K569">
        <v>244</v>
      </c>
      <c r="L569" t="s">
        <v>21</v>
      </c>
      <c r="M569" t="s">
        <v>22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  <c r="S569" s="9">
        <f t="shared" si="34"/>
        <v>41830.208333333336</v>
      </c>
      <c r="T569" s="9">
        <f t="shared" si="35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2039</v>
      </c>
      <c r="G570" t="s">
        <v>2040</v>
      </c>
      <c r="H570" s="5">
        <f t="shared" si="32"/>
        <v>26.0015444015444</v>
      </c>
      <c r="I570" s="6">
        <f t="shared" si="33"/>
        <v>186.03314917127071</v>
      </c>
      <c r="J570" t="s">
        <v>20</v>
      </c>
      <c r="K570">
        <v>5180</v>
      </c>
      <c r="L570" t="s">
        <v>21</v>
      </c>
      <c r="M570" t="s">
        <v>22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  <c r="S570" s="9">
        <f t="shared" si="34"/>
        <v>40374.208333333336</v>
      </c>
      <c r="T570" s="9">
        <f t="shared" si="35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2041</v>
      </c>
      <c r="G571" t="s">
        <v>2049</v>
      </c>
      <c r="H571" s="5">
        <f t="shared" si="32"/>
        <v>80.993208828522924</v>
      </c>
      <c r="I571" s="6">
        <f t="shared" si="33"/>
        <v>237.33830845771143</v>
      </c>
      <c r="J571" t="s">
        <v>20</v>
      </c>
      <c r="K571">
        <v>589</v>
      </c>
      <c r="L571" t="s">
        <v>107</v>
      </c>
      <c r="M571" t="s">
        <v>108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  <c r="S571" s="9">
        <f t="shared" si="34"/>
        <v>40554.25</v>
      </c>
      <c r="T571" s="9">
        <f t="shared" si="35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2035</v>
      </c>
      <c r="G572" t="s">
        <v>2036</v>
      </c>
      <c r="H572" s="5">
        <f t="shared" si="32"/>
        <v>34.995963302752294</v>
      </c>
      <c r="I572" s="6">
        <f t="shared" si="33"/>
        <v>305.65384615384613</v>
      </c>
      <c r="J572" t="s">
        <v>20</v>
      </c>
      <c r="K572">
        <v>2725</v>
      </c>
      <c r="L572" t="s">
        <v>21</v>
      </c>
      <c r="M572" t="s">
        <v>22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2041</v>
      </c>
      <c r="G573" t="s">
        <v>2052</v>
      </c>
      <c r="H573" s="5">
        <f t="shared" si="32"/>
        <v>94.142857142857139</v>
      </c>
      <c r="I573" s="6">
        <f t="shared" si="33"/>
        <v>94.142857142857139</v>
      </c>
      <c r="J573" t="s">
        <v>14</v>
      </c>
      <c r="K573">
        <v>35</v>
      </c>
      <c r="L573" t="s">
        <v>107</v>
      </c>
      <c r="M573" t="s">
        <v>108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  <c r="S573" s="9">
        <f t="shared" si="34"/>
        <v>42174.208333333328</v>
      </c>
      <c r="T573" s="9">
        <f t="shared" si="35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2035</v>
      </c>
      <c r="G574" t="s">
        <v>2036</v>
      </c>
      <c r="H574" s="5">
        <f t="shared" si="32"/>
        <v>52.085106382978722</v>
      </c>
      <c r="I574" s="6">
        <f t="shared" si="33"/>
        <v>54.400000000000006</v>
      </c>
      <c r="J574" t="s">
        <v>74</v>
      </c>
      <c r="K574">
        <v>94</v>
      </c>
      <c r="L574" t="s">
        <v>21</v>
      </c>
      <c r="M574" t="s">
        <v>22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  <c r="S574" s="9">
        <f t="shared" si="34"/>
        <v>42275.208333333328</v>
      </c>
      <c r="T574" s="9">
        <f t="shared" si="35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2064</v>
      </c>
      <c r="G575" t="s">
        <v>2065</v>
      </c>
      <c r="H575" s="5">
        <f t="shared" si="32"/>
        <v>24.986666666666668</v>
      </c>
      <c r="I575" s="6">
        <f t="shared" si="33"/>
        <v>111.88059701492537</v>
      </c>
      <c r="J575" t="s">
        <v>20</v>
      </c>
      <c r="K575">
        <v>300</v>
      </c>
      <c r="L575" t="s">
        <v>21</v>
      </c>
      <c r="M575" t="s">
        <v>22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  <c r="S575" s="9">
        <f t="shared" si="34"/>
        <v>41761.208333333336</v>
      </c>
      <c r="T575" s="9">
        <f t="shared" si="35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2033</v>
      </c>
      <c r="G576" t="s">
        <v>2034</v>
      </c>
      <c r="H576" s="5">
        <f t="shared" si="32"/>
        <v>69.215277777777771</v>
      </c>
      <c r="I576" s="6">
        <f t="shared" si="33"/>
        <v>369.14814814814815</v>
      </c>
      <c r="J576" t="s">
        <v>20</v>
      </c>
      <c r="K576">
        <v>144</v>
      </c>
      <c r="L576" t="s">
        <v>21</v>
      </c>
      <c r="M576" t="s">
        <v>22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2039</v>
      </c>
      <c r="G577" t="s">
        <v>2040</v>
      </c>
      <c r="H577" s="5">
        <f t="shared" si="32"/>
        <v>93.944444444444443</v>
      </c>
      <c r="I577" s="6">
        <f t="shared" si="33"/>
        <v>62.930372148859547</v>
      </c>
      <c r="J577" t="s">
        <v>14</v>
      </c>
      <c r="K577">
        <v>558</v>
      </c>
      <c r="L577" t="s">
        <v>21</v>
      </c>
      <c r="M577" t="s">
        <v>22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2039</v>
      </c>
      <c r="G578" t="s">
        <v>2040</v>
      </c>
      <c r="H578" s="5">
        <f t="shared" si="32"/>
        <v>98.40625</v>
      </c>
      <c r="I578" s="6">
        <f t="shared" si="33"/>
        <v>64.927835051546396</v>
      </c>
      <c r="J578" t="s">
        <v>14</v>
      </c>
      <c r="K578">
        <v>64</v>
      </c>
      <c r="L578" t="s">
        <v>21</v>
      </c>
      <c r="M578" t="s">
        <v>22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  <c r="S578" s="9">
        <f t="shared" si="34"/>
        <v>43040.208333333328</v>
      </c>
      <c r="T578" s="9">
        <f t="shared" si="35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2035</v>
      </c>
      <c r="G579" t="s">
        <v>2058</v>
      </c>
      <c r="H579" s="5">
        <f t="shared" ref="H579:H642" si="36">E579/K579</f>
        <v>41.783783783783782</v>
      </c>
      <c r="I579" s="6">
        <f t="shared" ref="I579:I642" si="37">(E579/D579)*100</f>
        <v>18.853658536585368</v>
      </c>
      <c r="J579" t="s">
        <v>74</v>
      </c>
      <c r="K579">
        <v>37</v>
      </c>
      <c r="L579" t="s">
        <v>21</v>
      </c>
      <c r="M579" t="s">
        <v>22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  <c r="S579" s="9">
        <f t="shared" ref="S579:S642" si="38">(((N579/60)/60)/24)+DATE(1970,1,1)</f>
        <v>40613.25</v>
      </c>
      <c r="T579" s="9">
        <f t="shared" ref="T579:T642" si="39">(((O579/60)/60)/24)+DATE(1970,1,1)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2041</v>
      </c>
      <c r="G580" t="s">
        <v>2063</v>
      </c>
      <c r="H580" s="5">
        <f t="shared" si="36"/>
        <v>65.991836734693877</v>
      </c>
      <c r="I580" s="6">
        <f t="shared" si="37"/>
        <v>16.754404145077721</v>
      </c>
      <c r="J580" t="s">
        <v>14</v>
      </c>
      <c r="K580">
        <v>245</v>
      </c>
      <c r="L580" t="s">
        <v>21</v>
      </c>
      <c r="M580" t="s">
        <v>22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  <c r="S580" s="9">
        <f t="shared" si="38"/>
        <v>40878.25</v>
      </c>
      <c r="T580" s="9">
        <f t="shared" si="3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2035</v>
      </c>
      <c r="G581" t="s">
        <v>2058</v>
      </c>
      <c r="H581" s="5">
        <f t="shared" si="36"/>
        <v>72.05747126436782</v>
      </c>
      <c r="I581" s="6">
        <f t="shared" si="37"/>
        <v>101.11290322580646</v>
      </c>
      <c r="J581" t="s">
        <v>20</v>
      </c>
      <c r="K581">
        <v>87</v>
      </c>
      <c r="L581" t="s">
        <v>21</v>
      </c>
      <c r="M581" t="s">
        <v>22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  <c r="S581" s="9">
        <f t="shared" si="38"/>
        <v>40762.208333333336</v>
      </c>
      <c r="T581" s="9">
        <f t="shared" si="3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2039</v>
      </c>
      <c r="G582" t="s">
        <v>2040</v>
      </c>
      <c r="H582" s="5">
        <f t="shared" si="36"/>
        <v>48.003209242618745</v>
      </c>
      <c r="I582" s="6">
        <f t="shared" si="37"/>
        <v>341.5022831050228</v>
      </c>
      <c r="J582" t="s">
        <v>20</v>
      </c>
      <c r="K582">
        <v>3116</v>
      </c>
      <c r="L582" t="s">
        <v>21</v>
      </c>
      <c r="M582" t="s">
        <v>22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2037</v>
      </c>
      <c r="G583" t="s">
        <v>2038</v>
      </c>
      <c r="H583" s="5">
        <f t="shared" si="36"/>
        <v>54.098591549295776</v>
      </c>
      <c r="I583" s="6">
        <f t="shared" si="37"/>
        <v>64.016666666666666</v>
      </c>
      <c r="J583" t="s">
        <v>14</v>
      </c>
      <c r="K583">
        <v>71</v>
      </c>
      <c r="L583" t="s">
        <v>21</v>
      </c>
      <c r="M583" t="s">
        <v>22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2050</v>
      </c>
      <c r="G584" t="s">
        <v>2051</v>
      </c>
      <c r="H584" s="5">
        <f t="shared" si="36"/>
        <v>107.88095238095238</v>
      </c>
      <c r="I584" s="6">
        <f t="shared" si="37"/>
        <v>52.080459770114942</v>
      </c>
      <c r="J584" t="s">
        <v>14</v>
      </c>
      <c r="K584">
        <v>42</v>
      </c>
      <c r="L584" t="s">
        <v>21</v>
      </c>
      <c r="M584" t="s">
        <v>22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  <c r="S584" s="9">
        <f t="shared" si="38"/>
        <v>42165.208333333328</v>
      </c>
      <c r="T584" s="9">
        <f t="shared" si="3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2041</v>
      </c>
      <c r="G585" t="s">
        <v>2042</v>
      </c>
      <c r="H585" s="5">
        <f t="shared" si="36"/>
        <v>67.034103410341032</v>
      </c>
      <c r="I585" s="6">
        <f t="shared" si="37"/>
        <v>322.40211640211641</v>
      </c>
      <c r="J585" t="s">
        <v>20</v>
      </c>
      <c r="K585">
        <v>909</v>
      </c>
      <c r="L585" t="s">
        <v>21</v>
      </c>
      <c r="M585" t="s">
        <v>22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  <c r="S585" s="9">
        <f t="shared" si="38"/>
        <v>40959.25</v>
      </c>
      <c r="T585" s="9">
        <f t="shared" si="3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2037</v>
      </c>
      <c r="G586" t="s">
        <v>2038</v>
      </c>
      <c r="H586" s="5">
        <f t="shared" si="36"/>
        <v>64.01425914445133</v>
      </c>
      <c r="I586" s="6">
        <f t="shared" si="37"/>
        <v>119.50810185185186</v>
      </c>
      <c r="J586" t="s">
        <v>20</v>
      </c>
      <c r="K586">
        <v>1613</v>
      </c>
      <c r="L586" t="s">
        <v>21</v>
      </c>
      <c r="M586" t="s">
        <v>22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  <c r="S586" s="9">
        <f t="shared" si="38"/>
        <v>41024.208333333336</v>
      </c>
      <c r="T586" s="9">
        <f t="shared" si="3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2047</v>
      </c>
      <c r="G587" t="s">
        <v>2059</v>
      </c>
      <c r="H587" s="5">
        <f t="shared" si="36"/>
        <v>96.066176470588232</v>
      </c>
      <c r="I587" s="6">
        <f t="shared" si="37"/>
        <v>146.79775280898878</v>
      </c>
      <c r="J587" t="s">
        <v>20</v>
      </c>
      <c r="K587">
        <v>136</v>
      </c>
      <c r="L587" t="s">
        <v>21</v>
      </c>
      <c r="M587" t="s">
        <v>22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  <c r="S587" s="9">
        <f t="shared" si="38"/>
        <v>40255.208333333336</v>
      </c>
      <c r="T587" s="9">
        <f t="shared" si="3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2035</v>
      </c>
      <c r="G588" t="s">
        <v>2036</v>
      </c>
      <c r="H588" s="5">
        <f t="shared" si="36"/>
        <v>51.184615384615384</v>
      </c>
      <c r="I588" s="6">
        <f t="shared" si="37"/>
        <v>950.57142857142856</v>
      </c>
      <c r="J588" t="s">
        <v>20</v>
      </c>
      <c r="K588">
        <v>130</v>
      </c>
      <c r="L588" t="s">
        <v>21</v>
      </c>
      <c r="M588" t="s">
        <v>22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2033</v>
      </c>
      <c r="G589" t="s">
        <v>2034</v>
      </c>
      <c r="H589" s="5">
        <f t="shared" si="36"/>
        <v>43.92307692307692</v>
      </c>
      <c r="I589" s="6">
        <f t="shared" si="37"/>
        <v>72.893617021276597</v>
      </c>
      <c r="J589" t="s">
        <v>14</v>
      </c>
      <c r="K589">
        <v>156</v>
      </c>
      <c r="L589" t="s">
        <v>15</v>
      </c>
      <c r="M589" t="s">
        <v>16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2039</v>
      </c>
      <c r="G590" t="s">
        <v>2040</v>
      </c>
      <c r="H590" s="5">
        <f t="shared" si="36"/>
        <v>91.021198830409361</v>
      </c>
      <c r="I590" s="6">
        <f t="shared" si="37"/>
        <v>79.008248730964468</v>
      </c>
      <c r="J590" t="s">
        <v>14</v>
      </c>
      <c r="K590">
        <v>1368</v>
      </c>
      <c r="L590" t="s">
        <v>40</v>
      </c>
      <c r="M590" t="s">
        <v>41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2041</v>
      </c>
      <c r="G591" t="s">
        <v>2042</v>
      </c>
      <c r="H591" s="5">
        <f t="shared" si="36"/>
        <v>50.127450980392155</v>
      </c>
      <c r="I591" s="6">
        <f t="shared" si="37"/>
        <v>64.721518987341781</v>
      </c>
      <c r="J591" t="s">
        <v>14</v>
      </c>
      <c r="K591">
        <v>102</v>
      </c>
      <c r="L591" t="s">
        <v>21</v>
      </c>
      <c r="M591" t="s">
        <v>22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2047</v>
      </c>
      <c r="G592" t="s">
        <v>2056</v>
      </c>
      <c r="H592" s="5">
        <f t="shared" si="36"/>
        <v>67.720930232558146</v>
      </c>
      <c r="I592" s="6">
        <f t="shared" si="37"/>
        <v>82.028169014084511</v>
      </c>
      <c r="J592" t="s">
        <v>14</v>
      </c>
      <c r="K592">
        <v>86</v>
      </c>
      <c r="L592" t="s">
        <v>26</v>
      </c>
      <c r="M592" t="s">
        <v>27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  <c r="S592" s="9">
        <f t="shared" si="38"/>
        <v>41994.25</v>
      </c>
      <c r="T592" s="9">
        <f t="shared" si="3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2050</v>
      </c>
      <c r="G593" t="s">
        <v>2051</v>
      </c>
      <c r="H593" s="5">
        <f t="shared" si="36"/>
        <v>61.03921568627451</v>
      </c>
      <c r="I593" s="6">
        <f t="shared" si="37"/>
        <v>1037.6666666666667</v>
      </c>
      <c r="J593" t="s">
        <v>20</v>
      </c>
      <c r="K593">
        <v>102</v>
      </c>
      <c r="L593" t="s">
        <v>21</v>
      </c>
      <c r="M593" t="s">
        <v>22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2039</v>
      </c>
      <c r="G594" t="s">
        <v>2040</v>
      </c>
      <c r="H594" s="5">
        <f t="shared" si="36"/>
        <v>80.011857707509876</v>
      </c>
      <c r="I594" s="6">
        <f t="shared" si="37"/>
        <v>12.910076530612244</v>
      </c>
      <c r="J594" t="s">
        <v>14</v>
      </c>
      <c r="K594">
        <v>253</v>
      </c>
      <c r="L594" t="s">
        <v>21</v>
      </c>
      <c r="M594" t="s">
        <v>22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  <c r="S594" s="9">
        <f t="shared" si="38"/>
        <v>41789.208333333336</v>
      </c>
      <c r="T594" s="9">
        <f t="shared" si="3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2041</v>
      </c>
      <c r="G595" t="s">
        <v>2049</v>
      </c>
      <c r="H595" s="5">
        <f t="shared" si="36"/>
        <v>47.001497753369947</v>
      </c>
      <c r="I595" s="6">
        <f t="shared" si="37"/>
        <v>154.84210526315789</v>
      </c>
      <c r="J595" t="s">
        <v>20</v>
      </c>
      <c r="K595">
        <v>4006</v>
      </c>
      <c r="L595" t="s">
        <v>21</v>
      </c>
      <c r="M595" t="s">
        <v>22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2039</v>
      </c>
      <c r="G596" t="s">
        <v>2040</v>
      </c>
      <c r="H596" s="5">
        <f t="shared" si="36"/>
        <v>71.127388535031841</v>
      </c>
      <c r="I596" s="6">
        <f t="shared" si="37"/>
        <v>7.0991735537190088</v>
      </c>
      <c r="J596" t="s">
        <v>14</v>
      </c>
      <c r="K596">
        <v>157</v>
      </c>
      <c r="L596" t="s">
        <v>21</v>
      </c>
      <c r="M596" t="s">
        <v>22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  <c r="S596" s="9">
        <f t="shared" si="38"/>
        <v>42548.208333333328</v>
      </c>
      <c r="T596" s="9">
        <f t="shared" si="3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2039</v>
      </c>
      <c r="G597" t="s">
        <v>2040</v>
      </c>
      <c r="H597" s="5">
        <f t="shared" si="36"/>
        <v>89.99079189686924</v>
      </c>
      <c r="I597" s="6">
        <f t="shared" si="37"/>
        <v>208.52773826458036</v>
      </c>
      <c r="J597" t="s">
        <v>20</v>
      </c>
      <c r="K597">
        <v>1629</v>
      </c>
      <c r="L597" t="s">
        <v>21</v>
      </c>
      <c r="M597" t="s">
        <v>22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2041</v>
      </c>
      <c r="G598" t="s">
        <v>2044</v>
      </c>
      <c r="H598" s="5">
        <f t="shared" si="36"/>
        <v>43.032786885245905</v>
      </c>
      <c r="I598" s="6">
        <f t="shared" si="37"/>
        <v>99.683544303797461</v>
      </c>
      <c r="J598" t="s">
        <v>14</v>
      </c>
      <c r="K598">
        <v>183</v>
      </c>
      <c r="L598" t="s">
        <v>21</v>
      </c>
      <c r="M598" t="s">
        <v>22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  <c r="S598" s="9">
        <f t="shared" si="38"/>
        <v>42434.25</v>
      </c>
      <c r="T598" s="9">
        <f t="shared" si="3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2039</v>
      </c>
      <c r="G599" t="s">
        <v>2040</v>
      </c>
      <c r="H599" s="5">
        <f t="shared" si="36"/>
        <v>67.997714808043881</v>
      </c>
      <c r="I599" s="6">
        <f t="shared" si="37"/>
        <v>201.59756097560978</v>
      </c>
      <c r="J599" t="s">
        <v>20</v>
      </c>
      <c r="K599">
        <v>2188</v>
      </c>
      <c r="L599" t="s">
        <v>21</v>
      </c>
      <c r="M599" t="s">
        <v>22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  <c r="S599" s="9">
        <f t="shared" si="38"/>
        <v>43786.25</v>
      </c>
      <c r="T599" s="9">
        <f t="shared" si="3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2035</v>
      </c>
      <c r="G600" t="s">
        <v>2036</v>
      </c>
      <c r="H600" s="5">
        <f t="shared" si="36"/>
        <v>73.004566210045667</v>
      </c>
      <c r="I600" s="6">
        <f t="shared" si="37"/>
        <v>162.09032258064516</v>
      </c>
      <c r="J600" t="s">
        <v>20</v>
      </c>
      <c r="K600">
        <v>2409</v>
      </c>
      <c r="L600" t="s">
        <v>107</v>
      </c>
      <c r="M600" t="s">
        <v>108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2041</v>
      </c>
      <c r="G601" t="s">
        <v>2042</v>
      </c>
      <c r="H601" s="5">
        <f t="shared" si="36"/>
        <v>62.341463414634148</v>
      </c>
      <c r="I601" s="6">
        <f t="shared" si="37"/>
        <v>3.6436208125445471</v>
      </c>
      <c r="J601" t="s">
        <v>14</v>
      </c>
      <c r="K601">
        <v>82</v>
      </c>
      <c r="L601" t="s">
        <v>36</v>
      </c>
      <c r="M601" t="s">
        <v>37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2033</v>
      </c>
      <c r="G602" t="s">
        <v>2034</v>
      </c>
      <c r="H602" s="5">
        <f t="shared" si="36"/>
        <v>5</v>
      </c>
      <c r="I602" s="6">
        <f t="shared" si="37"/>
        <v>5</v>
      </c>
      <c r="J602" t="s">
        <v>14</v>
      </c>
      <c r="K602">
        <v>1</v>
      </c>
      <c r="L602" t="s">
        <v>40</v>
      </c>
      <c r="M602" t="s">
        <v>41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  <c r="S602" s="9">
        <f t="shared" si="38"/>
        <v>41485.208333333336</v>
      </c>
      <c r="T602" s="9">
        <f t="shared" si="3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2037</v>
      </c>
      <c r="G603" t="s">
        <v>2046</v>
      </c>
      <c r="H603" s="5">
        <f t="shared" si="36"/>
        <v>67.103092783505161</v>
      </c>
      <c r="I603" s="6">
        <f t="shared" si="37"/>
        <v>206.63492063492063</v>
      </c>
      <c r="J603" t="s">
        <v>20</v>
      </c>
      <c r="K603">
        <v>194</v>
      </c>
      <c r="L603" t="s">
        <v>21</v>
      </c>
      <c r="M603" t="s">
        <v>22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  <c r="S603" s="9">
        <f t="shared" si="38"/>
        <v>41789.208333333336</v>
      </c>
      <c r="T603" s="9">
        <f t="shared" si="3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2039</v>
      </c>
      <c r="G604" t="s">
        <v>2040</v>
      </c>
      <c r="H604" s="5">
        <f t="shared" si="36"/>
        <v>79.978947368421046</v>
      </c>
      <c r="I604" s="6">
        <f t="shared" si="37"/>
        <v>128.23628691983123</v>
      </c>
      <c r="J604" t="s">
        <v>20</v>
      </c>
      <c r="K604">
        <v>1140</v>
      </c>
      <c r="L604" t="s">
        <v>21</v>
      </c>
      <c r="M604" t="s">
        <v>22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  <c r="S604" s="9">
        <f t="shared" si="38"/>
        <v>42160.208333333328</v>
      </c>
      <c r="T604" s="9">
        <f t="shared" si="3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2039</v>
      </c>
      <c r="G605" t="s">
        <v>2040</v>
      </c>
      <c r="H605" s="5">
        <f t="shared" si="36"/>
        <v>62.176470588235297</v>
      </c>
      <c r="I605" s="6">
        <f t="shared" si="37"/>
        <v>119.66037735849055</v>
      </c>
      <c r="J605" t="s">
        <v>20</v>
      </c>
      <c r="K605">
        <v>102</v>
      </c>
      <c r="L605" t="s">
        <v>21</v>
      </c>
      <c r="M605" t="s">
        <v>22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  <c r="S605" s="9">
        <f t="shared" si="38"/>
        <v>43573.208333333328</v>
      </c>
      <c r="T605" s="9">
        <f t="shared" si="3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2039</v>
      </c>
      <c r="G606" t="s">
        <v>2040</v>
      </c>
      <c r="H606" s="5">
        <f t="shared" si="36"/>
        <v>53.005950297514879</v>
      </c>
      <c r="I606" s="6">
        <f t="shared" si="37"/>
        <v>170.73055242390078</v>
      </c>
      <c r="J606" t="s">
        <v>20</v>
      </c>
      <c r="K606">
        <v>2857</v>
      </c>
      <c r="L606" t="s">
        <v>21</v>
      </c>
      <c r="M606" t="s">
        <v>22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  <c r="S606" s="9">
        <f t="shared" si="38"/>
        <v>40565.25</v>
      </c>
      <c r="T606" s="9">
        <f t="shared" si="3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2047</v>
      </c>
      <c r="G607" t="s">
        <v>2048</v>
      </c>
      <c r="H607" s="5">
        <f t="shared" si="36"/>
        <v>57.738317757009348</v>
      </c>
      <c r="I607" s="6">
        <f t="shared" si="37"/>
        <v>187.21212121212122</v>
      </c>
      <c r="J607" t="s">
        <v>20</v>
      </c>
      <c r="K607">
        <v>107</v>
      </c>
      <c r="L607" t="s">
        <v>21</v>
      </c>
      <c r="M607" t="s">
        <v>22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  <c r="S607" s="9">
        <f t="shared" si="38"/>
        <v>42280.208333333328</v>
      </c>
      <c r="T607" s="9">
        <f t="shared" si="3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2035</v>
      </c>
      <c r="G608" t="s">
        <v>2036</v>
      </c>
      <c r="H608" s="5">
        <f t="shared" si="36"/>
        <v>40.03125</v>
      </c>
      <c r="I608" s="6">
        <f t="shared" si="37"/>
        <v>188.38235294117646</v>
      </c>
      <c r="J608" t="s">
        <v>20</v>
      </c>
      <c r="K608">
        <v>160</v>
      </c>
      <c r="L608" t="s">
        <v>40</v>
      </c>
      <c r="M608" t="s">
        <v>41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  <c r="S608" s="9">
        <f t="shared" si="38"/>
        <v>42436.25</v>
      </c>
      <c r="T608" s="9">
        <f t="shared" si="3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2033</v>
      </c>
      <c r="G609" t="s">
        <v>2034</v>
      </c>
      <c r="H609" s="5">
        <f t="shared" si="36"/>
        <v>81.016591928251117</v>
      </c>
      <c r="I609" s="6">
        <f t="shared" si="37"/>
        <v>131.29869186046511</v>
      </c>
      <c r="J609" t="s">
        <v>20</v>
      </c>
      <c r="K609">
        <v>2230</v>
      </c>
      <c r="L609" t="s">
        <v>21</v>
      </c>
      <c r="M609" t="s">
        <v>22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  <c r="S609" s="9">
        <f t="shared" si="38"/>
        <v>41721.208333333336</v>
      </c>
      <c r="T609" s="9">
        <f t="shared" si="3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2035</v>
      </c>
      <c r="G610" t="s">
        <v>2058</v>
      </c>
      <c r="H610" s="5">
        <f t="shared" si="36"/>
        <v>35.047468354430379</v>
      </c>
      <c r="I610" s="6">
        <f t="shared" si="37"/>
        <v>283.97435897435901</v>
      </c>
      <c r="J610" t="s">
        <v>20</v>
      </c>
      <c r="K610">
        <v>316</v>
      </c>
      <c r="L610" t="s">
        <v>21</v>
      </c>
      <c r="M610" t="s">
        <v>22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  <c r="S610" s="9">
        <f t="shared" si="38"/>
        <v>43530.25</v>
      </c>
      <c r="T610" s="9">
        <f t="shared" si="3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2041</v>
      </c>
      <c r="G611" t="s">
        <v>2063</v>
      </c>
      <c r="H611" s="5">
        <f t="shared" si="36"/>
        <v>102.92307692307692</v>
      </c>
      <c r="I611" s="6">
        <f t="shared" si="37"/>
        <v>120.41999999999999</v>
      </c>
      <c r="J611" t="s">
        <v>20</v>
      </c>
      <c r="K611">
        <v>117</v>
      </c>
      <c r="L611" t="s">
        <v>21</v>
      </c>
      <c r="M611" t="s">
        <v>22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  <c r="S611" s="9">
        <f t="shared" si="38"/>
        <v>43481.25</v>
      </c>
      <c r="T611" s="9">
        <f t="shared" si="3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2039</v>
      </c>
      <c r="G612" t="s">
        <v>2040</v>
      </c>
      <c r="H612" s="5">
        <f t="shared" si="36"/>
        <v>27.998126756166094</v>
      </c>
      <c r="I612" s="6">
        <f t="shared" si="37"/>
        <v>419.0560747663551</v>
      </c>
      <c r="J612" t="s">
        <v>20</v>
      </c>
      <c r="K612">
        <v>6406</v>
      </c>
      <c r="L612" t="s">
        <v>21</v>
      </c>
      <c r="M612" t="s">
        <v>22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  <c r="S612" s="9">
        <f t="shared" si="38"/>
        <v>41259.25</v>
      </c>
      <c r="T612" s="9">
        <f t="shared" si="3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2039</v>
      </c>
      <c r="G613" t="s">
        <v>2040</v>
      </c>
      <c r="H613" s="5">
        <f t="shared" si="36"/>
        <v>75.733333333333334</v>
      </c>
      <c r="I613" s="6">
        <f t="shared" si="37"/>
        <v>13.853658536585368</v>
      </c>
      <c r="J613" t="s">
        <v>74</v>
      </c>
      <c r="K613">
        <v>15</v>
      </c>
      <c r="L613" t="s">
        <v>21</v>
      </c>
      <c r="M613" t="s">
        <v>22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  <c r="S613" s="9">
        <f t="shared" si="38"/>
        <v>41480.208333333336</v>
      </c>
      <c r="T613" s="9">
        <f t="shared" si="3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2035</v>
      </c>
      <c r="G614" t="s">
        <v>2043</v>
      </c>
      <c r="H614" s="5">
        <f t="shared" si="36"/>
        <v>45.026041666666664</v>
      </c>
      <c r="I614" s="6">
        <f t="shared" si="37"/>
        <v>139.43548387096774</v>
      </c>
      <c r="J614" t="s">
        <v>20</v>
      </c>
      <c r="K614">
        <v>192</v>
      </c>
      <c r="L614" t="s">
        <v>21</v>
      </c>
      <c r="M614" t="s">
        <v>22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  <c r="S614" s="9">
        <f t="shared" si="38"/>
        <v>40474.208333333336</v>
      </c>
      <c r="T614" s="9">
        <f t="shared" si="3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2039</v>
      </c>
      <c r="G615" t="s">
        <v>2040</v>
      </c>
      <c r="H615" s="5">
        <f t="shared" si="36"/>
        <v>73.615384615384613</v>
      </c>
      <c r="I615" s="6">
        <f t="shared" si="37"/>
        <v>174</v>
      </c>
      <c r="J615" t="s">
        <v>20</v>
      </c>
      <c r="K615">
        <v>26</v>
      </c>
      <c r="L615" t="s">
        <v>15</v>
      </c>
      <c r="M615" t="s">
        <v>16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  <c r="S615" s="9">
        <f t="shared" si="38"/>
        <v>42973.208333333328</v>
      </c>
      <c r="T615" s="9">
        <f t="shared" si="3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2039</v>
      </c>
      <c r="G616" t="s">
        <v>2040</v>
      </c>
      <c r="H616" s="5">
        <f t="shared" si="36"/>
        <v>56.991701244813278</v>
      </c>
      <c r="I616" s="6">
        <f t="shared" si="37"/>
        <v>155.49056603773585</v>
      </c>
      <c r="J616" t="s">
        <v>20</v>
      </c>
      <c r="K616">
        <v>723</v>
      </c>
      <c r="L616" t="s">
        <v>21</v>
      </c>
      <c r="M616" t="s">
        <v>22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  <c r="S616" s="9">
        <f t="shared" si="38"/>
        <v>42746.25</v>
      </c>
      <c r="T616" s="9">
        <f t="shared" si="3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2039</v>
      </c>
      <c r="G617" t="s">
        <v>2040</v>
      </c>
      <c r="H617" s="5">
        <f t="shared" si="36"/>
        <v>85.223529411764702</v>
      </c>
      <c r="I617" s="6">
        <f t="shared" si="37"/>
        <v>170.44705882352943</v>
      </c>
      <c r="J617" t="s">
        <v>20</v>
      </c>
      <c r="K617">
        <v>170</v>
      </c>
      <c r="L617" t="s">
        <v>107</v>
      </c>
      <c r="M617" t="s">
        <v>108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  <c r="S617" s="9">
        <f t="shared" si="38"/>
        <v>42489.208333333328</v>
      </c>
      <c r="T617" s="9">
        <f t="shared" si="3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2035</v>
      </c>
      <c r="G618" t="s">
        <v>2045</v>
      </c>
      <c r="H618" s="5">
        <f t="shared" si="36"/>
        <v>50.962184873949582</v>
      </c>
      <c r="I618" s="6">
        <f t="shared" si="37"/>
        <v>189.515625</v>
      </c>
      <c r="J618" t="s">
        <v>20</v>
      </c>
      <c r="K618">
        <v>238</v>
      </c>
      <c r="L618" t="s">
        <v>40</v>
      </c>
      <c r="M618" t="s">
        <v>41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  <c r="S618" s="9">
        <f t="shared" si="38"/>
        <v>41537.208333333336</v>
      </c>
      <c r="T618" s="9">
        <f t="shared" si="3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2039</v>
      </c>
      <c r="G619" t="s">
        <v>2040</v>
      </c>
      <c r="H619" s="5">
        <f t="shared" si="36"/>
        <v>63.563636363636363</v>
      </c>
      <c r="I619" s="6">
        <f t="shared" si="37"/>
        <v>249.71428571428572</v>
      </c>
      <c r="J619" t="s">
        <v>20</v>
      </c>
      <c r="K619">
        <v>55</v>
      </c>
      <c r="L619" t="s">
        <v>21</v>
      </c>
      <c r="M619" t="s">
        <v>22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2047</v>
      </c>
      <c r="G620" t="s">
        <v>2048</v>
      </c>
      <c r="H620" s="5">
        <f t="shared" si="36"/>
        <v>80.999165275459092</v>
      </c>
      <c r="I620" s="6">
        <f t="shared" si="37"/>
        <v>48.860523665659613</v>
      </c>
      <c r="J620" t="s">
        <v>14</v>
      </c>
      <c r="K620">
        <v>1198</v>
      </c>
      <c r="L620" t="s">
        <v>21</v>
      </c>
      <c r="M620" t="s">
        <v>22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2039</v>
      </c>
      <c r="G621" t="s">
        <v>2040</v>
      </c>
      <c r="H621" s="5">
        <f t="shared" si="36"/>
        <v>86.044753086419746</v>
      </c>
      <c r="I621" s="6">
        <f t="shared" si="37"/>
        <v>28.461970393057683</v>
      </c>
      <c r="J621" t="s">
        <v>14</v>
      </c>
      <c r="K621">
        <v>648</v>
      </c>
      <c r="L621" t="s">
        <v>21</v>
      </c>
      <c r="M621" t="s">
        <v>22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  <c r="S621" s="9">
        <f t="shared" si="38"/>
        <v>40669.208333333336</v>
      </c>
      <c r="T621" s="9">
        <f t="shared" si="3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2054</v>
      </c>
      <c r="G622" t="s">
        <v>2055</v>
      </c>
      <c r="H622" s="5">
        <f t="shared" si="36"/>
        <v>90.0390625</v>
      </c>
      <c r="I622" s="6">
        <f t="shared" si="37"/>
        <v>268.02325581395348</v>
      </c>
      <c r="J622" t="s">
        <v>20</v>
      </c>
      <c r="K622">
        <v>128</v>
      </c>
      <c r="L622" t="s">
        <v>26</v>
      </c>
      <c r="M622" t="s">
        <v>27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  <c r="S622" s="9">
        <f t="shared" si="38"/>
        <v>42559.208333333328</v>
      </c>
      <c r="T622" s="9">
        <f t="shared" si="3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2039</v>
      </c>
      <c r="G623" t="s">
        <v>2040</v>
      </c>
      <c r="H623" s="5">
        <f t="shared" si="36"/>
        <v>74.006063432835816</v>
      </c>
      <c r="I623" s="6">
        <f t="shared" si="37"/>
        <v>619.80078125</v>
      </c>
      <c r="J623" t="s">
        <v>20</v>
      </c>
      <c r="K623">
        <v>2144</v>
      </c>
      <c r="L623" t="s">
        <v>21</v>
      </c>
      <c r="M623" t="s">
        <v>22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2035</v>
      </c>
      <c r="G624" t="s">
        <v>2045</v>
      </c>
      <c r="H624" s="5">
        <f t="shared" si="36"/>
        <v>92.4375</v>
      </c>
      <c r="I624" s="6">
        <f t="shared" si="37"/>
        <v>3.1301587301587301</v>
      </c>
      <c r="J624" t="s">
        <v>14</v>
      </c>
      <c r="K624">
        <v>64</v>
      </c>
      <c r="L624" t="s">
        <v>21</v>
      </c>
      <c r="M624" t="s">
        <v>22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  <c r="S624" s="9">
        <f t="shared" si="38"/>
        <v>43205.208333333328</v>
      </c>
      <c r="T624" s="9">
        <f t="shared" si="3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2039</v>
      </c>
      <c r="G625" t="s">
        <v>2040</v>
      </c>
      <c r="H625" s="5">
        <f t="shared" si="36"/>
        <v>55.999257333828446</v>
      </c>
      <c r="I625" s="6">
        <f t="shared" si="37"/>
        <v>159.92152704135739</v>
      </c>
      <c r="J625" t="s">
        <v>20</v>
      </c>
      <c r="K625">
        <v>2693</v>
      </c>
      <c r="L625" t="s">
        <v>40</v>
      </c>
      <c r="M625" t="s">
        <v>41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  <c r="S625" s="9">
        <f t="shared" si="38"/>
        <v>42201.208333333328</v>
      </c>
      <c r="T625" s="9">
        <f t="shared" si="3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2054</v>
      </c>
      <c r="G626" t="s">
        <v>2055</v>
      </c>
      <c r="H626" s="5">
        <f t="shared" si="36"/>
        <v>32.983796296296298</v>
      </c>
      <c r="I626" s="6">
        <f t="shared" si="37"/>
        <v>279.39215686274508</v>
      </c>
      <c r="J626" t="s">
        <v>20</v>
      </c>
      <c r="K626">
        <v>432</v>
      </c>
      <c r="L626" t="s">
        <v>21</v>
      </c>
      <c r="M626" t="s">
        <v>22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2039</v>
      </c>
      <c r="G627" t="s">
        <v>2040</v>
      </c>
      <c r="H627" s="5">
        <f t="shared" si="36"/>
        <v>93.596774193548384</v>
      </c>
      <c r="I627" s="6">
        <f t="shared" si="37"/>
        <v>77.373333333333335</v>
      </c>
      <c r="J627" t="s">
        <v>14</v>
      </c>
      <c r="K627">
        <v>62</v>
      </c>
      <c r="L627" t="s">
        <v>21</v>
      </c>
      <c r="M627" t="s">
        <v>22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  <c r="S627" s="9">
        <f t="shared" si="38"/>
        <v>43857.25</v>
      </c>
      <c r="T627" s="9">
        <f t="shared" si="3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2039</v>
      </c>
      <c r="G628" t="s">
        <v>2040</v>
      </c>
      <c r="H628" s="5">
        <f t="shared" si="36"/>
        <v>69.867724867724874</v>
      </c>
      <c r="I628" s="6">
        <f t="shared" si="37"/>
        <v>206.32812500000003</v>
      </c>
      <c r="J628" t="s">
        <v>20</v>
      </c>
      <c r="K628">
        <v>189</v>
      </c>
      <c r="L628" t="s">
        <v>21</v>
      </c>
      <c r="M628" t="s">
        <v>22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  <c r="S628" s="9">
        <f t="shared" si="38"/>
        <v>40449.208333333336</v>
      </c>
      <c r="T628" s="9">
        <f t="shared" si="3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2033</v>
      </c>
      <c r="G629" t="s">
        <v>2034</v>
      </c>
      <c r="H629" s="5">
        <f t="shared" si="36"/>
        <v>72.129870129870127</v>
      </c>
      <c r="I629" s="6">
        <f t="shared" si="37"/>
        <v>694.25</v>
      </c>
      <c r="J629" t="s">
        <v>20</v>
      </c>
      <c r="K629">
        <v>154</v>
      </c>
      <c r="L629" t="s">
        <v>40</v>
      </c>
      <c r="M629" t="s">
        <v>41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  <c r="S629" s="9">
        <f t="shared" si="38"/>
        <v>40345.208333333336</v>
      </c>
      <c r="T629" s="9">
        <f t="shared" si="3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2035</v>
      </c>
      <c r="G630" t="s">
        <v>2045</v>
      </c>
      <c r="H630" s="5">
        <f t="shared" si="36"/>
        <v>30.041666666666668</v>
      </c>
      <c r="I630" s="6">
        <f t="shared" si="37"/>
        <v>151.78947368421052</v>
      </c>
      <c r="J630" t="s">
        <v>20</v>
      </c>
      <c r="K630">
        <v>96</v>
      </c>
      <c r="L630" t="s">
        <v>21</v>
      </c>
      <c r="M630" t="s">
        <v>22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2039</v>
      </c>
      <c r="G631" t="s">
        <v>2040</v>
      </c>
      <c r="H631" s="5">
        <f t="shared" si="36"/>
        <v>73.968000000000004</v>
      </c>
      <c r="I631" s="6">
        <f t="shared" si="37"/>
        <v>64.58207217694995</v>
      </c>
      <c r="J631" t="s">
        <v>14</v>
      </c>
      <c r="K631">
        <v>750</v>
      </c>
      <c r="L631" t="s">
        <v>21</v>
      </c>
      <c r="M631" t="s">
        <v>22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  <c r="S631" s="9">
        <f t="shared" si="38"/>
        <v>42557.208333333328</v>
      </c>
      <c r="T631" s="9">
        <f t="shared" si="3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2039</v>
      </c>
      <c r="G632" t="s">
        <v>2040</v>
      </c>
      <c r="H632" s="5">
        <f t="shared" si="36"/>
        <v>68.65517241379311</v>
      </c>
      <c r="I632" s="6">
        <f t="shared" si="37"/>
        <v>62.873684210526314</v>
      </c>
      <c r="J632" t="s">
        <v>74</v>
      </c>
      <c r="K632">
        <v>87</v>
      </c>
      <c r="L632" t="s">
        <v>21</v>
      </c>
      <c r="M632" t="s">
        <v>22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  <c r="S632" s="9">
        <f t="shared" si="38"/>
        <v>43586.208333333328</v>
      </c>
      <c r="T632" s="9">
        <f t="shared" si="3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2039</v>
      </c>
      <c r="G633" t="s">
        <v>2040</v>
      </c>
      <c r="H633" s="5">
        <f t="shared" si="36"/>
        <v>59.992164544564154</v>
      </c>
      <c r="I633" s="6">
        <f t="shared" si="37"/>
        <v>310.39864864864865</v>
      </c>
      <c r="J633" t="s">
        <v>20</v>
      </c>
      <c r="K633">
        <v>3063</v>
      </c>
      <c r="L633" t="s">
        <v>21</v>
      </c>
      <c r="M633" t="s">
        <v>22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  <c r="S633" s="9">
        <f t="shared" si="38"/>
        <v>43550.208333333328</v>
      </c>
      <c r="T633" s="9">
        <f t="shared" si="3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2039</v>
      </c>
      <c r="G634" t="s">
        <v>2040</v>
      </c>
      <c r="H634" s="5">
        <f t="shared" si="36"/>
        <v>111.15827338129496</v>
      </c>
      <c r="I634" s="6">
        <f t="shared" si="37"/>
        <v>42.859916782246884</v>
      </c>
      <c r="J634" t="s">
        <v>47</v>
      </c>
      <c r="K634">
        <v>278</v>
      </c>
      <c r="L634" t="s">
        <v>21</v>
      </c>
      <c r="M634" t="s">
        <v>22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2041</v>
      </c>
      <c r="G635" t="s">
        <v>2049</v>
      </c>
      <c r="H635" s="5">
        <f t="shared" si="36"/>
        <v>53.038095238095238</v>
      </c>
      <c r="I635" s="6">
        <f t="shared" si="37"/>
        <v>83.119402985074629</v>
      </c>
      <c r="J635" t="s">
        <v>14</v>
      </c>
      <c r="K635">
        <v>105</v>
      </c>
      <c r="L635" t="s">
        <v>21</v>
      </c>
      <c r="M635" t="s">
        <v>22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  <c r="S635" s="9">
        <f t="shared" si="38"/>
        <v>42315.25</v>
      </c>
      <c r="T635" s="9">
        <f t="shared" si="3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2041</v>
      </c>
      <c r="G636" t="s">
        <v>2060</v>
      </c>
      <c r="H636" s="5">
        <f t="shared" si="36"/>
        <v>55.985524728588658</v>
      </c>
      <c r="I636" s="6">
        <f t="shared" si="37"/>
        <v>78.531302876480552</v>
      </c>
      <c r="J636" t="s">
        <v>74</v>
      </c>
      <c r="K636">
        <v>1658</v>
      </c>
      <c r="L636" t="s">
        <v>21</v>
      </c>
      <c r="M636" t="s">
        <v>22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  <c r="S636" s="9">
        <f t="shared" si="38"/>
        <v>42819.208333333328</v>
      </c>
      <c r="T636" s="9">
        <f t="shared" si="3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2041</v>
      </c>
      <c r="G637" t="s">
        <v>2060</v>
      </c>
      <c r="H637" s="5">
        <f t="shared" si="36"/>
        <v>69.986760812003524</v>
      </c>
      <c r="I637" s="6">
        <f t="shared" si="37"/>
        <v>114.09352517985612</v>
      </c>
      <c r="J637" t="s">
        <v>20</v>
      </c>
      <c r="K637">
        <v>2266</v>
      </c>
      <c r="L637" t="s">
        <v>21</v>
      </c>
      <c r="M637" t="s">
        <v>22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2041</v>
      </c>
      <c r="G638" t="s">
        <v>2049</v>
      </c>
      <c r="H638" s="5">
        <f t="shared" si="36"/>
        <v>48.998079877112133</v>
      </c>
      <c r="I638" s="6">
        <f t="shared" si="37"/>
        <v>64.537683358624179</v>
      </c>
      <c r="J638" t="s">
        <v>14</v>
      </c>
      <c r="K638">
        <v>2604</v>
      </c>
      <c r="L638" t="s">
        <v>36</v>
      </c>
      <c r="M638" t="s">
        <v>37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2039</v>
      </c>
      <c r="G639" t="s">
        <v>2040</v>
      </c>
      <c r="H639" s="5">
        <f t="shared" si="36"/>
        <v>103.84615384615384</v>
      </c>
      <c r="I639" s="6">
        <f t="shared" si="37"/>
        <v>79.411764705882348</v>
      </c>
      <c r="J639" t="s">
        <v>14</v>
      </c>
      <c r="K639">
        <v>65</v>
      </c>
      <c r="L639" t="s">
        <v>21</v>
      </c>
      <c r="M639" t="s">
        <v>22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2039</v>
      </c>
      <c r="G640" t="s">
        <v>2040</v>
      </c>
      <c r="H640" s="5">
        <f t="shared" si="36"/>
        <v>99.127659574468083</v>
      </c>
      <c r="I640" s="6">
        <f t="shared" si="37"/>
        <v>11.419117647058824</v>
      </c>
      <c r="J640" t="s">
        <v>14</v>
      </c>
      <c r="K640">
        <v>94</v>
      </c>
      <c r="L640" t="s">
        <v>21</v>
      </c>
      <c r="M640" t="s">
        <v>22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  <c r="S640" s="9">
        <f t="shared" si="38"/>
        <v>40386.208333333336</v>
      </c>
      <c r="T640" s="9">
        <f t="shared" si="3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2041</v>
      </c>
      <c r="G641" t="s">
        <v>2044</v>
      </c>
      <c r="H641" s="5">
        <f t="shared" si="36"/>
        <v>107.37777777777778</v>
      </c>
      <c r="I641" s="6">
        <f t="shared" si="37"/>
        <v>56.186046511627907</v>
      </c>
      <c r="J641" t="s">
        <v>47</v>
      </c>
      <c r="K641">
        <v>45</v>
      </c>
      <c r="L641" t="s">
        <v>21</v>
      </c>
      <c r="M641" t="s">
        <v>22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2039</v>
      </c>
      <c r="G642" t="s">
        <v>2040</v>
      </c>
      <c r="H642" s="5">
        <f t="shared" si="36"/>
        <v>76.922178988326849</v>
      </c>
      <c r="I642" s="6">
        <f t="shared" si="37"/>
        <v>16.501669449081803</v>
      </c>
      <c r="J642" t="s">
        <v>14</v>
      </c>
      <c r="K642">
        <v>257</v>
      </c>
      <c r="L642" t="s">
        <v>21</v>
      </c>
      <c r="M642" t="s">
        <v>22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  <c r="S642" s="9">
        <f t="shared" si="38"/>
        <v>42387.25</v>
      </c>
      <c r="T642" s="9">
        <f t="shared" si="3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2039</v>
      </c>
      <c r="G643" t="s">
        <v>2040</v>
      </c>
      <c r="H643" s="5">
        <f t="shared" ref="H643:H706" si="40">E643/K643</f>
        <v>58.128865979381445</v>
      </c>
      <c r="I643" s="6">
        <f t="shared" ref="I643:I706" si="41">(E643/D643)*100</f>
        <v>119.96808510638297</v>
      </c>
      <c r="J643" t="s">
        <v>20</v>
      </c>
      <c r="K643">
        <v>194</v>
      </c>
      <c r="L643" t="s">
        <v>98</v>
      </c>
      <c r="M643" t="s">
        <v>99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  <c r="S643" s="9">
        <f t="shared" ref="S643:S706" si="42">(((N643/60)/60)/24)+DATE(1970,1,1)</f>
        <v>42786.25</v>
      </c>
      <c r="T643" s="9">
        <f t="shared" ref="T643:T706" si="43">(((O643/60)/60)/24)+DATE(1970,1,1)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2037</v>
      </c>
      <c r="G644" t="s">
        <v>2046</v>
      </c>
      <c r="H644" s="5">
        <f t="shared" si="40"/>
        <v>103.73643410852713</v>
      </c>
      <c r="I644" s="6">
        <f t="shared" si="41"/>
        <v>145.45652173913044</v>
      </c>
      <c r="J644" t="s">
        <v>20</v>
      </c>
      <c r="K644">
        <v>129</v>
      </c>
      <c r="L644" t="s">
        <v>15</v>
      </c>
      <c r="M644" t="s">
        <v>16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  <c r="S644" s="9">
        <f t="shared" si="42"/>
        <v>43451.25</v>
      </c>
      <c r="T644" s="9">
        <f t="shared" si="4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2039</v>
      </c>
      <c r="G645" t="s">
        <v>2040</v>
      </c>
      <c r="H645" s="5">
        <f t="shared" si="40"/>
        <v>87.962666666666664</v>
      </c>
      <c r="I645" s="6">
        <f t="shared" si="41"/>
        <v>221.38255033557047</v>
      </c>
      <c r="J645" t="s">
        <v>20</v>
      </c>
      <c r="K645">
        <v>375</v>
      </c>
      <c r="L645" t="s">
        <v>21</v>
      </c>
      <c r="M645" t="s">
        <v>22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2039</v>
      </c>
      <c r="G646" t="s">
        <v>2040</v>
      </c>
      <c r="H646" s="5">
        <f t="shared" si="40"/>
        <v>28</v>
      </c>
      <c r="I646" s="6">
        <f t="shared" si="41"/>
        <v>48.396694214876035</v>
      </c>
      <c r="J646" t="s">
        <v>14</v>
      </c>
      <c r="K646">
        <v>2928</v>
      </c>
      <c r="L646" t="s">
        <v>15</v>
      </c>
      <c r="M646" t="s">
        <v>16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2035</v>
      </c>
      <c r="G647" t="s">
        <v>2036</v>
      </c>
      <c r="H647" s="5">
        <f t="shared" si="40"/>
        <v>37.999361294443261</v>
      </c>
      <c r="I647" s="6">
        <f t="shared" si="41"/>
        <v>92.911504424778755</v>
      </c>
      <c r="J647" t="s">
        <v>14</v>
      </c>
      <c r="K647">
        <v>4697</v>
      </c>
      <c r="L647" t="s">
        <v>21</v>
      </c>
      <c r="M647" t="s">
        <v>22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2050</v>
      </c>
      <c r="G648" t="s">
        <v>2051</v>
      </c>
      <c r="H648" s="5">
        <f t="shared" si="40"/>
        <v>29.999313893653515</v>
      </c>
      <c r="I648" s="6">
        <f t="shared" si="41"/>
        <v>88.599797365754824</v>
      </c>
      <c r="J648" t="s">
        <v>14</v>
      </c>
      <c r="K648">
        <v>2915</v>
      </c>
      <c r="L648" t="s">
        <v>21</v>
      </c>
      <c r="M648" t="s">
        <v>22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2047</v>
      </c>
      <c r="G649" t="s">
        <v>2059</v>
      </c>
      <c r="H649" s="5">
        <f t="shared" si="40"/>
        <v>103.5</v>
      </c>
      <c r="I649" s="6">
        <f t="shared" si="41"/>
        <v>41.4</v>
      </c>
      <c r="J649" t="s">
        <v>14</v>
      </c>
      <c r="K649">
        <v>18</v>
      </c>
      <c r="L649" t="s">
        <v>21</v>
      </c>
      <c r="M649" t="s">
        <v>22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  <c r="S649" s="9">
        <f t="shared" si="42"/>
        <v>43199.208333333328</v>
      </c>
      <c r="T649" s="9">
        <f t="shared" si="43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2033</v>
      </c>
      <c r="G650" t="s">
        <v>2034</v>
      </c>
      <c r="H650" s="5">
        <f t="shared" si="40"/>
        <v>85.994467496542185</v>
      </c>
      <c r="I650" s="6">
        <f t="shared" si="41"/>
        <v>63.056795131845846</v>
      </c>
      <c r="J650" t="s">
        <v>74</v>
      </c>
      <c r="K650">
        <v>723</v>
      </c>
      <c r="L650" t="s">
        <v>21</v>
      </c>
      <c r="M650" t="s">
        <v>22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2039</v>
      </c>
      <c r="G651" t="s">
        <v>2040</v>
      </c>
      <c r="H651" s="5">
        <f t="shared" si="40"/>
        <v>98.011627906976742</v>
      </c>
      <c r="I651" s="6">
        <f t="shared" si="41"/>
        <v>48.482333607230892</v>
      </c>
      <c r="J651" t="s">
        <v>14</v>
      </c>
      <c r="K651">
        <v>602</v>
      </c>
      <c r="L651" t="s">
        <v>98</v>
      </c>
      <c r="M651" t="s">
        <v>99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2035</v>
      </c>
      <c r="G652" t="s">
        <v>2058</v>
      </c>
      <c r="H652" s="5">
        <f t="shared" si="40"/>
        <v>2</v>
      </c>
      <c r="I652" s="6">
        <f t="shared" si="41"/>
        <v>2</v>
      </c>
      <c r="J652" t="s">
        <v>14</v>
      </c>
      <c r="K652">
        <v>1</v>
      </c>
      <c r="L652" t="s">
        <v>21</v>
      </c>
      <c r="M652" t="s">
        <v>22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2041</v>
      </c>
      <c r="G653" t="s">
        <v>2052</v>
      </c>
      <c r="H653" s="5">
        <f t="shared" si="40"/>
        <v>44.994570837642193</v>
      </c>
      <c r="I653" s="6">
        <f t="shared" si="41"/>
        <v>88.47941026944585</v>
      </c>
      <c r="J653" t="s">
        <v>14</v>
      </c>
      <c r="K653">
        <v>3868</v>
      </c>
      <c r="L653" t="s">
        <v>107</v>
      </c>
      <c r="M653" t="s">
        <v>108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  <c r="S653" s="9">
        <f t="shared" si="42"/>
        <v>41692.25</v>
      </c>
      <c r="T653" s="9">
        <f t="shared" si="4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2037</v>
      </c>
      <c r="G654" t="s">
        <v>2038</v>
      </c>
      <c r="H654" s="5">
        <f t="shared" si="40"/>
        <v>31.012224938875306</v>
      </c>
      <c r="I654" s="6">
        <f t="shared" si="41"/>
        <v>126.84</v>
      </c>
      <c r="J654" t="s">
        <v>20</v>
      </c>
      <c r="K654">
        <v>409</v>
      </c>
      <c r="L654" t="s">
        <v>21</v>
      </c>
      <c r="M654" t="s">
        <v>22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  <c r="S654" s="9">
        <f t="shared" si="42"/>
        <v>42587.208333333328</v>
      </c>
      <c r="T654" s="9">
        <f t="shared" si="4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2037</v>
      </c>
      <c r="G655" t="s">
        <v>2038</v>
      </c>
      <c r="H655" s="5">
        <f t="shared" si="40"/>
        <v>59.970085470085472</v>
      </c>
      <c r="I655" s="6">
        <f t="shared" si="41"/>
        <v>2338.833333333333</v>
      </c>
      <c r="J655" t="s">
        <v>20</v>
      </c>
      <c r="K655">
        <v>234</v>
      </c>
      <c r="L655" t="s">
        <v>21</v>
      </c>
      <c r="M655" t="s">
        <v>22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  <c r="S655" s="9">
        <f t="shared" si="42"/>
        <v>42468.208333333328</v>
      </c>
      <c r="T655" s="9">
        <f t="shared" si="4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2035</v>
      </c>
      <c r="G656" t="s">
        <v>2057</v>
      </c>
      <c r="H656" s="5">
        <f t="shared" si="40"/>
        <v>58.9973474801061</v>
      </c>
      <c r="I656" s="6">
        <f t="shared" si="41"/>
        <v>508.38857142857148</v>
      </c>
      <c r="J656" t="s">
        <v>20</v>
      </c>
      <c r="K656">
        <v>3016</v>
      </c>
      <c r="L656" t="s">
        <v>21</v>
      </c>
      <c r="M656" t="s">
        <v>22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  <c r="S656" s="9">
        <f t="shared" si="42"/>
        <v>42240.208333333328</v>
      </c>
      <c r="T656" s="9">
        <f t="shared" si="4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2054</v>
      </c>
      <c r="G657" t="s">
        <v>2055</v>
      </c>
      <c r="H657" s="5">
        <f t="shared" si="40"/>
        <v>50.045454545454547</v>
      </c>
      <c r="I657" s="6">
        <f t="shared" si="41"/>
        <v>191.47826086956522</v>
      </c>
      <c r="J657" t="s">
        <v>20</v>
      </c>
      <c r="K657">
        <v>264</v>
      </c>
      <c r="L657" t="s">
        <v>21</v>
      </c>
      <c r="M657" t="s">
        <v>22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2033</v>
      </c>
      <c r="G658" t="s">
        <v>2034</v>
      </c>
      <c r="H658" s="5">
        <f t="shared" si="40"/>
        <v>98.966269841269835</v>
      </c>
      <c r="I658" s="6">
        <f t="shared" si="41"/>
        <v>42.127533783783782</v>
      </c>
      <c r="J658" t="s">
        <v>14</v>
      </c>
      <c r="K658">
        <v>504</v>
      </c>
      <c r="L658" t="s">
        <v>26</v>
      </c>
      <c r="M658" t="s">
        <v>27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2041</v>
      </c>
      <c r="G659" t="s">
        <v>2063</v>
      </c>
      <c r="H659" s="5">
        <f t="shared" si="40"/>
        <v>58.857142857142854</v>
      </c>
      <c r="I659" s="6">
        <f t="shared" si="41"/>
        <v>8.24</v>
      </c>
      <c r="J659" t="s">
        <v>14</v>
      </c>
      <c r="K659">
        <v>14</v>
      </c>
      <c r="L659" t="s">
        <v>21</v>
      </c>
      <c r="M659" t="s">
        <v>22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  <c r="S659" s="9">
        <f t="shared" si="42"/>
        <v>43096.25</v>
      </c>
      <c r="T659" s="9">
        <f t="shared" si="43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2035</v>
      </c>
      <c r="G660" t="s">
        <v>2036</v>
      </c>
      <c r="H660" s="5">
        <f t="shared" si="40"/>
        <v>81.010256410256417</v>
      </c>
      <c r="I660" s="6">
        <f t="shared" si="41"/>
        <v>60.064638783269963</v>
      </c>
      <c r="J660" t="s">
        <v>74</v>
      </c>
      <c r="K660">
        <v>390</v>
      </c>
      <c r="L660" t="s">
        <v>21</v>
      </c>
      <c r="M660" t="s">
        <v>22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2041</v>
      </c>
      <c r="G661" t="s">
        <v>2042</v>
      </c>
      <c r="H661" s="5">
        <f t="shared" si="40"/>
        <v>76.013333333333335</v>
      </c>
      <c r="I661" s="6">
        <f t="shared" si="41"/>
        <v>47.232808616404313</v>
      </c>
      <c r="J661" t="s">
        <v>14</v>
      </c>
      <c r="K661">
        <v>750</v>
      </c>
      <c r="L661" t="s">
        <v>40</v>
      </c>
      <c r="M661" t="s">
        <v>41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2039</v>
      </c>
      <c r="G662" t="s">
        <v>2040</v>
      </c>
      <c r="H662" s="5">
        <f t="shared" si="40"/>
        <v>96.597402597402592</v>
      </c>
      <c r="I662" s="6">
        <f t="shared" si="41"/>
        <v>81.736263736263737</v>
      </c>
      <c r="J662" t="s">
        <v>14</v>
      </c>
      <c r="K662">
        <v>77</v>
      </c>
      <c r="L662" t="s">
        <v>21</v>
      </c>
      <c r="M662" t="s">
        <v>22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2035</v>
      </c>
      <c r="G663" t="s">
        <v>2058</v>
      </c>
      <c r="H663" s="5">
        <f t="shared" si="40"/>
        <v>76.957446808510639</v>
      </c>
      <c r="I663" s="6">
        <f t="shared" si="41"/>
        <v>54.187265917603</v>
      </c>
      <c r="J663" t="s">
        <v>14</v>
      </c>
      <c r="K663">
        <v>752</v>
      </c>
      <c r="L663" t="s">
        <v>36</v>
      </c>
      <c r="M663" t="s">
        <v>37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2039</v>
      </c>
      <c r="G664" t="s">
        <v>2040</v>
      </c>
      <c r="H664" s="5">
        <f t="shared" si="40"/>
        <v>67.984732824427482</v>
      </c>
      <c r="I664" s="6">
        <f t="shared" si="41"/>
        <v>97.868131868131869</v>
      </c>
      <c r="J664" t="s">
        <v>14</v>
      </c>
      <c r="K664">
        <v>131</v>
      </c>
      <c r="L664" t="s">
        <v>21</v>
      </c>
      <c r="M664" t="s">
        <v>22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2039</v>
      </c>
      <c r="G665" t="s">
        <v>2040</v>
      </c>
      <c r="H665" s="5">
        <f t="shared" si="40"/>
        <v>88.781609195402297</v>
      </c>
      <c r="I665" s="6">
        <f t="shared" si="41"/>
        <v>77.239999999999995</v>
      </c>
      <c r="J665" t="s">
        <v>14</v>
      </c>
      <c r="K665">
        <v>87</v>
      </c>
      <c r="L665" t="s">
        <v>21</v>
      </c>
      <c r="M665" t="s">
        <v>22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2035</v>
      </c>
      <c r="G666" t="s">
        <v>2058</v>
      </c>
      <c r="H666" s="5">
        <f t="shared" si="40"/>
        <v>24.99623706491063</v>
      </c>
      <c r="I666" s="6">
        <f t="shared" si="41"/>
        <v>33.464735516372798</v>
      </c>
      <c r="J666" t="s">
        <v>14</v>
      </c>
      <c r="K666">
        <v>1063</v>
      </c>
      <c r="L666" t="s">
        <v>21</v>
      </c>
      <c r="M666" t="s">
        <v>22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  <c r="S666" s="9">
        <f t="shared" si="42"/>
        <v>40959.25</v>
      </c>
      <c r="T666" s="9">
        <f t="shared" si="4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2041</v>
      </c>
      <c r="G667" t="s">
        <v>2042</v>
      </c>
      <c r="H667" s="5">
        <f t="shared" si="40"/>
        <v>44.922794117647058</v>
      </c>
      <c r="I667" s="6">
        <f t="shared" si="41"/>
        <v>239.58823529411765</v>
      </c>
      <c r="J667" t="s">
        <v>20</v>
      </c>
      <c r="K667">
        <v>272</v>
      </c>
      <c r="L667" t="s">
        <v>21</v>
      </c>
      <c r="M667" t="s">
        <v>22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  <c r="S667" s="9">
        <f t="shared" si="42"/>
        <v>40733.208333333336</v>
      </c>
      <c r="T667" s="9">
        <f t="shared" si="43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2039</v>
      </c>
      <c r="G668" t="s">
        <v>2040</v>
      </c>
      <c r="H668" s="5">
        <f t="shared" si="40"/>
        <v>79.400000000000006</v>
      </c>
      <c r="I668" s="6">
        <f t="shared" si="41"/>
        <v>64.032258064516128</v>
      </c>
      <c r="J668" t="s">
        <v>74</v>
      </c>
      <c r="K668">
        <v>25</v>
      </c>
      <c r="L668" t="s">
        <v>21</v>
      </c>
      <c r="M668" t="s">
        <v>22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  <c r="S668" s="9">
        <f t="shared" si="42"/>
        <v>41516.208333333336</v>
      </c>
      <c r="T668" s="9">
        <f t="shared" si="4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2064</v>
      </c>
      <c r="G669" t="s">
        <v>2065</v>
      </c>
      <c r="H669" s="5">
        <f t="shared" si="40"/>
        <v>29.009546539379475</v>
      </c>
      <c r="I669" s="6">
        <f t="shared" si="41"/>
        <v>176.15942028985506</v>
      </c>
      <c r="J669" t="s">
        <v>20</v>
      </c>
      <c r="K669">
        <v>419</v>
      </c>
      <c r="L669" t="s">
        <v>21</v>
      </c>
      <c r="M669" t="s">
        <v>22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2039</v>
      </c>
      <c r="G670" t="s">
        <v>2040</v>
      </c>
      <c r="H670" s="5">
        <f t="shared" si="40"/>
        <v>73.59210526315789</v>
      </c>
      <c r="I670" s="6">
        <f t="shared" si="41"/>
        <v>20.33818181818182</v>
      </c>
      <c r="J670" t="s">
        <v>14</v>
      </c>
      <c r="K670">
        <v>76</v>
      </c>
      <c r="L670" t="s">
        <v>21</v>
      </c>
      <c r="M670" t="s">
        <v>22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  <c r="S670" s="9">
        <f t="shared" si="42"/>
        <v>41122.208333333336</v>
      </c>
      <c r="T670" s="9">
        <f t="shared" si="4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2039</v>
      </c>
      <c r="G671" t="s">
        <v>2040</v>
      </c>
      <c r="H671" s="5">
        <f t="shared" si="40"/>
        <v>107.97038864898211</v>
      </c>
      <c r="I671" s="6">
        <f t="shared" si="41"/>
        <v>358.64754098360658</v>
      </c>
      <c r="J671" t="s">
        <v>20</v>
      </c>
      <c r="K671">
        <v>1621</v>
      </c>
      <c r="L671" t="s">
        <v>107</v>
      </c>
      <c r="M671" t="s">
        <v>108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  <c r="S671" s="9">
        <f t="shared" si="42"/>
        <v>42912.208333333328</v>
      </c>
      <c r="T671" s="9">
        <f t="shared" si="4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2035</v>
      </c>
      <c r="G672" t="s">
        <v>2045</v>
      </c>
      <c r="H672" s="5">
        <f t="shared" si="40"/>
        <v>68.987284287011803</v>
      </c>
      <c r="I672" s="6">
        <f t="shared" si="41"/>
        <v>468.85802469135803</v>
      </c>
      <c r="J672" t="s">
        <v>20</v>
      </c>
      <c r="K672">
        <v>1101</v>
      </c>
      <c r="L672" t="s">
        <v>21</v>
      </c>
      <c r="M672" t="s">
        <v>22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  <c r="S672" s="9">
        <f t="shared" si="42"/>
        <v>42425.25</v>
      </c>
      <c r="T672" s="9">
        <f t="shared" si="4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2039</v>
      </c>
      <c r="G673" t="s">
        <v>2040</v>
      </c>
      <c r="H673" s="5">
        <f t="shared" si="40"/>
        <v>111.02236719478098</v>
      </c>
      <c r="I673" s="6">
        <f t="shared" si="41"/>
        <v>122.05635245901641</v>
      </c>
      <c r="J673" t="s">
        <v>20</v>
      </c>
      <c r="K673">
        <v>1073</v>
      </c>
      <c r="L673" t="s">
        <v>21</v>
      </c>
      <c r="M673" t="s">
        <v>22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2039</v>
      </c>
      <c r="G674" t="s">
        <v>2040</v>
      </c>
      <c r="H674" s="5">
        <f t="shared" si="40"/>
        <v>24.997515808491418</v>
      </c>
      <c r="I674" s="6">
        <f t="shared" si="41"/>
        <v>55.931783729156137</v>
      </c>
      <c r="J674" t="s">
        <v>14</v>
      </c>
      <c r="K674">
        <v>4428</v>
      </c>
      <c r="L674" t="s">
        <v>26</v>
      </c>
      <c r="M674" t="s">
        <v>27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2035</v>
      </c>
      <c r="G675" t="s">
        <v>2045</v>
      </c>
      <c r="H675" s="5">
        <f t="shared" si="40"/>
        <v>42.155172413793103</v>
      </c>
      <c r="I675" s="6">
        <f t="shared" si="41"/>
        <v>43.660714285714285</v>
      </c>
      <c r="J675" t="s">
        <v>14</v>
      </c>
      <c r="K675">
        <v>58</v>
      </c>
      <c r="L675" t="s">
        <v>107</v>
      </c>
      <c r="M675" t="s">
        <v>108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  <c r="S675" s="9">
        <f t="shared" si="42"/>
        <v>42475.208333333328</v>
      </c>
      <c r="T675" s="9">
        <f t="shared" si="43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2054</v>
      </c>
      <c r="G676" t="s">
        <v>2055</v>
      </c>
      <c r="H676" s="5">
        <f t="shared" si="40"/>
        <v>47.003284072249592</v>
      </c>
      <c r="I676" s="6">
        <f t="shared" si="41"/>
        <v>33.53837141183363</v>
      </c>
      <c r="J676" t="s">
        <v>74</v>
      </c>
      <c r="K676">
        <v>1218</v>
      </c>
      <c r="L676" t="s">
        <v>21</v>
      </c>
      <c r="M676" t="s">
        <v>22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  <c r="S676" s="9">
        <f t="shared" si="42"/>
        <v>40774.208333333336</v>
      </c>
      <c r="T676" s="9">
        <f t="shared" si="4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2064</v>
      </c>
      <c r="G677" t="s">
        <v>2065</v>
      </c>
      <c r="H677" s="5">
        <f t="shared" si="40"/>
        <v>36.0392749244713</v>
      </c>
      <c r="I677" s="6">
        <f t="shared" si="41"/>
        <v>122.97938144329896</v>
      </c>
      <c r="J677" t="s">
        <v>20</v>
      </c>
      <c r="K677">
        <v>331</v>
      </c>
      <c r="L677" t="s">
        <v>21</v>
      </c>
      <c r="M677" t="s">
        <v>22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  <c r="S677" s="9">
        <f t="shared" si="42"/>
        <v>43719.208333333328</v>
      </c>
      <c r="T677" s="9">
        <f t="shared" si="4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2054</v>
      </c>
      <c r="G678" t="s">
        <v>2055</v>
      </c>
      <c r="H678" s="5">
        <f t="shared" si="40"/>
        <v>101.03760683760684</v>
      </c>
      <c r="I678" s="6">
        <f t="shared" si="41"/>
        <v>189.74959871589084</v>
      </c>
      <c r="J678" t="s">
        <v>20</v>
      </c>
      <c r="K678">
        <v>1170</v>
      </c>
      <c r="L678" t="s">
        <v>21</v>
      </c>
      <c r="M678" t="s">
        <v>22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2047</v>
      </c>
      <c r="G679" t="s">
        <v>2053</v>
      </c>
      <c r="H679" s="5">
        <f t="shared" si="40"/>
        <v>39.927927927927925</v>
      </c>
      <c r="I679" s="6">
        <f t="shared" si="41"/>
        <v>83.622641509433961</v>
      </c>
      <c r="J679" t="s">
        <v>14</v>
      </c>
      <c r="K679">
        <v>111</v>
      </c>
      <c r="L679" t="s">
        <v>21</v>
      </c>
      <c r="M679" t="s">
        <v>22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  <c r="S679" s="9">
        <f t="shared" si="42"/>
        <v>42561.208333333328</v>
      </c>
      <c r="T679" s="9">
        <f t="shared" si="43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2041</v>
      </c>
      <c r="G680" t="s">
        <v>2044</v>
      </c>
      <c r="H680" s="5">
        <f t="shared" si="40"/>
        <v>83.158139534883716</v>
      </c>
      <c r="I680" s="6">
        <f t="shared" si="41"/>
        <v>17.968844221105527</v>
      </c>
      <c r="J680" t="s">
        <v>74</v>
      </c>
      <c r="K680">
        <v>215</v>
      </c>
      <c r="L680" t="s">
        <v>21</v>
      </c>
      <c r="M680" t="s">
        <v>22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  <c r="S680" s="9">
        <f t="shared" si="42"/>
        <v>43484.25</v>
      </c>
      <c r="T680" s="9">
        <f t="shared" si="4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2033</v>
      </c>
      <c r="G681" t="s">
        <v>2034</v>
      </c>
      <c r="H681" s="5">
        <f t="shared" si="40"/>
        <v>39.97520661157025</v>
      </c>
      <c r="I681" s="6">
        <f t="shared" si="41"/>
        <v>1036.5</v>
      </c>
      <c r="J681" t="s">
        <v>20</v>
      </c>
      <c r="K681">
        <v>363</v>
      </c>
      <c r="L681" t="s">
        <v>21</v>
      </c>
      <c r="M681" t="s">
        <v>22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2050</v>
      </c>
      <c r="G682" t="s">
        <v>2061</v>
      </c>
      <c r="H682" s="5">
        <f t="shared" si="40"/>
        <v>47.993908629441627</v>
      </c>
      <c r="I682" s="6">
        <f t="shared" si="41"/>
        <v>97.405219780219781</v>
      </c>
      <c r="J682" t="s">
        <v>14</v>
      </c>
      <c r="K682">
        <v>2955</v>
      </c>
      <c r="L682" t="s">
        <v>21</v>
      </c>
      <c r="M682" t="s">
        <v>22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2039</v>
      </c>
      <c r="G683" t="s">
        <v>2040</v>
      </c>
      <c r="H683" s="5">
        <f t="shared" si="40"/>
        <v>95.978877489438744</v>
      </c>
      <c r="I683" s="6">
        <f t="shared" si="41"/>
        <v>86.386203150461711</v>
      </c>
      <c r="J683" t="s">
        <v>14</v>
      </c>
      <c r="K683">
        <v>1657</v>
      </c>
      <c r="L683" t="s">
        <v>21</v>
      </c>
      <c r="M683" t="s">
        <v>22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  <c r="S683" s="9">
        <f t="shared" si="42"/>
        <v>40898.25</v>
      </c>
      <c r="T683" s="9">
        <f t="shared" si="4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2039</v>
      </c>
      <c r="G684" t="s">
        <v>2040</v>
      </c>
      <c r="H684" s="5">
        <f t="shared" si="40"/>
        <v>78.728155339805824</v>
      </c>
      <c r="I684" s="6">
        <f t="shared" si="41"/>
        <v>150.16666666666666</v>
      </c>
      <c r="J684" t="s">
        <v>20</v>
      </c>
      <c r="K684">
        <v>103</v>
      </c>
      <c r="L684" t="s">
        <v>21</v>
      </c>
      <c r="M684" t="s">
        <v>22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  <c r="S684" s="9">
        <f t="shared" si="42"/>
        <v>41619.25</v>
      </c>
      <c r="T684" s="9">
        <f t="shared" si="4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2039</v>
      </c>
      <c r="G685" t="s">
        <v>2040</v>
      </c>
      <c r="H685" s="5">
        <f t="shared" si="40"/>
        <v>56.081632653061227</v>
      </c>
      <c r="I685" s="6">
        <f t="shared" si="41"/>
        <v>358.43478260869563</v>
      </c>
      <c r="J685" t="s">
        <v>20</v>
      </c>
      <c r="K685">
        <v>147</v>
      </c>
      <c r="L685" t="s">
        <v>21</v>
      </c>
      <c r="M685" t="s">
        <v>22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  <c r="S685" s="9">
        <f t="shared" si="42"/>
        <v>43359.208333333328</v>
      </c>
      <c r="T685" s="9">
        <f t="shared" si="4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2047</v>
      </c>
      <c r="G686" t="s">
        <v>2048</v>
      </c>
      <c r="H686" s="5">
        <f t="shared" si="40"/>
        <v>69.090909090909093</v>
      </c>
      <c r="I686" s="6">
        <f t="shared" si="41"/>
        <v>542.85714285714289</v>
      </c>
      <c r="J686" t="s">
        <v>20</v>
      </c>
      <c r="K686">
        <v>110</v>
      </c>
      <c r="L686" t="s">
        <v>15</v>
      </c>
      <c r="M686" t="s">
        <v>16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2039</v>
      </c>
      <c r="G687" t="s">
        <v>2040</v>
      </c>
      <c r="H687" s="5">
        <f t="shared" si="40"/>
        <v>102.05291576673866</v>
      </c>
      <c r="I687" s="6">
        <f t="shared" si="41"/>
        <v>67.500714285714281</v>
      </c>
      <c r="J687" t="s">
        <v>14</v>
      </c>
      <c r="K687">
        <v>926</v>
      </c>
      <c r="L687" t="s">
        <v>15</v>
      </c>
      <c r="M687" t="s">
        <v>16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  <c r="S687" s="9">
        <f t="shared" si="42"/>
        <v>42239.208333333328</v>
      </c>
      <c r="T687" s="9">
        <f t="shared" si="4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2037</v>
      </c>
      <c r="G688" t="s">
        <v>2046</v>
      </c>
      <c r="H688" s="5">
        <f t="shared" si="40"/>
        <v>107.32089552238806</v>
      </c>
      <c r="I688" s="6">
        <f t="shared" si="41"/>
        <v>191.74666666666667</v>
      </c>
      <c r="J688" t="s">
        <v>20</v>
      </c>
      <c r="K688">
        <v>134</v>
      </c>
      <c r="L688" t="s">
        <v>21</v>
      </c>
      <c r="M688" t="s">
        <v>22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  <c r="S688" s="9">
        <f t="shared" si="42"/>
        <v>43186.208333333328</v>
      </c>
      <c r="T688" s="9">
        <f t="shared" si="4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2039</v>
      </c>
      <c r="G689" t="s">
        <v>2040</v>
      </c>
      <c r="H689" s="5">
        <f t="shared" si="40"/>
        <v>51.970260223048328</v>
      </c>
      <c r="I689" s="6">
        <f t="shared" si="41"/>
        <v>932</v>
      </c>
      <c r="J689" t="s">
        <v>20</v>
      </c>
      <c r="K689">
        <v>269</v>
      </c>
      <c r="L689" t="s">
        <v>21</v>
      </c>
      <c r="M689" t="s">
        <v>22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  <c r="S689" s="9">
        <f t="shared" si="42"/>
        <v>42806.25</v>
      </c>
      <c r="T689" s="9">
        <f t="shared" si="4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2041</v>
      </c>
      <c r="G690" t="s">
        <v>2060</v>
      </c>
      <c r="H690" s="5">
        <f t="shared" si="40"/>
        <v>71.137142857142862</v>
      </c>
      <c r="I690" s="6">
        <f t="shared" si="41"/>
        <v>429.27586206896552</v>
      </c>
      <c r="J690" t="s">
        <v>20</v>
      </c>
      <c r="K690">
        <v>175</v>
      </c>
      <c r="L690" t="s">
        <v>21</v>
      </c>
      <c r="M690" t="s">
        <v>22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  <c r="S690" s="9">
        <f t="shared" si="42"/>
        <v>43475.25</v>
      </c>
      <c r="T690" s="9">
        <f t="shared" si="4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2037</v>
      </c>
      <c r="G691" t="s">
        <v>2038</v>
      </c>
      <c r="H691" s="5">
        <f t="shared" si="40"/>
        <v>106.49275362318841</v>
      </c>
      <c r="I691" s="6">
        <f t="shared" si="41"/>
        <v>100.65753424657535</v>
      </c>
      <c r="J691" t="s">
        <v>20</v>
      </c>
      <c r="K691">
        <v>69</v>
      </c>
      <c r="L691" t="s">
        <v>21</v>
      </c>
      <c r="M691" t="s">
        <v>22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  <c r="S691" s="9">
        <f t="shared" si="42"/>
        <v>41576.208333333336</v>
      </c>
      <c r="T691" s="9">
        <f t="shared" si="4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2041</v>
      </c>
      <c r="G692" t="s">
        <v>2042</v>
      </c>
      <c r="H692" s="5">
        <f t="shared" si="40"/>
        <v>42.93684210526316</v>
      </c>
      <c r="I692" s="6">
        <f t="shared" si="41"/>
        <v>226.61111111111109</v>
      </c>
      <c r="J692" t="s">
        <v>20</v>
      </c>
      <c r="K692">
        <v>190</v>
      </c>
      <c r="L692" t="s">
        <v>21</v>
      </c>
      <c r="M692" t="s">
        <v>22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  <c r="S692" s="9">
        <f t="shared" si="42"/>
        <v>40874.25</v>
      </c>
      <c r="T692" s="9">
        <f t="shared" si="4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2041</v>
      </c>
      <c r="G693" t="s">
        <v>2042</v>
      </c>
      <c r="H693" s="5">
        <f t="shared" si="40"/>
        <v>30.037974683544302</v>
      </c>
      <c r="I693" s="6">
        <f t="shared" si="41"/>
        <v>142.38</v>
      </c>
      <c r="J693" t="s">
        <v>20</v>
      </c>
      <c r="K693">
        <v>237</v>
      </c>
      <c r="L693" t="s">
        <v>21</v>
      </c>
      <c r="M693" t="s">
        <v>22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2035</v>
      </c>
      <c r="G694" t="s">
        <v>2036</v>
      </c>
      <c r="H694" s="5">
        <f t="shared" si="40"/>
        <v>70.623376623376629</v>
      </c>
      <c r="I694" s="6">
        <f t="shared" si="41"/>
        <v>90.633333333333326</v>
      </c>
      <c r="J694" t="s">
        <v>14</v>
      </c>
      <c r="K694">
        <v>77</v>
      </c>
      <c r="L694" t="s">
        <v>40</v>
      </c>
      <c r="M694" t="s">
        <v>41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2039</v>
      </c>
      <c r="G695" t="s">
        <v>2040</v>
      </c>
      <c r="H695" s="5">
        <f t="shared" si="40"/>
        <v>66.016018306636155</v>
      </c>
      <c r="I695" s="6">
        <f t="shared" si="41"/>
        <v>63.966740576496676</v>
      </c>
      <c r="J695" t="s">
        <v>14</v>
      </c>
      <c r="K695">
        <v>1748</v>
      </c>
      <c r="L695" t="s">
        <v>21</v>
      </c>
      <c r="M695" t="s">
        <v>22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2039</v>
      </c>
      <c r="G696" t="s">
        <v>2040</v>
      </c>
      <c r="H696" s="5">
        <f t="shared" si="40"/>
        <v>96.911392405063296</v>
      </c>
      <c r="I696" s="6">
        <f t="shared" si="41"/>
        <v>84.131868131868131</v>
      </c>
      <c r="J696" t="s">
        <v>14</v>
      </c>
      <c r="K696">
        <v>79</v>
      </c>
      <c r="L696" t="s">
        <v>21</v>
      </c>
      <c r="M696" t="s">
        <v>22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  <c r="S696" s="9">
        <f t="shared" si="42"/>
        <v>43066.25</v>
      </c>
      <c r="T696" s="9">
        <f t="shared" si="4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2035</v>
      </c>
      <c r="G697" t="s">
        <v>2036</v>
      </c>
      <c r="H697" s="5">
        <f t="shared" si="40"/>
        <v>62.867346938775512</v>
      </c>
      <c r="I697" s="6">
        <f t="shared" si="41"/>
        <v>133.93478260869566</v>
      </c>
      <c r="J697" t="s">
        <v>20</v>
      </c>
      <c r="K697">
        <v>196</v>
      </c>
      <c r="L697" t="s">
        <v>107</v>
      </c>
      <c r="M697" t="s">
        <v>108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2039</v>
      </c>
      <c r="G698" t="s">
        <v>2040</v>
      </c>
      <c r="H698" s="5">
        <f t="shared" si="40"/>
        <v>108.98537682789652</v>
      </c>
      <c r="I698" s="6">
        <f t="shared" si="41"/>
        <v>59.042047531992694</v>
      </c>
      <c r="J698" t="s">
        <v>14</v>
      </c>
      <c r="K698">
        <v>889</v>
      </c>
      <c r="L698" t="s">
        <v>21</v>
      </c>
      <c r="M698" t="s">
        <v>22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  <c r="S698" s="9">
        <f t="shared" si="42"/>
        <v>42114.208333333328</v>
      </c>
      <c r="T698" s="9">
        <f t="shared" si="4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2035</v>
      </c>
      <c r="G699" t="s">
        <v>2043</v>
      </c>
      <c r="H699" s="5">
        <f t="shared" si="40"/>
        <v>26.999314599040439</v>
      </c>
      <c r="I699" s="6">
        <f t="shared" si="41"/>
        <v>152.80062063615205</v>
      </c>
      <c r="J699" t="s">
        <v>20</v>
      </c>
      <c r="K699">
        <v>7295</v>
      </c>
      <c r="L699" t="s">
        <v>21</v>
      </c>
      <c r="M699" t="s">
        <v>22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  <c r="S699" s="9">
        <f t="shared" si="42"/>
        <v>43190.208333333328</v>
      </c>
      <c r="T699" s="9">
        <f t="shared" si="4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2037</v>
      </c>
      <c r="G700" t="s">
        <v>2046</v>
      </c>
      <c r="H700" s="5">
        <f t="shared" si="40"/>
        <v>65.004147943311438</v>
      </c>
      <c r="I700" s="6">
        <f t="shared" si="41"/>
        <v>446.69121140142522</v>
      </c>
      <c r="J700" t="s">
        <v>20</v>
      </c>
      <c r="K700">
        <v>2893</v>
      </c>
      <c r="L700" t="s">
        <v>15</v>
      </c>
      <c r="M700" t="s">
        <v>16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2041</v>
      </c>
      <c r="G701" t="s">
        <v>2044</v>
      </c>
      <c r="H701" s="5">
        <f t="shared" si="40"/>
        <v>111.51785714285714</v>
      </c>
      <c r="I701" s="6">
        <f t="shared" si="41"/>
        <v>84.391891891891888</v>
      </c>
      <c r="J701" t="s">
        <v>14</v>
      </c>
      <c r="K701">
        <v>56</v>
      </c>
      <c r="L701" t="s">
        <v>21</v>
      </c>
      <c r="M701" t="s">
        <v>22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2037</v>
      </c>
      <c r="G702" t="s">
        <v>2046</v>
      </c>
      <c r="H702" s="5">
        <f t="shared" si="40"/>
        <v>3</v>
      </c>
      <c r="I702" s="6">
        <f t="shared" si="41"/>
        <v>3</v>
      </c>
      <c r="J702" t="s">
        <v>14</v>
      </c>
      <c r="K702">
        <v>1</v>
      </c>
      <c r="L702" t="s">
        <v>21</v>
      </c>
      <c r="M702" t="s">
        <v>22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  <c r="S702" s="9">
        <f t="shared" si="42"/>
        <v>40203.25</v>
      </c>
      <c r="T702" s="9">
        <f t="shared" si="4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2039</v>
      </c>
      <c r="G703" t="s">
        <v>2040</v>
      </c>
      <c r="H703" s="5">
        <f t="shared" si="40"/>
        <v>110.99268292682927</v>
      </c>
      <c r="I703" s="6">
        <f t="shared" si="41"/>
        <v>175.02692307692308</v>
      </c>
      <c r="J703" t="s">
        <v>20</v>
      </c>
      <c r="K703">
        <v>820</v>
      </c>
      <c r="L703" t="s">
        <v>21</v>
      </c>
      <c r="M703" t="s">
        <v>22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2037</v>
      </c>
      <c r="G704" t="s">
        <v>2046</v>
      </c>
      <c r="H704" s="5">
        <f t="shared" si="40"/>
        <v>56.746987951807228</v>
      </c>
      <c r="I704" s="6">
        <f t="shared" si="41"/>
        <v>54.137931034482754</v>
      </c>
      <c r="J704" t="s">
        <v>14</v>
      </c>
      <c r="K704">
        <v>83</v>
      </c>
      <c r="L704" t="s">
        <v>21</v>
      </c>
      <c r="M704" t="s">
        <v>22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  <c r="S704" s="9">
        <f t="shared" si="42"/>
        <v>41477.208333333336</v>
      </c>
      <c r="T704" s="9">
        <f t="shared" si="4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2047</v>
      </c>
      <c r="G705" t="s">
        <v>2059</v>
      </c>
      <c r="H705" s="5">
        <f t="shared" si="40"/>
        <v>97.020608439646708</v>
      </c>
      <c r="I705" s="6">
        <f t="shared" si="41"/>
        <v>311.87381703470032</v>
      </c>
      <c r="J705" t="s">
        <v>20</v>
      </c>
      <c r="K705">
        <v>2038</v>
      </c>
      <c r="L705" t="s">
        <v>21</v>
      </c>
      <c r="M705" t="s">
        <v>22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  <c r="S705" s="9">
        <f t="shared" si="42"/>
        <v>41020.208333333336</v>
      </c>
      <c r="T705" s="9">
        <f t="shared" si="4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2041</v>
      </c>
      <c r="G706" t="s">
        <v>2049</v>
      </c>
      <c r="H706" s="5">
        <f t="shared" si="40"/>
        <v>92.08620689655173</v>
      </c>
      <c r="I706" s="6">
        <f t="shared" si="41"/>
        <v>122.78160919540231</v>
      </c>
      <c r="J706" t="s">
        <v>20</v>
      </c>
      <c r="K706">
        <v>116</v>
      </c>
      <c r="L706" t="s">
        <v>21</v>
      </c>
      <c r="M706" t="s">
        <v>22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2047</v>
      </c>
      <c r="G707" t="s">
        <v>2048</v>
      </c>
      <c r="H707" s="5">
        <f t="shared" ref="H707:H770" si="44">E707/K707</f>
        <v>82.986666666666665</v>
      </c>
      <c r="I707" s="6">
        <f t="shared" ref="I707:I770" si="45">(E707/D707)*100</f>
        <v>99.026517383618156</v>
      </c>
      <c r="J707" t="s">
        <v>14</v>
      </c>
      <c r="K707">
        <v>2025</v>
      </c>
      <c r="L707" t="s">
        <v>40</v>
      </c>
      <c r="M707" t="s">
        <v>41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  <c r="S707" s="9">
        <f t="shared" ref="S707:S770" si="46">(((N707/60)/60)/24)+DATE(1970,1,1)</f>
        <v>41619.25</v>
      </c>
      <c r="T707" s="9">
        <f t="shared" ref="T707:T770" si="47">(((O707/60)/60)/24)+DATE(1970,1,1)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2037</v>
      </c>
      <c r="G708" t="s">
        <v>2038</v>
      </c>
      <c r="H708" s="5">
        <f t="shared" si="44"/>
        <v>103.03791821561339</v>
      </c>
      <c r="I708" s="6">
        <f t="shared" si="45"/>
        <v>127.84686346863469</v>
      </c>
      <c r="J708" t="s">
        <v>20</v>
      </c>
      <c r="K708">
        <v>1345</v>
      </c>
      <c r="L708" t="s">
        <v>26</v>
      </c>
      <c r="M708" t="s">
        <v>27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  <c r="S708" s="9">
        <f t="shared" si="46"/>
        <v>43471.25</v>
      </c>
      <c r="T708" s="9">
        <f t="shared" si="47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2041</v>
      </c>
      <c r="G709" t="s">
        <v>2044</v>
      </c>
      <c r="H709" s="5">
        <f t="shared" si="44"/>
        <v>68.922619047619051</v>
      </c>
      <c r="I709" s="6">
        <f t="shared" si="45"/>
        <v>158.61643835616439</v>
      </c>
      <c r="J709" t="s">
        <v>20</v>
      </c>
      <c r="K709">
        <v>168</v>
      </c>
      <c r="L709" t="s">
        <v>21</v>
      </c>
      <c r="M709" t="s">
        <v>22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  <c r="S709" s="9">
        <f t="shared" si="46"/>
        <v>43442.25</v>
      </c>
      <c r="T709" s="9">
        <f t="shared" si="47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2039</v>
      </c>
      <c r="G710" t="s">
        <v>2040</v>
      </c>
      <c r="H710" s="5">
        <f t="shared" si="44"/>
        <v>87.737226277372258</v>
      </c>
      <c r="I710" s="6">
        <f t="shared" si="45"/>
        <v>707.05882352941171</v>
      </c>
      <c r="J710" t="s">
        <v>20</v>
      </c>
      <c r="K710">
        <v>137</v>
      </c>
      <c r="L710" t="s">
        <v>98</v>
      </c>
      <c r="M710" t="s">
        <v>99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  <c r="S710" s="9">
        <f t="shared" si="46"/>
        <v>42877.208333333328</v>
      </c>
      <c r="T710" s="9">
        <f t="shared" si="47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2039</v>
      </c>
      <c r="G711" t="s">
        <v>2040</v>
      </c>
      <c r="H711" s="5">
        <f t="shared" si="44"/>
        <v>75.021505376344081</v>
      </c>
      <c r="I711" s="6">
        <f t="shared" si="45"/>
        <v>142.38775510204081</v>
      </c>
      <c r="J711" t="s">
        <v>20</v>
      </c>
      <c r="K711">
        <v>186</v>
      </c>
      <c r="L711" t="s">
        <v>107</v>
      </c>
      <c r="M711" t="s">
        <v>108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  <c r="S711" s="9">
        <f t="shared" si="46"/>
        <v>41018.208333333336</v>
      </c>
      <c r="T711" s="9">
        <f t="shared" si="47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2039</v>
      </c>
      <c r="G712" t="s">
        <v>2040</v>
      </c>
      <c r="H712" s="5">
        <f t="shared" si="44"/>
        <v>50.863999999999997</v>
      </c>
      <c r="I712" s="6">
        <f t="shared" si="45"/>
        <v>147.86046511627907</v>
      </c>
      <c r="J712" t="s">
        <v>20</v>
      </c>
      <c r="K712">
        <v>125</v>
      </c>
      <c r="L712" t="s">
        <v>21</v>
      </c>
      <c r="M712" t="s">
        <v>22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2039</v>
      </c>
      <c r="G713" t="s">
        <v>2040</v>
      </c>
      <c r="H713" s="5">
        <f t="shared" si="44"/>
        <v>90</v>
      </c>
      <c r="I713" s="6">
        <f t="shared" si="45"/>
        <v>20.322580645161288</v>
      </c>
      <c r="J713" t="s">
        <v>14</v>
      </c>
      <c r="K713">
        <v>14</v>
      </c>
      <c r="L713" t="s">
        <v>107</v>
      </c>
      <c r="M713" t="s">
        <v>108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  <c r="S713" s="9">
        <f t="shared" si="46"/>
        <v>42393.25</v>
      </c>
      <c r="T713" s="9">
        <f t="shared" si="47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2039</v>
      </c>
      <c r="G714" t="s">
        <v>2040</v>
      </c>
      <c r="H714" s="5">
        <f t="shared" si="44"/>
        <v>72.896039603960389</v>
      </c>
      <c r="I714" s="6">
        <f t="shared" si="45"/>
        <v>1840.625</v>
      </c>
      <c r="J714" t="s">
        <v>20</v>
      </c>
      <c r="K714">
        <v>202</v>
      </c>
      <c r="L714" t="s">
        <v>21</v>
      </c>
      <c r="M714" t="s">
        <v>22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  <c r="S714" s="9">
        <f t="shared" si="46"/>
        <v>42559.208333333328</v>
      </c>
      <c r="T714" s="9">
        <f t="shared" si="47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2047</v>
      </c>
      <c r="G715" t="s">
        <v>2056</v>
      </c>
      <c r="H715" s="5">
        <f t="shared" si="44"/>
        <v>108.48543689320388</v>
      </c>
      <c r="I715" s="6">
        <f t="shared" si="45"/>
        <v>161.94202898550725</v>
      </c>
      <c r="J715" t="s">
        <v>20</v>
      </c>
      <c r="K715">
        <v>103</v>
      </c>
      <c r="L715" t="s">
        <v>21</v>
      </c>
      <c r="M715" t="s">
        <v>22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  <c r="S715" s="9">
        <f t="shared" si="46"/>
        <v>42604.208333333328</v>
      </c>
      <c r="T715" s="9">
        <f t="shared" si="47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2035</v>
      </c>
      <c r="G716" t="s">
        <v>2036</v>
      </c>
      <c r="H716" s="5">
        <f t="shared" si="44"/>
        <v>101.98095238095237</v>
      </c>
      <c r="I716" s="6">
        <f t="shared" si="45"/>
        <v>472.82077922077923</v>
      </c>
      <c r="J716" t="s">
        <v>20</v>
      </c>
      <c r="K716">
        <v>1785</v>
      </c>
      <c r="L716" t="s">
        <v>21</v>
      </c>
      <c r="M716" t="s">
        <v>22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2050</v>
      </c>
      <c r="G717" t="s">
        <v>2061</v>
      </c>
      <c r="H717" s="5">
        <f t="shared" si="44"/>
        <v>44.009146341463413</v>
      </c>
      <c r="I717" s="6">
        <f t="shared" si="45"/>
        <v>24.466101694915253</v>
      </c>
      <c r="J717" t="s">
        <v>14</v>
      </c>
      <c r="K717">
        <v>656</v>
      </c>
      <c r="L717" t="s">
        <v>21</v>
      </c>
      <c r="M717" t="s">
        <v>22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  <c r="S717" s="9">
        <f t="shared" si="46"/>
        <v>40397.208333333336</v>
      </c>
      <c r="T717" s="9">
        <f t="shared" si="47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2039</v>
      </c>
      <c r="G718" t="s">
        <v>2040</v>
      </c>
      <c r="H718" s="5">
        <f t="shared" si="44"/>
        <v>65.942675159235662</v>
      </c>
      <c r="I718" s="6">
        <f t="shared" si="45"/>
        <v>517.65</v>
      </c>
      <c r="J718" t="s">
        <v>20</v>
      </c>
      <c r="K718">
        <v>157</v>
      </c>
      <c r="L718" t="s">
        <v>21</v>
      </c>
      <c r="M718" t="s">
        <v>22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  <c r="S718" s="9">
        <f t="shared" si="46"/>
        <v>41465.208333333336</v>
      </c>
      <c r="T718" s="9">
        <f t="shared" si="47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2041</v>
      </c>
      <c r="G719" t="s">
        <v>2042</v>
      </c>
      <c r="H719" s="5">
        <f t="shared" si="44"/>
        <v>24.987387387387386</v>
      </c>
      <c r="I719" s="6">
        <f t="shared" si="45"/>
        <v>247.64285714285714</v>
      </c>
      <c r="J719" t="s">
        <v>20</v>
      </c>
      <c r="K719">
        <v>555</v>
      </c>
      <c r="L719" t="s">
        <v>21</v>
      </c>
      <c r="M719" t="s">
        <v>22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  <c r="S719" s="9">
        <f t="shared" si="46"/>
        <v>40777.208333333336</v>
      </c>
      <c r="T719" s="9">
        <f t="shared" si="47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2037</v>
      </c>
      <c r="G720" t="s">
        <v>2046</v>
      </c>
      <c r="H720" s="5">
        <f t="shared" si="44"/>
        <v>28.003367003367003</v>
      </c>
      <c r="I720" s="6">
        <f t="shared" si="45"/>
        <v>100.20481927710843</v>
      </c>
      <c r="J720" t="s">
        <v>20</v>
      </c>
      <c r="K720">
        <v>297</v>
      </c>
      <c r="L720" t="s">
        <v>21</v>
      </c>
      <c r="M720" t="s">
        <v>22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  <c r="S720" s="9">
        <f t="shared" si="46"/>
        <v>41442.208333333336</v>
      </c>
      <c r="T720" s="9">
        <f t="shared" si="47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2047</v>
      </c>
      <c r="G721" t="s">
        <v>2053</v>
      </c>
      <c r="H721" s="5">
        <f t="shared" si="44"/>
        <v>85.829268292682926</v>
      </c>
      <c r="I721" s="6">
        <f t="shared" si="45"/>
        <v>153</v>
      </c>
      <c r="J721" t="s">
        <v>20</v>
      </c>
      <c r="K721">
        <v>123</v>
      </c>
      <c r="L721" t="s">
        <v>21</v>
      </c>
      <c r="M721" t="s">
        <v>22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  <c r="S721" s="9">
        <f t="shared" si="46"/>
        <v>41058.208333333336</v>
      </c>
      <c r="T721" s="9">
        <f t="shared" si="47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2039</v>
      </c>
      <c r="G722" t="s">
        <v>2040</v>
      </c>
      <c r="H722" s="5">
        <f t="shared" si="44"/>
        <v>84.921052631578945</v>
      </c>
      <c r="I722" s="6">
        <f t="shared" si="45"/>
        <v>37.091954022988503</v>
      </c>
      <c r="J722" t="s">
        <v>74</v>
      </c>
      <c r="K722">
        <v>38</v>
      </c>
      <c r="L722" t="s">
        <v>36</v>
      </c>
      <c r="M722" t="s">
        <v>37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  <c r="S722" s="9">
        <f t="shared" si="46"/>
        <v>43152.25</v>
      </c>
      <c r="T722" s="9">
        <f t="shared" si="47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2035</v>
      </c>
      <c r="G723" t="s">
        <v>2036</v>
      </c>
      <c r="H723" s="5">
        <f t="shared" si="44"/>
        <v>90.483333333333334</v>
      </c>
      <c r="I723" s="6">
        <f t="shared" si="45"/>
        <v>4.392394822006473</v>
      </c>
      <c r="J723" t="s">
        <v>74</v>
      </c>
      <c r="K723">
        <v>60</v>
      </c>
      <c r="L723" t="s">
        <v>21</v>
      </c>
      <c r="M723" t="s">
        <v>22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  <c r="S723" s="9">
        <f t="shared" si="46"/>
        <v>43194.208333333328</v>
      </c>
      <c r="T723" s="9">
        <f t="shared" si="47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2041</v>
      </c>
      <c r="G724" t="s">
        <v>2042</v>
      </c>
      <c r="H724" s="5">
        <f t="shared" si="44"/>
        <v>25.00197628458498</v>
      </c>
      <c r="I724" s="6">
        <f t="shared" si="45"/>
        <v>156.50721649484535</v>
      </c>
      <c r="J724" t="s">
        <v>20</v>
      </c>
      <c r="K724">
        <v>3036</v>
      </c>
      <c r="L724" t="s">
        <v>21</v>
      </c>
      <c r="M724" t="s">
        <v>22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  <c r="S724" s="9">
        <f t="shared" si="46"/>
        <v>43045.25</v>
      </c>
      <c r="T724" s="9">
        <f t="shared" si="47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2039</v>
      </c>
      <c r="G725" t="s">
        <v>2040</v>
      </c>
      <c r="H725" s="5">
        <f t="shared" si="44"/>
        <v>92.013888888888886</v>
      </c>
      <c r="I725" s="6">
        <f t="shared" si="45"/>
        <v>270.40816326530609</v>
      </c>
      <c r="J725" t="s">
        <v>20</v>
      </c>
      <c r="K725">
        <v>144</v>
      </c>
      <c r="L725" t="s">
        <v>26</v>
      </c>
      <c r="M725" t="s">
        <v>27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  <c r="S725" s="9">
        <f t="shared" si="46"/>
        <v>42431.25</v>
      </c>
      <c r="T725" s="9">
        <f t="shared" si="47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2039</v>
      </c>
      <c r="G726" t="s">
        <v>2040</v>
      </c>
      <c r="H726" s="5">
        <f t="shared" si="44"/>
        <v>93.066115702479337</v>
      </c>
      <c r="I726" s="6">
        <f t="shared" si="45"/>
        <v>134.05952380952382</v>
      </c>
      <c r="J726" t="s">
        <v>20</v>
      </c>
      <c r="K726">
        <v>121</v>
      </c>
      <c r="L726" t="s">
        <v>40</v>
      </c>
      <c r="M726" t="s">
        <v>41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2050</v>
      </c>
      <c r="G727" t="s">
        <v>2061</v>
      </c>
      <c r="H727" s="5">
        <f t="shared" si="44"/>
        <v>61.008145363408524</v>
      </c>
      <c r="I727" s="6">
        <f t="shared" si="45"/>
        <v>50.398033126293996</v>
      </c>
      <c r="J727" t="s">
        <v>14</v>
      </c>
      <c r="K727">
        <v>1596</v>
      </c>
      <c r="L727" t="s">
        <v>21</v>
      </c>
      <c r="M727" t="s">
        <v>22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  <c r="S727" s="9">
        <f t="shared" si="46"/>
        <v>41958.25</v>
      </c>
      <c r="T727" s="9">
        <f t="shared" si="47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2039</v>
      </c>
      <c r="G728" t="s">
        <v>2040</v>
      </c>
      <c r="H728" s="5">
        <f t="shared" si="44"/>
        <v>92.036259541984734</v>
      </c>
      <c r="I728" s="6">
        <f t="shared" si="45"/>
        <v>88.815837937384899</v>
      </c>
      <c r="J728" t="s">
        <v>74</v>
      </c>
      <c r="K728">
        <v>524</v>
      </c>
      <c r="L728" t="s">
        <v>21</v>
      </c>
      <c r="M728" t="s">
        <v>22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  <c r="S728" s="9">
        <f t="shared" si="46"/>
        <v>40476.208333333336</v>
      </c>
      <c r="T728" s="9">
        <f t="shared" si="47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2037</v>
      </c>
      <c r="G729" t="s">
        <v>2038</v>
      </c>
      <c r="H729" s="5">
        <f t="shared" si="44"/>
        <v>81.132596685082873</v>
      </c>
      <c r="I729" s="6">
        <f t="shared" si="45"/>
        <v>165</v>
      </c>
      <c r="J729" t="s">
        <v>20</v>
      </c>
      <c r="K729">
        <v>181</v>
      </c>
      <c r="L729" t="s">
        <v>21</v>
      </c>
      <c r="M729" t="s">
        <v>22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2039</v>
      </c>
      <c r="G730" t="s">
        <v>2040</v>
      </c>
      <c r="H730" s="5">
        <f t="shared" si="44"/>
        <v>73.5</v>
      </c>
      <c r="I730" s="6">
        <f t="shared" si="45"/>
        <v>17.5</v>
      </c>
      <c r="J730" t="s">
        <v>14</v>
      </c>
      <c r="K730">
        <v>10</v>
      </c>
      <c r="L730" t="s">
        <v>21</v>
      </c>
      <c r="M730" t="s">
        <v>22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  <c r="S730" s="9">
        <f t="shared" si="46"/>
        <v>42515.208333333328</v>
      </c>
      <c r="T730" s="9">
        <f t="shared" si="47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2041</v>
      </c>
      <c r="G731" t="s">
        <v>2044</v>
      </c>
      <c r="H731" s="5">
        <f t="shared" si="44"/>
        <v>85.221311475409834</v>
      </c>
      <c r="I731" s="6">
        <f t="shared" si="45"/>
        <v>185.66071428571428</v>
      </c>
      <c r="J731" t="s">
        <v>20</v>
      </c>
      <c r="K731">
        <v>122</v>
      </c>
      <c r="L731" t="s">
        <v>21</v>
      </c>
      <c r="M731" t="s">
        <v>22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  <c r="S731" s="9">
        <f t="shared" si="46"/>
        <v>41309.25</v>
      </c>
      <c r="T731" s="9">
        <f t="shared" si="47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2037</v>
      </c>
      <c r="G732" t="s">
        <v>2046</v>
      </c>
      <c r="H732" s="5">
        <f t="shared" si="44"/>
        <v>110.96825396825396</v>
      </c>
      <c r="I732" s="6">
        <f t="shared" si="45"/>
        <v>412.6631944444444</v>
      </c>
      <c r="J732" t="s">
        <v>20</v>
      </c>
      <c r="K732">
        <v>1071</v>
      </c>
      <c r="L732" t="s">
        <v>15</v>
      </c>
      <c r="M732" t="s">
        <v>16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  <c r="S732" s="9">
        <f t="shared" si="46"/>
        <v>42147.208333333328</v>
      </c>
      <c r="T732" s="9">
        <f t="shared" si="47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2037</v>
      </c>
      <c r="G733" t="s">
        <v>2038</v>
      </c>
      <c r="H733" s="5">
        <f t="shared" si="44"/>
        <v>32.968036529680369</v>
      </c>
      <c r="I733" s="6">
        <f t="shared" si="45"/>
        <v>90.25</v>
      </c>
      <c r="J733" t="s">
        <v>74</v>
      </c>
      <c r="K733">
        <v>219</v>
      </c>
      <c r="L733" t="s">
        <v>21</v>
      </c>
      <c r="M733" t="s">
        <v>22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2035</v>
      </c>
      <c r="G734" t="s">
        <v>2036</v>
      </c>
      <c r="H734" s="5">
        <f t="shared" si="44"/>
        <v>96.005352363960753</v>
      </c>
      <c r="I734" s="6">
        <f t="shared" si="45"/>
        <v>91.984615384615381</v>
      </c>
      <c r="J734" t="s">
        <v>14</v>
      </c>
      <c r="K734">
        <v>1121</v>
      </c>
      <c r="L734" t="s">
        <v>21</v>
      </c>
      <c r="M734" t="s">
        <v>22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  <c r="S734" s="9">
        <f t="shared" si="46"/>
        <v>42816.208333333328</v>
      </c>
      <c r="T734" s="9">
        <f t="shared" si="47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2035</v>
      </c>
      <c r="G735" t="s">
        <v>2057</v>
      </c>
      <c r="H735" s="5">
        <f t="shared" si="44"/>
        <v>84.96632653061225</v>
      </c>
      <c r="I735" s="6">
        <f t="shared" si="45"/>
        <v>527.00632911392404</v>
      </c>
      <c r="J735" t="s">
        <v>20</v>
      </c>
      <c r="K735">
        <v>980</v>
      </c>
      <c r="L735" t="s">
        <v>21</v>
      </c>
      <c r="M735" t="s">
        <v>22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  <c r="S735" s="9">
        <f t="shared" si="46"/>
        <v>41844.208333333336</v>
      </c>
      <c r="T735" s="9">
        <f t="shared" si="47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2039</v>
      </c>
      <c r="G736" t="s">
        <v>2040</v>
      </c>
      <c r="H736" s="5">
        <f t="shared" si="44"/>
        <v>25.007462686567163</v>
      </c>
      <c r="I736" s="6">
        <f t="shared" si="45"/>
        <v>319.14285714285711</v>
      </c>
      <c r="J736" t="s">
        <v>20</v>
      </c>
      <c r="K736">
        <v>536</v>
      </c>
      <c r="L736" t="s">
        <v>21</v>
      </c>
      <c r="M736" t="s">
        <v>22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  <c r="S736" s="9">
        <f t="shared" si="46"/>
        <v>42763.25</v>
      </c>
      <c r="T736" s="9">
        <f t="shared" si="47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2054</v>
      </c>
      <c r="G737" t="s">
        <v>2055</v>
      </c>
      <c r="H737" s="5">
        <f t="shared" si="44"/>
        <v>65.998995479658461</v>
      </c>
      <c r="I737" s="6">
        <f t="shared" si="45"/>
        <v>354.18867924528303</v>
      </c>
      <c r="J737" t="s">
        <v>20</v>
      </c>
      <c r="K737">
        <v>1991</v>
      </c>
      <c r="L737" t="s">
        <v>21</v>
      </c>
      <c r="M737" t="s">
        <v>22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  <c r="S737" s="9">
        <f t="shared" si="46"/>
        <v>42459.208333333328</v>
      </c>
      <c r="T737" s="9">
        <f t="shared" si="47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2047</v>
      </c>
      <c r="G738" t="s">
        <v>2048</v>
      </c>
      <c r="H738" s="5">
        <f t="shared" si="44"/>
        <v>87.34482758620689</v>
      </c>
      <c r="I738" s="6">
        <f t="shared" si="45"/>
        <v>32.896103896103895</v>
      </c>
      <c r="J738" t="s">
        <v>74</v>
      </c>
      <c r="K738">
        <v>29</v>
      </c>
      <c r="L738" t="s">
        <v>21</v>
      </c>
      <c r="M738" t="s">
        <v>22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  <c r="S738" s="9">
        <f t="shared" si="46"/>
        <v>42055.25</v>
      </c>
      <c r="T738" s="9">
        <f t="shared" si="47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2035</v>
      </c>
      <c r="G739" t="s">
        <v>2045</v>
      </c>
      <c r="H739" s="5">
        <f t="shared" si="44"/>
        <v>27.933333333333334</v>
      </c>
      <c r="I739" s="6">
        <f t="shared" si="45"/>
        <v>135.8918918918919</v>
      </c>
      <c r="J739" t="s">
        <v>20</v>
      </c>
      <c r="K739">
        <v>180</v>
      </c>
      <c r="L739" t="s">
        <v>21</v>
      </c>
      <c r="M739" t="s">
        <v>22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2039</v>
      </c>
      <c r="G740" t="s">
        <v>2040</v>
      </c>
      <c r="H740" s="5">
        <f t="shared" si="44"/>
        <v>103.8</v>
      </c>
      <c r="I740" s="6">
        <f t="shared" si="45"/>
        <v>2.0843373493975905</v>
      </c>
      <c r="J740" t="s">
        <v>14</v>
      </c>
      <c r="K740">
        <v>15</v>
      </c>
      <c r="L740" t="s">
        <v>21</v>
      </c>
      <c r="M740" t="s">
        <v>22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2035</v>
      </c>
      <c r="G741" t="s">
        <v>2045</v>
      </c>
      <c r="H741" s="5">
        <f t="shared" si="44"/>
        <v>31.937172774869111</v>
      </c>
      <c r="I741" s="6">
        <f t="shared" si="45"/>
        <v>61</v>
      </c>
      <c r="J741" t="s">
        <v>14</v>
      </c>
      <c r="K741">
        <v>191</v>
      </c>
      <c r="L741" t="s">
        <v>21</v>
      </c>
      <c r="M741" t="s">
        <v>22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2039</v>
      </c>
      <c r="G742" t="s">
        <v>2040</v>
      </c>
      <c r="H742" s="5">
        <f t="shared" si="44"/>
        <v>99.5</v>
      </c>
      <c r="I742" s="6">
        <f t="shared" si="45"/>
        <v>30.037735849056602</v>
      </c>
      <c r="J742" t="s">
        <v>14</v>
      </c>
      <c r="K742">
        <v>16</v>
      </c>
      <c r="L742" t="s">
        <v>21</v>
      </c>
      <c r="M742" t="s">
        <v>22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  <c r="S742" s="9">
        <f t="shared" si="46"/>
        <v>42769.25</v>
      </c>
      <c r="T742" s="9">
        <f t="shared" si="47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2039</v>
      </c>
      <c r="G743" t="s">
        <v>2040</v>
      </c>
      <c r="H743" s="5">
        <f t="shared" si="44"/>
        <v>108.84615384615384</v>
      </c>
      <c r="I743" s="6">
        <f t="shared" si="45"/>
        <v>1179.1666666666665</v>
      </c>
      <c r="J743" t="s">
        <v>20</v>
      </c>
      <c r="K743">
        <v>130</v>
      </c>
      <c r="L743" t="s">
        <v>21</v>
      </c>
      <c r="M743" t="s">
        <v>22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  <c r="S743" s="9">
        <f t="shared" si="46"/>
        <v>40321.208333333336</v>
      </c>
      <c r="T743" s="9">
        <f t="shared" si="47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2035</v>
      </c>
      <c r="G744" t="s">
        <v>2043</v>
      </c>
      <c r="H744" s="5">
        <f t="shared" si="44"/>
        <v>110.76229508196721</v>
      </c>
      <c r="I744" s="6">
        <f t="shared" si="45"/>
        <v>1126.0833333333335</v>
      </c>
      <c r="J744" t="s">
        <v>20</v>
      </c>
      <c r="K744">
        <v>122</v>
      </c>
      <c r="L744" t="s">
        <v>21</v>
      </c>
      <c r="M744" t="s">
        <v>22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2039</v>
      </c>
      <c r="G745" t="s">
        <v>2040</v>
      </c>
      <c r="H745" s="5">
        <f t="shared" si="44"/>
        <v>29.647058823529413</v>
      </c>
      <c r="I745" s="6">
        <f t="shared" si="45"/>
        <v>12.923076923076923</v>
      </c>
      <c r="J745" t="s">
        <v>14</v>
      </c>
      <c r="K745">
        <v>17</v>
      </c>
      <c r="L745" t="s">
        <v>21</v>
      </c>
      <c r="M745" t="s">
        <v>22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  <c r="S745" s="9">
        <f t="shared" si="46"/>
        <v>42298.208333333328</v>
      </c>
      <c r="T745" s="9">
        <f t="shared" si="47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2039</v>
      </c>
      <c r="G746" t="s">
        <v>2040</v>
      </c>
      <c r="H746" s="5">
        <f t="shared" si="44"/>
        <v>101.71428571428571</v>
      </c>
      <c r="I746" s="6">
        <f t="shared" si="45"/>
        <v>712</v>
      </c>
      <c r="J746" t="s">
        <v>20</v>
      </c>
      <c r="K746">
        <v>140</v>
      </c>
      <c r="L746" t="s">
        <v>21</v>
      </c>
      <c r="M746" t="s">
        <v>22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2037</v>
      </c>
      <c r="G747" t="s">
        <v>2046</v>
      </c>
      <c r="H747" s="5">
        <f t="shared" si="44"/>
        <v>61.5</v>
      </c>
      <c r="I747" s="6">
        <f t="shared" si="45"/>
        <v>30.304347826086957</v>
      </c>
      <c r="J747" t="s">
        <v>14</v>
      </c>
      <c r="K747">
        <v>34</v>
      </c>
      <c r="L747" t="s">
        <v>21</v>
      </c>
      <c r="M747" t="s">
        <v>22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  <c r="S747" s="9">
        <f t="shared" si="46"/>
        <v>40328.208333333336</v>
      </c>
      <c r="T747" s="9">
        <f t="shared" si="47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2037</v>
      </c>
      <c r="G748" t="s">
        <v>2038</v>
      </c>
      <c r="H748" s="5">
        <f t="shared" si="44"/>
        <v>35</v>
      </c>
      <c r="I748" s="6">
        <f t="shared" si="45"/>
        <v>212.50896057347671</v>
      </c>
      <c r="J748" t="s">
        <v>20</v>
      </c>
      <c r="K748">
        <v>3388</v>
      </c>
      <c r="L748" t="s">
        <v>21</v>
      </c>
      <c r="M748" t="s">
        <v>22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  <c r="S748" s="9">
        <f t="shared" si="46"/>
        <v>40825.208333333336</v>
      </c>
      <c r="T748" s="9">
        <f t="shared" si="47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2039</v>
      </c>
      <c r="G749" t="s">
        <v>2040</v>
      </c>
      <c r="H749" s="5">
        <f t="shared" si="44"/>
        <v>40.049999999999997</v>
      </c>
      <c r="I749" s="6">
        <f t="shared" si="45"/>
        <v>228.85714285714286</v>
      </c>
      <c r="J749" t="s">
        <v>20</v>
      </c>
      <c r="K749">
        <v>280</v>
      </c>
      <c r="L749" t="s">
        <v>21</v>
      </c>
      <c r="M749" t="s">
        <v>22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  <c r="S749" s="9">
        <f t="shared" si="46"/>
        <v>40423.208333333336</v>
      </c>
      <c r="T749" s="9">
        <f t="shared" si="47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2041</v>
      </c>
      <c r="G750" t="s">
        <v>2049</v>
      </c>
      <c r="H750" s="5">
        <f t="shared" si="44"/>
        <v>110.97231270358306</v>
      </c>
      <c r="I750" s="6">
        <f t="shared" si="45"/>
        <v>34.959979476654695</v>
      </c>
      <c r="J750" t="s">
        <v>74</v>
      </c>
      <c r="K750">
        <v>614</v>
      </c>
      <c r="L750" t="s">
        <v>21</v>
      </c>
      <c r="M750" t="s">
        <v>22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  <c r="S750" s="9">
        <f t="shared" si="46"/>
        <v>40238.25</v>
      </c>
      <c r="T750" s="9">
        <f t="shared" si="47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2037</v>
      </c>
      <c r="G751" t="s">
        <v>2046</v>
      </c>
      <c r="H751" s="5">
        <f t="shared" si="44"/>
        <v>36.959016393442624</v>
      </c>
      <c r="I751" s="6">
        <f t="shared" si="45"/>
        <v>157.29069767441862</v>
      </c>
      <c r="J751" t="s">
        <v>20</v>
      </c>
      <c r="K751">
        <v>366</v>
      </c>
      <c r="L751" t="s">
        <v>107</v>
      </c>
      <c r="M751" t="s">
        <v>108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2035</v>
      </c>
      <c r="G752" t="s">
        <v>2043</v>
      </c>
      <c r="H752" s="5">
        <f t="shared" si="44"/>
        <v>1</v>
      </c>
      <c r="I752" s="6">
        <f t="shared" si="45"/>
        <v>1</v>
      </c>
      <c r="J752" t="s">
        <v>14</v>
      </c>
      <c r="K752">
        <v>1</v>
      </c>
      <c r="L752" t="s">
        <v>40</v>
      </c>
      <c r="M752" t="s">
        <v>41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  <c r="S752" s="9">
        <f t="shared" si="46"/>
        <v>40360.208333333336</v>
      </c>
      <c r="T752" s="9">
        <f t="shared" si="47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2047</v>
      </c>
      <c r="G753" t="s">
        <v>2048</v>
      </c>
      <c r="H753" s="5">
        <f t="shared" si="44"/>
        <v>30.974074074074075</v>
      </c>
      <c r="I753" s="6">
        <f t="shared" si="45"/>
        <v>232.30555555555554</v>
      </c>
      <c r="J753" t="s">
        <v>20</v>
      </c>
      <c r="K753">
        <v>270</v>
      </c>
      <c r="L753" t="s">
        <v>21</v>
      </c>
      <c r="M753" t="s">
        <v>22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s="9">
        <f t="shared" si="46"/>
        <v>42446.208333333328</v>
      </c>
      <c r="T753" s="9">
        <f t="shared" si="47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2039</v>
      </c>
      <c r="G754" t="s">
        <v>2040</v>
      </c>
      <c r="H754" s="5">
        <f t="shared" si="44"/>
        <v>47.035087719298247</v>
      </c>
      <c r="I754" s="6">
        <f t="shared" si="45"/>
        <v>92.448275862068968</v>
      </c>
      <c r="J754" t="s">
        <v>74</v>
      </c>
      <c r="K754">
        <v>114</v>
      </c>
      <c r="L754" t="s">
        <v>21</v>
      </c>
      <c r="M754" t="s">
        <v>22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  <c r="S754" s="9">
        <f t="shared" si="46"/>
        <v>40395.208333333336</v>
      </c>
      <c r="T754" s="9">
        <f t="shared" si="47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2054</v>
      </c>
      <c r="G755" t="s">
        <v>2055</v>
      </c>
      <c r="H755" s="5">
        <f t="shared" si="44"/>
        <v>88.065693430656935</v>
      </c>
      <c r="I755" s="6">
        <f t="shared" si="45"/>
        <v>256.70212765957444</v>
      </c>
      <c r="J755" t="s">
        <v>20</v>
      </c>
      <c r="K755">
        <v>137</v>
      </c>
      <c r="L755" t="s">
        <v>21</v>
      </c>
      <c r="M755" t="s">
        <v>22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  <c r="S755" s="9">
        <f t="shared" si="46"/>
        <v>40321.208333333336</v>
      </c>
      <c r="T755" s="9">
        <f t="shared" si="47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2039</v>
      </c>
      <c r="G756" t="s">
        <v>2040</v>
      </c>
      <c r="H756" s="5">
        <f t="shared" si="44"/>
        <v>37.005616224648989</v>
      </c>
      <c r="I756" s="6">
        <f t="shared" si="45"/>
        <v>168.47017045454547</v>
      </c>
      <c r="J756" t="s">
        <v>20</v>
      </c>
      <c r="K756">
        <v>3205</v>
      </c>
      <c r="L756" t="s">
        <v>21</v>
      </c>
      <c r="M756" t="s">
        <v>22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  <c r="S756" s="9">
        <f t="shared" si="46"/>
        <v>41210.208333333336</v>
      </c>
      <c r="T756" s="9">
        <f t="shared" si="47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2039</v>
      </c>
      <c r="G757" t="s">
        <v>2040</v>
      </c>
      <c r="H757" s="5">
        <f t="shared" si="44"/>
        <v>26.027777777777779</v>
      </c>
      <c r="I757" s="6">
        <f t="shared" si="45"/>
        <v>166.57777777777778</v>
      </c>
      <c r="J757" t="s">
        <v>20</v>
      </c>
      <c r="K757">
        <v>288</v>
      </c>
      <c r="L757" t="s">
        <v>36</v>
      </c>
      <c r="M757" t="s">
        <v>37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  <c r="S757" s="9">
        <f t="shared" si="46"/>
        <v>43096.25</v>
      </c>
      <c r="T757" s="9">
        <f t="shared" si="47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2039</v>
      </c>
      <c r="G758" t="s">
        <v>2040</v>
      </c>
      <c r="H758" s="5">
        <f t="shared" si="44"/>
        <v>67.817567567567565</v>
      </c>
      <c r="I758" s="6">
        <f t="shared" si="45"/>
        <v>772.07692307692309</v>
      </c>
      <c r="J758" t="s">
        <v>20</v>
      </c>
      <c r="K758">
        <v>148</v>
      </c>
      <c r="L758" t="s">
        <v>21</v>
      </c>
      <c r="M758" t="s">
        <v>22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  <c r="S758" s="9">
        <f t="shared" si="46"/>
        <v>42024.25</v>
      </c>
      <c r="T758" s="9">
        <f t="shared" si="47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2041</v>
      </c>
      <c r="G759" t="s">
        <v>2044</v>
      </c>
      <c r="H759" s="5">
        <f t="shared" si="44"/>
        <v>49.964912280701753</v>
      </c>
      <c r="I759" s="6">
        <f t="shared" si="45"/>
        <v>406.85714285714283</v>
      </c>
      <c r="J759" t="s">
        <v>20</v>
      </c>
      <c r="K759">
        <v>114</v>
      </c>
      <c r="L759" t="s">
        <v>21</v>
      </c>
      <c r="M759" t="s">
        <v>22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  <c r="S759" s="9">
        <f t="shared" si="46"/>
        <v>40675.208333333336</v>
      </c>
      <c r="T759" s="9">
        <f t="shared" si="47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2035</v>
      </c>
      <c r="G760" t="s">
        <v>2036</v>
      </c>
      <c r="H760" s="5">
        <f t="shared" si="44"/>
        <v>110.01646903820817</v>
      </c>
      <c r="I760" s="6">
        <f t="shared" si="45"/>
        <v>564.20608108108115</v>
      </c>
      <c r="J760" t="s">
        <v>20</v>
      </c>
      <c r="K760">
        <v>1518</v>
      </c>
      <c r="L760" t="s">
        <v>15</v>
      </c>
      <c r="M760" t="s">
        <v>16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2035</v>
      </c>
      <c r="G761" t="s">
        <v>2043</v>
      </c>
      <c r="H761" s="5">
        <f t="shared" si="44"/>
        <v>89.964678178963894</v>
      </c>
      <c r="I761" s="6">
        <f t="shared" si="45"/>
        <v>68.426865671641792</v>
      </c>
      <c r="J761" t="s">
        <v>14</v>
      </c>
      <c r="K761">
        <v>1274</v>
      </c>
      <c r="L761" t="s">
        <v>21</v>
      </c>
      <c r="M761" t="s">
        <v>22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2050</v>
      </c>
      <c r="G762" t="s">
        <v>2051</v>
      </c>
      <c r="H762" s="5">
        <f t="shared" si="44"/>
        <v>79.009523809523813</v>
      </c>
      <c r="I762" s="6">
        <f t="shared" si="45"/>
        <v>34.351966873706004</v>
      </c>
      <c r="J762" t="s">
        <v>14</v>
      </c>
      <c r="K762">
        <v>210</v>
      </c>
      <c r="L762" t="s">
        <v>107</v>
      </c>
      <c r="M762" t="s">
        <v>108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  <c r="S762" s="9">
        <f t="shared" si="46"/>
        <v>43678.208333333328</v>
      </c>
      <c r="T762" s="9">
        <f t="shared" si="47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2035</v>
      </c>
      <c r="G763" t="s">
        <v>2036</v>
      </c>
      <c r="H763" s="5">
        <f t="shared" si="44"/>
        <v>86.867469879518069</v>
      </c>
      <c r="I763" s="6">
        <f t="shared" si="45"/>
        <v>655.4545454545455</v>
      </c>
      <c r="J763" t="s">
        <v>20</v>
      </c>
      <c r="K763">
        <v>166</v>
      </c>
      <c r="L763" t="s">
        <v>21</v>
      </c>
      <c r="M763" t="s">
        <v>22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  <c r="S763" s="9">
        <f t="shared" si="46"/>
        <v>42938.208333333328</v>
      </c>
      <c r="T763" s="9">
        <f t="shared" si="47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2035</v>
      </c>
      <c r="G764" t="s">
        <v>2058</v>
      </c>
      <c r="H764" s="5">
        <f t="shared" si="44"/>
        <v>62.04</v>
      </c>
      <c r="I764" s="6">
        <f t="shared" si="45"/>
        <v>177.25714285714284</v>
      </c>
      <c r="J764" t="s">
        <v>20</v>
      </c>
      <c r="K764">
        <v>100</v>
      </c>
      <c r="L764" t="s">
        <v>26</v>
      </c>
      <c r="M764" t="s">
        <v>27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  <c r="S764" s="9">
        <f t="shared" si="46"/>
        <v>41241.25</v>
      </c>
      <c r="T764" s="9">
        <f t="shared" si="47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2039</v>
      </c>
      <c r="G765" t="s">
        <v>2040</v>
      </c>
      <c r="H765" s="5">
        <f t="shared" si="44"/>
        <v>26.970212765957445</v>
      </c>
      <c r="I765" s="6">
        <f t="shared" si="45"/>
        <v>113.17857142857144</v>
      </c>
      <c r="J765" t="s">
        <v>20</v>
      </c>
      <c r="K765">
        <v>235</v>
      </c>
      <c r="L765" t="s">
        <v>21</v>
      </c>
      <c r="M765" t="s">
        <v>22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  <c r="S765" s="9">
        <f t="shared" si="46"/>
        <v>41037.208333333336</v>
      </c>
      <c r="T765" s="9">
        <f t="shared" si="47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2035</v>
      </c>
      <c r="G766" t="s">
        <v>2036</v>
      </c>
      <c r="H766" s="5">
        <f t="shared" si="44"/>
        <v>54.121621621621621</v>
      </c>
      <c r="I766" s="6">
        <f t="shared" si="45"/>
        <v>728.18181818181824</v>
      </c>
      <c r="J766" t="s">
        <v>20</v>
      </c>
      <c r="K766">
        <v>148</v>
      </c>
      <c r="L766" t="s">
        <v>21</v>
      </c>
      <c r="M766" t="s">
        <v>22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  <c r="S766" s="9">
        <f t="shared" si="46"/>
        <v>40676.208333333336</v>
      </c>
      <c r="T766" s="9">
        <f t="shared" si="47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2035</v>
      </c>
      <c r="G767" t="s">
        <v>2045</v>
      </c>
      <c r="H767" s="5">
        <f t="shared" si="44"/>
        <v>41.035353535353536</v>
      </c>
      <c r="I767" s="6">
        <f t="shared" si="45"/>
        <v>208.33333333333334</v>
      </c>
      <c r="J767" t="s">
        <v>20</v>
      </c>
      <c r="K767">
        <v>198</v>
      </c>
      <c r="L767" t="s">
        <v>21</v>
      </c>
      <c r="M767" t="s">
        <v>22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2041</v>
      </c>
      <c r="G768" t="s">
        <v>2063</v>
      </c>
      <c r="H768" s="5">
        <f t="shared" si="44"/>
        <v>55.052419354838712</v>
      </c>
      <c r="I768" s="6">
        <f t="shared" si="45"/>
        <v>31.171232876712331</v>
      </c>
      <c r="J768" t="s">
        <v>14</v>
      </c>
      <c r="K768">
        <v>248</v>
      </c>
      <c r="L768" t="s">
        <v>26</v>
      </c>
      <c r="M768" t="s">
        <v>27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2047</v>
      </c>
      <c r="G769" t="s">
        <v>2059</v>
      </c>
      <c r="H769" s="5">
        <f t="shared" si="44"/>
        <v>107.93762183235867</v>
      </c>
      <c r="I769" s="6">
        <f t="shared" si="45"/>
        <v>56.967078189300416</v>
      </c>
      <c r="J769" t="s">
        <v>14</v>
      </c>
      <c r="K769">
        <v>513</v>
      </c>
      <c r="L769" t="s">
        <v>21</v>
      </c>
      <c r="M769" t="s">
        <v>22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  <c r="S769" s="9">
        <f t="shared" si="46"/>
        <v>42283.208333333328</v>
      </c>
      <c r="T769" s="9">
        <f t="shared" si="47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2039</v>
      </c>
      <c r="G770" t="s">
        <v>2040</v>
      </c>
      <c r="H770" s="5">
        <f t="shared" si="44"/>
        <v>73.92</v>
      </c>
      <c r="I770" s="6">
        <f t="shared" si="45"/>
        <v>231</v>
      </c>
      <c r="J770" t="s">
        <v>20</v>
      </c>
      <c r="K770">
        <v>150</v>
      </c>
      <c r="L770" t="s">
        <v>21</v>
      </c>
      <c r="M770" t="s">
        <v>22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2050</v>
      </c>
      <c r="G771" t="s">
        <v>2051</v>
      </c>
      <c r="H771" s="5">
        <f t="shared" ref="H771:H834" si="48">E771/K771</f>
        <v>31.995894428152493</v>
      </c>
      <c r="I771" s="6">
        <f t="shared" ref="I771:I834" si="49">(E771/D771)*100</f>
        <v>86.867834394904463</v>
      </c>
      <c r="J771" t="s">
        <v>14</v>
      </c>
      <c r="K771">
        <v>3410</v>
      </c>
      <c r="L771" t="s">
        <v>21</v>
      </c>
      <c r="M771" t="s">
        <v>22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  <c r="S771" s="9">
        <f t="shared" ref="S771:S834" si="50">(((N771/60)/60)/24)+DATE(1970,1,1)</f>
        <v>41501.208333333336</v>
      </c>
      <c r="T771" s="9">
        <f t="shared" ref="T771:T834" si="51">(((O771/60)/60)/24)+DATE(1970,1,1)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2039</v>
      </c>
      <c r="G772" t="s">
        <v>2040</v>
      </c>
      <c r="H772" s="5">
        <f t="shared" si="48"/>
        <v>53.898148148148145</v>
      </c>
      <c r="I772" s="6">
        <f t="shared" si="49"/>
        <v>270.74418604651163</v>
      </c>
      <c r="J772" t="s">
        <v>20</v>
      </c>
      <c r="K772">
        <v>216</v>
      </c>
      <c r="L772" t="s">
        <v>107</v>
      </c>
      <c r="M772" t="s">
        <v>108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  <c r="S772" s="9">
        <f t="shared" si="50"/>
        <v>41743.208333333336</v>
      </c>
      <c r="T772" s="9">
        <f t="shared" si="51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2039</v>
      </c>
      <c r="G773" t="s">
        <v>2040</v>
      </c>
      <c r="H773" s="5">
        <f t="shared" si="48"/>
        <v>106.5</v>
      </c>
      <c r="I773" s="6">
        <f t="shared" si="49"/>
        <v>49.446428571428569</v>
      </c>
      <c r="J773" t="s">
        <v>74</v>
      </c>
      <c r="K773">
        <v>26</v>
      </c>
      <c r="L773" t="s">
        <v>21</v>
      </c>
      <c r="M773" t="s">
        <v>22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  <c r="S773" s="9">
        <f t="shared" si="50"/>
        <v>43491.25</v>
      </c>
      <c r="T773" s="9">
        <f t="shared" si="5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2035</v>
      </c>
      <c r="G774" t="s">
        <v>2045</v>
      </c>
      <c r="H774" s="5">
        <f t="shared" si="48"/>
        <v>32.999805409612762</v>
      </c>
      <c r="I774" s="6">
        <f t="shared" si="49"/>
        <v>113.3596256684492</v>
      </c>
      <c r="J774" t="s">
        <v>20</v>
      </c>
      <c r="K774">
        <v>5139</v>
      </c>
      <c r="L774" t="s">
        <v>21</v>
      </c>
      <c r="M774" t="s">
        <v>22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  <c r="S774" s="9">
        <f t="shared" si="50"/>
        <v>43505.25</v>
      </c>
      <c r="T774" s="9">
        <f t="shared" si="5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2039</v>
      </c>
      <c r="G775" t="s">
        <v>2040</v>
      </c>
      <c r="H775" s="5">
        <f t="shared" si="48"/>
        <v>43.00254993625159</v>
      </c>
      <c r="I775" s="6">
        <f t="shared" si="49"/>
        <v>190.55555555555554</v>
      </c>
      <c r="J775" t="s">
        <v>20</v>
      </c>
      <c r="K775">
        <v>2353</v>
      </c>
      <c r="L775" t="s">
        <v>21</v>
      </c>
      <c r="M775" t="s">
        <v>22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  <c r="S775" s="9">
        <f t="shared" si="50"/>
        <v>42838.208333333328</v>
      </c>
      <c r="T775" s="9">
        <f t="shared" si="5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2037</v>
      </c>
      <c r="G776" t="s">
        <v>2038</v>
      </c>
      <c r="H776" s="5">
        <f t="shared" si="48"/>
        <v>86.858974358974365</v>
      </c>
      <c r="I776" s="6">
        <f t="shared" si="49"/>
        <v>135.5</v>
      </c>
      <c r="J776" t="s">
        <v>20</v>
      </c>
      <c r="K776">
        <v>78</v>
      </c>
      <c r="L776" t="s">
        <v>107</v>
      </c>
      <c r="M776" t="s">
        <v>108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2035</v>
      </c>
      <c r="G777" t="s">
        <v>2036</v>
      </c>
      <c r="H777" s="5">
        <f t="shared" si="48"/>
        <v>96.8</v>
      </c>
      <c r="I777" s="6">
        <f t="shared" si="49"/>
        <v>10.297872340425531</v>
      </c>
      <c r="J777" t="s">
        <v>14</v>
      </c>
      <c r="K777">
        <v>10</v>
      </c>
      <c r="L777" t="s">
        <v>21</v>
      </c>
      <c r="M777" t="s">
        <v>22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2039</v>
      </c>
      <c r="G778" t="s">
        <v>2040</v>
      </c>
      <c r="H778" s="5">
        <f t="shared" si="48"/>
        <v>32.995456610631528</v>
      </c>
      <c r="I778" s="6">
        <f t="shared" si="49"/>
        <v>65.544223826714799</v>
      </c>
      <c r="J778" t="s">
        <v>14</v>
      </c>
      <c r="K778">
        <v>2201</v>
      </c>
      <c r="L778" t="s">
        <v>21</v>
      </c>
      <c r="M778" t="s">
        <v>22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2039</v>
      </c>
      <c r="G779" t="s">
        <v>2040</v>
      </c>
      <c r="H779" s="5">
        <f t="shared" si="48"/>
        <v>68.028106508875737</v>
      </c>
      <c r="I779" s="6">
        <f t="shared" si="49"/>
        <v>49.026652452025587</v>
      </c>
      <c r="J779" t="s">
        <v>14</v>
      </c>
      <c r="K779">
        <v>676</v>
      </c>
      <c r="L779" t="s">
        <v>21</v>
      </c>
      <c r="M779" t="s">
        <v>22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  <c r="S779" s="9">
        <f t="shared" si="50"/>
        <v>40809.208333333336</v>
      </c>
      <c r="T779" s="9">
        <f t="shared" si="5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2041</v>
      </c>
      <c r="G780" t="s">
        <v>2049</v>
      </c>
      <c r="H780" s="5">
        <f t="shared" si="48"/>
        <v>58.867816091954026</v>
      </c>
      <c r="I780" s="6">
        <f t="shared" si="49"/>
        <v>787.92307692307691</v>
      </c>
      <c r="J780" t="s">
        <v>20</v>
      </c>
      <c r="K780">
        <v>174</v>
      </c>
      <c r="L780" t="s">
        <v>98</v>
      </c>
      <c r="M780" t="s">
        <v>99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2039</v>
      </c>
      <c r="G781" t="s">
        <v>2040</v>
      </c>
      <c r="H781" s="5">
        <f t="shared" si="48"/>
        <v>105.04572803850782</v>
      </c>
      <c r="I781" s="6">
        <f t="shared" si="49"/>
        <v>80.306347746090154</v>
      </c>
      <c r="J781" t="s">
        <v>14</v>
      </c>
      <c r="K781">
        <v>831</v>
      </c>
      <c r="L781" t="s">
        <v>21</v>
      </c>
      <c r="M781" t="s">
        <v>22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  <c r="S781" s="9">
        <f t="shared" si="50"/>
        <v>42230.208333333328</v>
      </c>
      <c r="T781" s="9">
        <f t="shared" si="5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2041</v>
      </c>
      <c r="G782" t="s">
        <v>2044</v>
      </c>
      <c r="H782" s="5">
        <f t="shared" si="48"/>
        <v>33.054878048780488</v>
      </c>
      <c r="I782" s="6">
        <f t="shared" si="49"/>
        <v>106.29411764705883</v>
      </c>
      <c r="J782" t="s">
        <v>20</v>
      </c>
      <c r="K782">
        <v>164</v>
      </c>
      <c r="L782" t="s">
        <v>21</v>
      </c>
      <c r="M782" t="s">
        <v>22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  <c r="S782" s="9">
        <f t="shared" si="50"/>
        <v>42573.208333333328</v>
      </c>
      <c r="T782" s="9">
        <f t="shared" si="51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2039</v>
      </c>
      <c r="G783" t="s">
        <v>2040</v>
      </c>
      <c r="H783" s="5">
        <f t="shared" si="48"/>
        <v>78.821428571428569</v>
      </c>
      <c r="I783" s="6">
        <f t="shared" si="49"/>
        <v>50.735632183908038</v>
      </c>
      <c r="J783" t="s">
        <v>74</v>
      </c>
      <c r="K783">
        <v>56</v>
      </c>
      <c r="L783" t="s">
        <v>98</v>
      </c>
      <c r="M783" t="s">
        <v>99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  <c r="S783" s="9">
        <f t="shared" si="50"/>
        <v>40482.208333333336</v>
      </c>
      <c r="T783" s="9">
        <f t="shared" si="5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2041</v>
      </c>
      <c r="G784" t="s">
        <v>2049</v>
      </c>
      <c r="H784" s="5">
        <f t="shared" si="48"/>
        <v>68.204968944099377</v>
      </c>
      <c r="I784" s="6">
        <f t="shared" si="49"/>
        <v>215.31372549019611</v>
      </c>
      <c r="J784" t="s">
        <v>20</v>
      </c>
      <c r="K784">
        <v>161</v>
      </c>
      <c r="L784" t="s">
        <v>21</v>
      </c>
      <c r="M784" t="s">
        <v>22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  <c r="S784" s="9">
        <f t="shared" si="50"/>
        <v>40603.25</v>
      </c>
      <c r="T784" s="9">
        <f t="shared" si="5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2035</v>
      </c>
      <c r="G785" t="s">
        <v>2036</v>
      </c>
      <c r="H785" s="5">
        <f t="shared" si="48"/>
        <v>75.731884057971016</v>
      </c>
      <c r="I785" s="6">
        <f t="shared" si="49"/>
        <v>141.22972972972974</v>
      </c>
      <c r="J785" t="s">
        <v>20</v>
      </c>
      <c r="K785">
        <v>138</v>
      </c>
      <c r="L785" t="s">
        <v>21</v>
      </c>
      <c r="M785" t="s">
        <v>22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  <c r="S785" s="9">
        <f t="shared" si="50"/>
        <v>41625.25</v>
      </c>
      <c r="T785" s="9">
        <f t="shared" si="5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2037</v>
      </c>
      <c r="G786" t="s">
        <v>2038</v>
      </c>
      <c r="H786" s="5">
        <f t="shared" si="48"/>
        <v>30.996070133010882</v>
      </c>
      <c r="I786" s="6">
        <f t="shared" si="49"/>
        <v>115.33745781777279</v>
      </c>
      <c r="J786" t="s">
        <v>20</v>
      </c>
      <c r="K786">
        <v>3308</v>
      </c>
      <c r="L786" t="s">
        <v>21</v>
      </c>
      <c r="M786" t="s">
        <v>22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  <c r="S786" s="9">
        <f t="shared" si="50"/>
        <v>42435.25</v>
      </c>
      <c r="T786" s="9">
        <f t="shared" si="5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2041</v>
      </c>
      <c r="G787" t="s">
        <v>2049</v>
      </c>
      <c r="H787" s="5">
        <f t="shared" si="48"/>
        <v>101.88188976377953</v>
      </c>
      <c r="I787" s="6">
        <f t="shared" si="49"/>
        <v>193.11940298507463</v>
      </c>
      <c r="J787" t="s">
        <v>20</v>
      </c>
      <c r="K787">
        <v>127</v>
      </c>
      <c r="L787" t="s">
        <v>26</v>
      </c>
      <c r="M787" t="s">
        <v>27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  <c r="S787" s="9">
        <f t="shared" si="50"/>
        <v>43582.208333333328</v>
      </c>
      <c r="T787" s="9">
        <f t="shared" si="5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2035</v>
      </c>
      <c r="G788" t="s">
        <v>2058</v>
      </c>
      <c r="H788" s="5">
        <f t="shared" si="48"/>
        <v>52.879227053140099</v>
      </c>
      <c r="I788" s="6">
        <f t="shared" si="49"/>
        <v>729.73333333333335</v>
      </c>
      <c r="J788" t="s">
        <v>20</v>
      </c>
      <c r="K788">
        <v>207</v>
      </c>
      <c r="L788" t="s">
        <v>107</v>
      </c>
      <c r="M788" t="s">
        <v>108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2035</v>
      </c>
      <c r="G789" t="s">
        <v>2036</v>
      </c>
      <c r="H789" s="5">
        <f t="shared" si="48"/>
        <v>71.005820721769496</v>
      </c>
      <c r="I789" s="6">
        <f t="shared" si="49"/>
        <v>99.66339869281046</v>
      </c>
      <c r="J789" t="s">
        <v>14</v>
      </c>
      <c r="K789">
        <v>859</v>
      </c>
      <c r="L789" t="s">
        <v>15</v>
      </c>
      <c r="M789" t="s">
        <v>16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  <c r="S789" s="9">
        <f t="shared" si="50"/>
        <v>40684.208333333336</v>
      </c>
      <c r="T789" s="9">
        <f t="shared" si="5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2041</v>
      </c>
      <c r="G790" t="s">
        <v>2049</v>
      </c>
      <c r="H790" s="5">
        <f t="shared" si="48"/>
        <v>102.38709677419355</v>
      </c>
      <c r="I790" s="6">
        <f t="shared" si="49"/>
        <v>88.166666666666671</v>
      </c>
      <c r="J790" t="s">
        <v>47</v>
      </c>
      <c r="K790">
        <v>31</v>
      </c>
      <c r="L790" t="s">
        <v>21</v>
      </c>
      <c r="M790" t="s">
        <v>22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2039</v>
      </c>
      <c r="G791" t="s">
        <v>2040</v>
      </c>
      <c r="H791" s="5">
        <f t="shared" si="48"/>
        <v>74.466666666666669</v>
      </c>
      <c r="I791" s="6">
        <f t="shared" si="49"/>
        <v>37.233333333333334</v>
      </c>
      <c r="J791" t="s">
        <v>14</v>
      </c>
      <c r="K791">
        <v>45</v>
      </c>
      <c r="L791" t="s">
        <v>21</v>
      </c>
      <c r="M791" t="s">
        <v>22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  <c r="S791" s="9">
        <f t="shared" si="50"/>
        <v>41786.208333333336</v>
      </c>
      <c r="T791" s="9">
        <f t="shared" si="51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2039</v>
      </c>
      <c r="G792" t="s">
        <v>2040</v>
      </c>
      <c r="H792" s="5">
        <f t="shared" si="48"/>
        <v>51.009883198562441</v>
      </c>
      <c r="I792" s="6">
        <f t="shared" si="49"/>
        <v>30.540075309306079</v>
      </c>
      <c r="J792" t="s">
        <v>74</v>
      </c>
      <c r="K792">
        <v>1113</v>
      </c>
      <c r="L792" t="s">
        <v>21</v>
      </c>
      <c r="M792" t="s">
        <v>22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2033</v>
      </c>
      <c r="G793" t="s">
        <v>2034</v>
      </c>
      <c r="H793" s="5">
        <f t="shared" si="48"/>
        <v>90</v>
      </c>
      <c r="I793" s="6">
        <f t="shared" si="49"/>
        <v>25.714285714285712</v>
      </c>
      <c r="J793" t="s">
        <v>14</v>
      </c>
      <c r="K793">
        <v>6</v>
      </c>
      <c r="L793" t="s">
        <v>21</v>
      </c>
      <c r="M793" t="s">
        <v>22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2039</v>
      </c>
      <c r="G794" t="s">
        <v>2040</v>
      </c>
      <c r="H794" s="5">
        <f t="shared" si="48"/>
        <v>97.142857142857139</v>
      </c>
      <c r="I794" s="6">
        <f t="shared" si="49"/>
        <v>34</v>
      </c>
      <c r="J794" t="s">
        <v>14</v>
      </c>
      <c r="K794">
        <v>7</v>
      </c>
      <c r="L794" t="s">
        <v>21</v>
      </c>
      <c r="M794" t="s">
        <v>22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  <c r="S794" s="9">
        <f t="shared" si="50"/>
        <v>41451.208333333336</v>
      </c>
      <c r="T794" s="9">
        <f t="shared" si="5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2047</v>
      </c>
      <c r="G795" t="s">
        <v>2048</v>
      </c>
      <c r="H795" s="5">
        <f t="shared" si="48"/>
        <v>72.071823204419886</v>
      </c>
      <c r="I795" s="6">
        <f t="shared" si="49"/>
        <v>1185.909090909091</v>
      </c>
      <c r="J795" t="s">
        <v>20</v>
      </c>
      <c r="K795">
        <v>181</v>
      </c>
      <c r="L795" t="s">
        <v>98</v>
      </c>
      <c r="M795" t="s">
        <v>99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  <c r="S795" s="9">
        <f t="shared" si="50"/>
        <v>41450.208333333336</v>
      </c>
      <c r="T795" s="9">
        <f t="shared" si="5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2035</v>
      </c>
      <c r="G796" t="s">
        <v>2036</v>
      </c>
      <c r="H796" s="5">
        <f t="shared" si="48"/>
        <v>75.236363636363635</v>
      </c>
      <c r="I796" s="6">
        <f t="shared" si="49"/>
        <v>125.39393939393939</v>
      </c>
      <c r="J796" t="s">
        <v>20</v>
      </c>
      <c r="K796">
        <v>110</v>
      </c>
      <c r="L796" t="s">
        <v>21</v>
      </c>
      <c r="M796" t="s">
        <v>22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2041</v>
      </c>
      <c r="G797" t="s">
        <v>2044</v>
      </c>
      <c r="H797" s="5">
        <f t="shared" si="48"/>
        <v>32.967741935483872</v>
      </c>
      <c r="I797" s="6">
        <f t="shared" si="49"/>
        <v>14.394366197183098</v>
      </c>
      <c r="J797" t="s">
        <v>14</v>
      </c>
      <c r="K797">
        <v>31</v>
      </c>
      <c r="L797" t="s">
        <v>21</v>
      </c>
      <c r="M797" t="s">
        <v>22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2050</v>
      </c>
      <c r="G798" t="s">
        <v>2061</v>
      </c>
      <c r="H798" s="5">
        <f t="shared" si="48"/>
        <v>54.807692307692307</v>
      </c>
      <c r="I798" s="6">
        <f t="shared" si="49"/>
        <v>54.807692307692314</v>
      </c>
      <c r="J798" t="s">
        <v>14</v>
      </c>
      <c r="K798">
        <v>78</v>
      </c>
      <c r="L798" t="s">
        <v>21</v>
      </c>
      <c r="M798" t="s">
        <v>22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  <c r="S798" s="9">
        <f t="shared" si="50"/>
        <v>41859.208333333336</v>
      </c>
      <c r="T798" s="9">
        <f t="shared" si="5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2037</v>
      </c>
      <c r="G799" t="s">
        <v>2038</v>
      </c>
      <c r="H799" s="5">
        <f t="shared" si="48"/>
        <v>45.037837837837834</v>
      </c>
      <c r="I799" s="6">
        <f t="shared" si="49"/>
        <v>109.63157894736841</v>
      </c>
      <c r="J799" t="s">
        <v>20</v>
      </c>
      <c r="K799">
        <v>185</v>
      </c>
      <c r="L799" t="s">
        <v>21</v>
      </c>
      <c r="M799" t="s">
        <v>22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  <c r="S799" s="9">
        <f t="shared" si="50"/>
        <v>43464.25</v>
      </c>
      <c r="T799" s="9">
        <f t="shared" si="5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2039</v>
      </c>
      <c r="G800" t="s">
        <v>2040</v>
      </c>
      <c r="H800" s="5">
        <f t="shared" si="48"/>
        <v>52.958677685950413</v>
      </c>
      <c r="I800" s="6">
        <f t="shared" si="49"/>
        <v>188.47058823529412</v>
      </c>
      <c r="J800" t="s">
        <v>20</v>
      </c>
      <c r="K800">
        <v>121</v>
      </c>
      <c r="L800" t="s">
        <v>21</v>
      </c>
      <c r="M800" t="s">
        <v>22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2039</v>
      </c>
      <c r="G801" t="s">
        <v>2040</v>
      </c>
      <c r="H801" s="5">
        <f t="shared" si="48"/>
        <v>60.017959183673469</v>
      </c>
      <c r="I801" s="6">
        <f t="shared" si="49"/>
        <v>87.008284023668637</v>
      </c>
      <c r="J801" t="s">
        <v>14</v>
      </c>
      <c r="K801">
        <v>1225</v>
      </c>
      <c r="L801" t="s">
        <v>40</v>
      </c>
      <c r="M801" t="s">
        <v>41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2035</v>
      </c>
      <c r="G802" t="s">
        <v>2036</v>
      </c>
      <c r="H802" s="5">
        <f t="shared" si="48"/>
        <v>1</v>
      </c>
      <c r="I802" s="6">
        <f t="shared" si="49"/>
        <v>1</v>
      </c>
      <c r="J802" t="s">
        <v>14</v>
      </c>
      <c r="K802">
        <v>1</v>
      </c>
      <c r="L802" t="s">
        <v>98</v>
      </c>
      <c r="M802" t="s">
        <v>99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  <c r="S802" s="9">
        <f t="shared" si="50"/>
        <v>42167.208333333328</v>
      </c>
      <c r="T802" s="9">
        <f t="shared" si="5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2054</v>
      </c>
      <c r="G803" t="s">
        <v>2055</v>
      </c>
      <c r="H803" s="5">
        <f t="shared" si="48"/>
        <v>44.028301886792455</v>
      </c>
      <c r="I803" s="6">
        <f t="shared" si="49"/>
        <v>202.9130434782609</v>
      </c>
      <c r="J803" t="s">
        <v>20</v>
      </c>
      <c r="K803">
        <v>106</v>
      </c>
      <c r="L803" t="s">
        <v>21</v>
      </c>
      <c r="M803" t="s">
        <v>22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  <c r="S803" s="9">
        <f t="shared" si="50"/>
        <v>43830.25</v>
      </c>
      <c r="T803" s="9">
        <f t="shared" si="5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2054</v>
      </c>
      <c r="G804" t="s">
        <v>2055</v>
      </c>
      <c r="H804" s="5">
        <f t="shared" si="48"/>
        <v>86.028169014084511</v>
      </c>
      <c r="I804" s="6">
        <f t="shared" si="49"/>
        <v>197.03225806451613</v>
      </c>
      <c r="J804" t="s">
        <v>20</v>
      </c>
      <c r="K804">
        <v>142</v>
      </c>
      <c r="L804" t="s">
        <v>21</v>
      </c>
      <c r="M804" t="s">
        <v>22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  <c r="S804" s="9">
        <f t="shared" si="50"/>
        <v>43650.208333333328</v>
      </c>
      <c r="T804" s="9">
        <f t="shared" si="5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2039</v>
      </c>
      <c r="G805" t="s">
        <v>2040</v>
      </c>
      <c r="H805" s="5">
        <f t="shared" si="48"/>
        <v>28.012875536480685</v>
      </c>
      <c r="I805" s="6">
        <f t="shared" si="49"/>
        <v>107</v>
      </c>
      <c r="J805" t="s">
        <v>20</v>
      </c>
      <c r="K805">
        <v>233</v>
      </c>
      <c r="L805" t="s">
        <v>21</v>
      </c>
      <c r="M805" t="s">
        <v>22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  <c r="S805" s="9">
        <f t="shared" si="50"/>
        <v>43492.25</v>
      </c>
      <c r="T805" s="9">
        <f t="shared" si="5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2035</v>
      </c>
      <c r="G806" t="s">
        <v>2036</v>
      </c>
      <c r="H806" s="5">
        <f t="shared" si="48"/>
        <v>32.050458715596328</v>
      </c>
      <c r="I806" s="6">
        <f t="shared" si="49"/>
        <v>268.73076923076923</v>
      </c>
      <c r="J806" t="s">
        <v>20</v>
      </c>
      <c r="K806">
        <v>218</v>
      </c>
      <c r="L806" t="s">
        <v>21</v>
      </c>
      <c r="M806" t="s">
        <v>22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2041</v>
      </c>
      <c r="G807" t="s">
        <v>2042</v>
      </c>
      <c r="H807" s="5">
        <f t="shared" si="48"/>
        <v>73.611940298507463</v>
      </c>
      <c r="I807" s="6">
        <f t="shared" si="49"/>
        <v>50.845360824742272</v>
      </c>
      <c r="J807" t="s">
        <v>14</v>
      </c>
      <c r="K807">
        <v>67</v>
      </c>
      <c r="L807" t="s">
        <v>26</v>
      </c>
      <c r="M807" t="s">
        <v>27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  <c r="S807" s="9">
        <f t="shared" si="50"/>
        <v>41958.25</v>
      </c>
      <c r="T807" s="9">
        <f t="shared" si="5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2041</v>
      </c>
      <c r="G808" t="s">
        <v>2044</v>
      </c>
      <c r="H808" s="5">
        <f t="shared" si="48"/>
        <v>108.71052631578948</v>
      </c>
      <c r="I808" s="6">
        <f t="shared" si="49"/>
        <v>1180.2857142857142</v>
      </c>
      <c r="J808" t="s">
        <v>20</v>
      </c>
      <c r="K808">
        <v>76</v>
      </c>
      <c r="L808" t="s">
        <v>21</v>
      </c>
      <c r="M808" t="s">
        <v>22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  <c r="S808" s="9">
        <f t="shared" si="50"/>
        <v>40973.25</v>
      </c>
      <c r="T808" s="9">
        <f t="shared" si="5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2039</v>
      </c>
      <c r="G809" t="s">
        <v>2040</v>
      </c>
      <c r="H809" s="5">
        <f t="shared" si="48"/>
        <v>42.97674418604651</v>
      </c>
      <c r="I809" s="6">
        <f t="shared" si="49"/>
        <v>264</v>
      </c>
      <c r="J809" t="s">
        <v>20</v>
      </c>
      <c r="K809">
        <v>43</v>
      </c>
      <c r="L809" t="s">
        <v>21</v>
      </c>
      <c r="M809" t="s">
        <v>22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2033</v>
      </c>
      <c r="G810" t="s">
        <v>2034</v>
      </c>
      <c r="H810" s="5">
        <f t="shared" si="48"/>
        <v>83.315789473684205</v>
      </c>
      <c r="I810" s="6">
        <f t="shared" si="49"/>
        <v>30.44230769230769</v>
      </c>
      <c r="J810" t="s">
        <v>14</v>
      </c>
      <c r="K810">
        <v>19</v>
      </c>
      <c r="L810" t="s">
        <v>21</v>
      </c>
      <c r="M810" t="s">
        <v>22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2041</v>
      </c>
      <c r="G811" t="s">
        <v>2042</v>
      </c>
      <c r="H811" s="5">
        <f t="shared" si="48"/>
        <v>42</v>
      </c>
      <c r="I811" s="6">
        <f t="shared" si="49"/>
        <v>62.880681818181813</v>
      </c>
      <c r="J811" t="s">
        <v>14</v>
      </c>
      <c r="K811">
        <v>2108</v>
      </c>
      <c r="L811" t="s">
        <v>98</v>
      </c>
      <c r="M811" t="s">
        <v>99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  <c r="S811" s="9">
        <f t="shared" si="50"/>
        <v>41135.208333333336</v>
      </c>
      <c r="T811" s="9">
        <f t="shared" si="5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2039</v>
      </c>
      <c r="G812" t="s">
        <v>2040</v>
      </c>
      <c r="H812" s="5">
        <f t="shared" si="48"/>
        <v>55.927601809954751</v>
      </c>
      <c r="I812" s="6">
        <f t="shared" si="49"/>
        <v>193.125</v>
      </c>
      <c r="J812" t="s">
        <v>20</v>
      </c>
      <c r="K812">
        <v>221</v>
      </c>
      <c r="L812" t="s">
        <v>21</v>
      </c>
      <c r="M812" t="s">
        <v>22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2050</v>
      </c>
      <c r="G813" t="s">
        <v>2051</v>
      </c>
      <c r="H813" s="5">
        <f t="shared" si="48"/>
        <v>105.03681885125184</v>
      </c>
      <c r="I813" s="6">
        <f t="shared" si="49"/>
        <v>77.102702702702715</v>
      </c>
      <c r="J813" t="s">
        <v>14</v>
      </c>
      <c r="K813">
        <v>679</v>
      </c>
      <c r="L813" t="s">
        <v>21</v>
      </c>
      <c r="M813" t="s">
        <v>22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  <c r="S813" s="9">
        <f t="shared" si="50"/>
        <v>42378.25</v>
      </c>
      <c r="T813" s="9">
        <f t="shared" si="5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2047</v>
      </c>
      <c r="G814" t="s">
        <v>2048</v>
      </c>
      <c r="H814" s="5">
        <f t="shared" si="48"/>
        <v>48</v>
      </c>
      <c r="I814" s="6">
        <f t="shared" si="49"/>
        <v>225.52763819095478</v>
      </c>
      <c r="J814" t="s">
        <v>20</v>
      </c>
      <c r="K814">
        <v>2805</v>
      </c>
      <c r="L814" t="s">
        <v>15</v>
      </c>
      <c r="M814" t="s">
        <v>16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  <c r="S814" s="9">
        <f t="shared" si="50"/>
        <v>43206.208333333328</v>
      </c>
      <c r="T814" s="9">
        <f t="shared" si="5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2050</v>
      </c>
      <c r="G815" t="s">
        <v>2051</v>
      </c>
      <c r="H815" s="5">
        <f t="shared" si="48"/>
        <v>112.66176470588235</v>
      </c>
      <c r="I815" s="6">
        <f t="shared" si="49"/>
        <v>239.40625</v>
      </c>
      <c r="J815" t="s">
        <v>20</v>
      </c>
      <c r="K815">
        <v>68</v>
      </c>
      <c r="L815" t="s">
        <v>21</v>
      </c>
      <c r="M815" t="s">
        <v>22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2035</v>
      </c>
      <c r="G816" t="s">
        <v>2036</v>
      </c>
      <c r="H816" s="5">
        <f t="shared" si="48"/>
        <v>81.944444444444443</v>
      </c>
      <c r="I816" s="6">
        <f t="shared" si="49"/>
        <v>92.1875</v>
      </c>
      <c r="J816" t="s">
        <v>14</v>
      </c>
      <c r="K816">
        <v>36</v>
      </c>
      <c r="L816" t="s">
        <v>36</v>
      </c>
      <c r="M816" t="s">
        <v>37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  <c r="S816" s="9">
        <f t="shared" si="50"/>
        <v>42517.208333333328</v>
      </c>
      <c r="T816" s="9">
        <f t="shared" si="5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2035</v>
      </c>
      <c r="G817" t="s">
        <v>2036</v>
      </c>
      <c r="H817" s="5">
        <f t="shared" si="48"/>
        <v>64.049180327868854</v>
      </c>
      <c r="I817" s="6">
        <f t="shared" si="49"/>
        <v>130.23333333333335</v>
      </c>
      <c r="J817" t="s">
        <v>20</v>
      </c>
      <c r="K817">
        <v>183</v>
      </c>
      <c r="L817" t="s">
        <v>15</v>
      </c>
      <c r="M817" t="s">
        <v>16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  <c r="S817" s="9">
        <f t="shared" si="50"/>
        <v>43068.25</v>
      </c>
      <c r="T817" s="9">
        <f t="shared" si="5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2039</v>
      </c>
      <c r="G818" t="s">
        <v>2040</v>
      </c>
      <c r="H818" s="5">
        <f t="shared" si="48"/>
        <v>106.39097744360902</v>
      </c>
      <c r="I818" s="6">
        <f t="shared" si="49"/>
        <v>615.21739130434787</v>
      </c>
      <c r="J818" t="s">
        <v>20</v>
      </c>
      <c r="K818">
        <v>133</v>
      </c>
      <c r="L818" t="s">
        <v>21</v>
      </c>
      <c r="M818" t="s">
        <v>22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  <c r="S818" s="9">
        <f t="shared" si="50"/>
        <v>41680.25</v>
      </c>
      <c r="T818" s="9">
        <f t="shared" si="5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2047</v>
      </c>
      <c r="G819" t="s">
        <v>2048</v>
      </c>
      <c r="H819" s="5">
        <f t="shared" si="48"/>
        <v>76.011249497790274</v>
      </c>
      <c r="I819" s="6">
        <f t="shared" si="49"/>
        <v>368.79532163742692</v>
      </c>
      <c r="J819" t="s">
        <v>20</v>
      </c>
      <c r="K819">
        <v>2489</v>
      </c>
      <c r="L819" t="s">
        <v>107</v>
      </c>
      <c r="M819" t="s">
        <v>108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  <c r="S819" s="9">
        <f t="shared" si="50"/>
        <v>43589.208333333328</v>
      </c>
      <c r="T819" s="9">
        <f t="shared" si="5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2039</v>
      </c>
      <c r="G820" t="s">
        <v>2040</v>
      </c>
      <c r="H820" s="5">
        <f t="shared" si="48"/>
        <v>111.07246376811594</v>
      </c>
      <c r="I820" s="6">
        <f t="shared" si="49"/>
        <v>1094.8571428571429</v>
      </c>
      <c r="J820" t="s">
        <v>20</v>
      </c>
      <c r="K820">
        <v>69</v>
      </c>
      <c r="L820" t="s">
        <v>21</v>
      </c>
      <c r="M820" t="s">
        <v>22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2050</v>
      </c>
      <c r="G821" t="s">
        <v>2051</v>
      </c>
      <c r="H821" s="5">
        <f t="shared" si="48"/>
        <v>95.936170212765958</v>
      </c>
      <c r="I821" s="6">
        <f t="shared" si="49"/>
        <v>50.662921348314605</v>
      </c>
      <c r="J821" t="s">
        <v>14</v>
      </c>
      <c r="K821">
        <v>47</v>
      </c>
      <c r="L821" t="s">
        <v>21</v>
      </c>
      <c r="M821" t="s">
        <v>22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  <c r="S821" s="9">
        <f t="shared" si="50"/>
        <v>41237.25</v>
      </c>
      <c r="T821" s="9">
        <f t="shared" si="5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2035</v>
      </c>
      <c r="G822" t="s">
        <v>2036</v>
      </c>
      <c r="H822" s="5">
        <f t="shared" si="48"/>
        <v>43.043010752688176</v>
      </c>
      <c r="I822" s="6">
        <f t="shared" si="49"/>
        <v>800.6</v>
      </c>
      <c r="J822" t="s">
        <v>20</v>
      </c>
      <c r="K822">
        <v>279</v>
      </c>
      <c r="L822" t="s">
        <v>40</v>
      </c>
      <c r="M822" t="s">
        <v>41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  <c r="S822" s="9">
        <f t="shared" si="50"/>
        <v>43310.208333333328</v>
      </c>
      <c r="T822" s="9">
        <f t="shared" si="5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2041</v>
      </c>
      <c r="G823" t="s">
        <v>2042</v>
      </c>
      <c r="H823" s="5">
        <f t="shared" si="48"/>
        <v>67.966666666666669</v>
      </c>
      <c r="I823" s="6">
        <f t="shared" si="49"/>
        <v>291.28571428571428</v>
      </c>
      <c r="J823" t="s">
        <v>20</v>
      </c>
      <c r="K823">
        <v>210</v>
      </c>
      <c r="L823" t="s">
        <v>21</v>
      </c>
      <c r="M823" t="s">
        <v>22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  <c r="S823" s="9">
        <f t="shared" si="50"/>
        <v>42794.25</v>
      </c>
      <c r="T823" s="9">
        <f t="shared" si="5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2035</v>
      </c>
      <c r="G824" t="s">
        <v>2036</v>
      </c>
      <c r="H824" s="5">
        <f t="shared" si="48"/>
        <v>89.991428571428571</v>
      </c>
      <c r="I824" s="6">
        <f t="shared" si="49"/>
        <v>349.9666666666667</v>
      </c>
      <c r="J824" t="s">
        <v>20</v>
      </c>
      <c r="K824">
        <v>2100</v>
      </c>
      <c r="L824" t="s">
        <v>21</v>
      </c>
      <c r="M824" t="s">
        <v>22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  <c r="S824" s="9">
        <f t="shared" si="50"/>
        <v>41698.25</v>
      </c>
      <c r="T824" s="9">
        <f t="shared" si="5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2035</v>
      </c>
      <c r="G825" t="s">
        <v>2036</v>
      </c>
      <c r="H825" s="5">
        <f t="shared" si="48"/>
        <v>58.095238095238095</v>
      </c>
      <c r="I825" s="6">
        <f t="shared" si="49"/>
        <v>357.07317073170731</v>
      </c>
      <c r="J825" t="s">
        <v>20</v>
      </c>
      <c r="K825">
        <v>252</v>
      </c>
      <c r="L825" t="s">
        <v>21</v>
      </c>
      <c r="M825" t="s">
        <v>22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  <c r="S825" s="9">
        <f t="shared" si="50"/>
        <v>41892.208333333336</v>
      </c>
      <c r="T825" s="9">
        <f t="shared" si="5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2047</v>
      </c>
      <c r="G826" t="s">
        <v>2048</v>
      </c>
      <c r="H826" s="5">
        <f t="shared" si="48"/>
        <v>83.996875000000003</v>
      </c>
      <c r="I826" s="6">
        <f t="shared" si="49"/>
        <v>126.48941176470588</v>
      </c>
      <c r="J826" t="s">
        <v>20</v>
      </c>
      <c r="K826">
        <v>1280</v>
      </c>
      <c r="L826" t="s">
        <v>21</v>
      </c>
      <c r="M826" t="s">
        <v>22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  <c r="S826" s="9">
        <f t="shared" si="50"/>
        <v>40348.208333333336</v>
      </c>
      <c r="T826" s="9">
        <f t="shared" si="5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2041</v>
      </c>
      <c r="G827" t="s">
        <v>2052</v>
      </c>
      <c r="H827" s="5">
        <f t="shared" si="48"/>
        <v>88.853503184713375</v>
      </c>
      <c r="I827" s="6">
        <f t="shared" si="49"/>
        <v>387.5</v>
      </c>
      <c r="J827" t="s">
        <v>20</v>
      </c>
      <c r="K827">
        <v>157</v>
      </c>
      <c r="L827" t="s">
        <v>40</v>
      </c>
      <c r="M827" t="s">
        <v>41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  <c r="S827" s="9">
        <f t="shared" si="50"/>
        <v>42941.208333333328</v>
      </c>
      <c r="T827" s="9">
        <f t="shared" si="5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2039</v>
      </c>
      <c r="G828" t="s">
        <v>2040</v>
      </c>
      <c r="H828" s="5">
        <f t="shared" si="48"/>
        <v>65.963917525773198</v>
      </c>
      <c r="I828" s="6">
        <f t="shared" si="49"/>
        <v>457.03571428571428</v>
      </c>
      <c r="J828" t="s">
        <v>20</v>
      </c>
      <c r="K828">
        <v>194</v>
      </c>
      <c r="L828" t="s">
        <v>21</v>
      </c>
      <c r="M828" t="s">
        <v>22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  <c r="S828" s="9">
        <f t="shared" si="50"/>
        <v>40525.25</v>
      </c>
      <c r="T828" s="9">
        <f t="shared" si="5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2041</v>
      </c>
      <c r="G829" t="s">
        <v>2044</v>
      </c>
      <c r="H829" s="5">
        <f t="shared" si="48"/>
        <v>74.804878048780495</v>
      </c>
      <c r="I829" s="6">
        <f t="shared" si="49"/>
        <v>266.69565217391306</v>
      </c>
      <c r="J829" t="s">
        <v>20</v>
      </c>
      <c r="K829">
        <v>82</v>
      </c>
      <c r="L829" t="s">
        <v>26</v>
      </c>
      <c r="M829" t="s">
        <v>27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2039</v>
      </c>
      <c r="G830" t="s">
        <v>2040</v>
      </c>
      <c r="H830" s="5">
        <f t="shared" si="48"/>
        <v>69.98571428571428</v>
      </c>
      <c r="I830" s="6">
        <f t="shared" si="49"/>
        <v>69</v>
      </c>
      <c r="J830" t="s">
        <v>14</v>
      </c>
      <c r="K830">
        <v>70</v>
      </c>
      <c r="L830" t="s">
        <v>21</v>
      </c>
      <c r="M830" t="s">
        <v>22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2039</v>
      </c>
      <c r="G831" t="s">
        <v>2040</v>
      </c>
      <c r="H831" s="5">
        <f t="shared" si="48"/>
        <v>32.006493506493506</v>
      </c>
      <c r="I831" s="6">
        <f t="shared" si="49"/>
        <v>51.34375</v>
      </c>
      <c r="J831" t="s">
        <v>14</v>
      </c>
      <c r="K831">
        <v>154</v>
      </c>
      <c r="L831" t="s">
        <v>21</v>
      </c>
      <c r="M831" t="s">
        <v>22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2039</v>
      </c>
      <c r="G832" t="s">
        <v>2040</v>
      </c>
      <c r="H832" s="5">
        <f t="shared" si="48"/>
        <v>64.727272727272734</v>
      </c>
      <c r="I832" s="6">
        <f t="shared" si="49"/>
        <v>1.1710526315789473</v>
      </c>
      <c r="J832" t="s">
        <v>14</v>
      </c>
      <c r="K832">
        <v>22</v>
      </c>
      <c r="L832" t="s">
        <v>21</v>
      </c>
      <c r="M832" t="s">
        <v>22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  <c r="S832" s="9">
        <f t="shared" si="50"/>
        <v>43103.25</v>
      </c>
      <c r="T832" s="9">
        <f t="shared" si="5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2054</v>
      </c>
      <c r="G833" t="s">
        <v>2055</v>
      </c>
      <c r="H833" s="5">
        <f t="shared" si="48"/>
        <v>24.998110087408456</v>
      </c>
      <c r="I833" s="6">
        <f t="shared" si="49"/>
        <v>108.97734294541709</v>
      </c>
      <c r="J833" t="s">
        <v>20</v>
      </c>
      <c r="K833">
        <v>4233</v>
      </c>
      <c r="L833" t="s">
        <v>21</v>
      </c>
      <c r="M833" t="s">
        <v>22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  <c r="S833" s="9">
        <f t="shared" si="50"/>
        <v>40994.208333333336</v>
      </c>
      <c r="T833" s="9">
        <f t="shared" si="5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2047</v>
      </c>
      <c r="G834" t="s">
        <v>2059</v>
      </c>
      <c r="H834" s="5">
        <f t="shared" si="48"/>
        <v>104.97764070932922</v>
      </c>
      <c r="I834" s="6">
        <f t="shared" si="49"/>
        <v>315.17592592592592</v>
      </c>
      <c r="J834" t="s">
        <v>20</v>
      </c>
      <c r="K834">
        <v>1297</v>
      </c>
      <c r="L834" t="s">
        <v>36</v>
      </c>
      <c r="M834" t="s">
        <v>37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  <c r="S834" s="9">
        <f t="shared" si="50"/>
        <v>42299.208333333328</v>
      </c>
      <c r="T834" s="9">
        <f t="shared" si="51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2047</v>
      </c>
      <c r="G835" t="s">
        <v>2059</v>
      </c>
      <c r="H835" s="5">
        <f t="shared" ref="H835:H898" si="52">E835/K835</f>
        <v>64.987878787878785</v>
      </c>
      <c r="I835" s="6">
        <f t="shared" ref="I835:I898" si="53">(E835/D835)*100</f>
        <v>157.69117647058823</v>
      </c>
      <c r="J835" t="s">
        <v>20</v>
      </c>
      <c r="K835">
        <v>165</v>
      </c>
      <c r="L835" t="s">
        <v>36</v>
      </c>
      <c r="M835" t="s">
        <v>37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  <c r="S835" s="9">
        <f t="shared" ref="S835:S898" si="54">(((N835/60)/60)/24)+DATE(1970,1,1)</f>
        <v>40588.25</v>
      </c>
      <c r="T835" s="9">
        <f t="shared" ref="T835:T898" si="55">(((O835/60)/60)/24)+DATE(1970,1,1)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2039</v>
      </c>
      <c r="G836" t="s">
        <v>2040</v>
      </c>
      <c r="H836" s="5">
        <f t="shared" si="52"/>
        <v>94.352941176470594</v>
      </c>
      <c r="I836" s="6">
        <f t="shared" si="53"/>
        <v>153.8082191780822</v>
      </c>
      <c r="J836" t="s">
        <v>20</v>
      </c>
      <c r="K836">
        <v>119</v>
      </c>
      <c r="L836" t="s">
        <v>21</v>
      </c>
      <c r="M836" t="s">
        <v>22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2037</v>
      </c>
      <c r="G837" t="s">
        <v>2038</v>
      </c>
      <c r="H837" s="5">
        <f t="shared" si="52"/>
        <v>44.001706484641637</v>
      </c>
      <c r="I837" s="6">
        <f t="shared" si="53"/>
        <v>89.738979118329468</v>
      </c>
      <c r="J837" t="s">
        <v>14</v>
      </c>
      <c r="K837">
        <v>1758</v>
      </c>
      <c r="L837" t="s">
        <v>21</v>
      </c>
      <c r="M837" t="s">
        <v>22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2035</v>
      </c>
      <c r="G838" t="s">
        <v>2045</v>
      </c>
      <c r="H838" s="5">
        <f t="shared" si="52"/>
        <v>64.744680851063833</v>
      </c>
      <c r="I838" s="6">
        <f t="shared" si="53"/>
        <v>75.135802469135797</v>
      </c>
      <c r="J838" t="s">
        <v>14</v>
      </c>
      <c r="K838">
        <v>94</v>
      </c>
      <c r="L838" t="s">
        <v>21</v>
      </c>
      <c r="M838" t="s">
        <v>22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  <c r="S838" s="9">
        <f t="shared" si="54"/>
        <v>40214.25</v>
      </c>
      <c r="T838" s="9">
        <f t="shared" si="55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2035</v>
      </c>
      <c r="G839" t="s">
        <v>2058</v>
      </c>
      <c r="H839" s="5">
        <f t="shared" si="52"/>
        <v>84.00667779632721</v>
      </c>
      <c r="I839" s="6">
        <f t="shared" si="53"/>
        <v>852.88135593220341</v>
      </c>
      <c r="J839" t="s">
        <v>20</v>
      </c>
      <c r="K839">
        <v>1797</v>
      </c>
      <c r="L839" t="s">
        <v>21</v>
      </c>
      <c r="M839" t="s">
        <v>22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  <c r="S839" s="9">
        <f t="shared" si="54"/>
        <v>40629.208333333336</v>
      </c>
      <c r="T839" s="9">
        <f t="shared" si="55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2039</v>
      </c>
      <c r="G840" t="s">
        <v>2040</v>
      </c>
      <c r="H840" s="5">
        <f t="shared" si="52"/>
        <v>34.061302681992338</v>
      </c>
      <c r="I840" s="6">
        <f t="shared" si="53"/>
        <v>138.90625</v>
      </c>
      <c r="J840" t="s">
        <v>20</v>
      </c>
      <c r="K840">
        <v>261</v>
      </c>
      <c r="L840" t="s">
        <v>21</v>
      </c>
      <c r="M840" t="s">
        <v>22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  <c r="S840" s="9">
        <f t="shared" si="54"/>
        <v>43370.208333333328</v>
      </c>
      <c r="T840" s="9">
        <f t="shared" si="55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2041</v>
      </c>
      <c r="G841" t="s">
        <v>2042</v>
      </c>
      <c r="H841" s="5">
        <f t="shared" si="52"/>
        <v>93.273885350318466</v>
      </c>
      <c r="I841" s="6">
        <f t="shared" si="53"/>
        <v>190.18181818181819</v>
      </c>
      <c r="J841" t="s">
        <v>20</v>
      </c>
      <c r="K841">
        <v>157</v>
      </c>
      <c r="L841" t="s">
        <v>21</v>
      </c>
      <c r="M841" t="s">
        <v>22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  <c r="S841" s="9">
        <f t="shared" si="54"/>
        <v>41715.208333333336</v>
      </c>
      <c r="T841" s="9">
        <f t="shared" si="55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2039</v>
      </c>
      <c r="G842" t="s">
        <v>2040</v>
      </c>
      <c r="H842" s="5">
        <f t="shared" si="52"/>
        <v>32.998301726577978</v>
      </c>
      <c r="I842" s="6">
        <f t="shared" si="53"/>
        <v>100.24333619948409</v>
      </c>
      <c r="J842" t="s">
        <v>20</v>
      </c>
      <c r="K842">
        <v>3533</v>
      </c>
      <c r="L842" t="s">
        <v>21</v>
      </c>
      <c r="M842" t="s">
        <v>22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  <c r="S842" s="9">
        <f t="shared" si="54"/>
        <v>41836.208333333336</v>
      </c>
      <c r="T842" s="9">
        <f t="shared" si="55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2037</v>
      </c>
      <c r="G843" t="s">
        <v>2038</v>
      </c>
      <c r="H843" s="5">
        <f t="shared" si="52"/>
        <v>83.812903225806451</v>
      </c>
      <c r="I843" s="6">
        <f t="shared" si="53"/>
        <v>142.75824175824175</v>
      </c>
      <c r="J843" t="s">
        <v>20</v>
      </c>
      <c r="K843">
        <v>155</v>
      </c>
      <c r="L843" t="s">
        <v>21</v>
      </c>
      <c r="M843" t="s">
        <v>22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  <c r="S843" s="9">
        <f t="shared" si="54"/>
        <v>42419.25</v>
      </c>
      <c r="T843" s="9">
        <f t="shared" si="55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2037</v>
      </c>
      <c r="G844" t="s">
        <v>2046</v>
      </c>
      <c r="H844" s="5">
        <f t="shared" si="52"/>
        <v>63.992424242424242</v>
      </c>
      <c r="I844" s="6">
        <f t="shared" si="53"/>
        <v>563.13333333333333</v>
      </c>
      <c r="J844" t="s">
        <v>20</v>
      </c>
      <c r="K844">
        <v>132</v>
      </c>
      <c r="L844" t="s">
        <v>107</v>
      </c>
      <c r="M844" t="s">
        <v>108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2054</v>
      </c>
      <c r="G845" t="s">
        <v>2055</v>
      </c>
      <c r="H845" s="5">
        <f t="shared" si="52"/>
        <v>81.909090909090907</v>
      </c>
      <c r="I845" s="6">
        <f t="shared" si="53"/>
        <v>30.715909090909086</v>
      </c>
      <c r="J845" t="s">
        <v>14</v>
      </c>
      <c r="K845">
        <v>33</v>
      </c>
      <c r="L845" t="s">
        <v>21</v>
      </c>
      <c r="M845" t="s">
        <v>22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  <c r="S845" s="9">
        <f t="shared" si="54"/>
        <v>43338.208333333328</v>
      </c>
      <c r="T845" s="9">
        <f t="shared" si="55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2041</v>
      </c>
      <c r="G846" t="s">
        <v>2042</v>
      </c>
      <c r="H846" s="5">
        <f t="shared" si="52"/>
        <v>93.053191489361708</v>
      </c>
      <c r="I846" s="6">
        <f t="shared" si="53"/>
        <v>99.39772727272728</v>
      </c>
      <c r="J846" t="s">
        <v>74</v>
      </c>
      <c r="K846">
        <v>94</v>
      </c>
      <c r="L846" t="s">
        <v>21</v>
      </c>
      <c r="M846" t="s">
        <v>22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  <c r="S846" s="9">
        <f t="shared" si="54"/>
        <v>40930.25</v>
      </c>
      <c r="T846" s="9">
        <f t="shared" si="55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2037</v>
      </c>
      <c r="G847" t="s">
        <v>2038</v>
      </c>
      <c r="H847" s="5">
        <f t="shared" si="52"/>
        <v>101.98449039881831</v>
      </c>
      <c r="I847" s="6">
        <f t="shared" si="53"/>
        <v>197.54935622317598</v>
      </c>
      <c r="J847" t="s">
        <v>20</v>
      </c>
      <c r="K847">
        <v>1354</v>
      </c>
      <c r="L847" t="s">
        <v>40</v>
      </c>
      <c r="M847" t="s">
        <v>41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  <c r="S847" s="9">
        <f t="shared" si="54"/>
        <v>43235.208333333328</v>
      </c>
      <c r="T847" s="9">
        <f t="shared" si="55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2037</v>
      </c>
      <c r="G848" t="s">
        <v>2038</v>
      </c>
      <c r="H848" s="5">
        <f t="shared" si="52"/>
        <v>105.9375</v>
      </c>
      <c r="I848" s="6">
        <f t="shared" si="53"/>
        <v>508.5</v>
      </c>
      <c r="J848" t="s">
        <v>20</v>
      </c>
      <c r="K848">
        <v>48</v>
      </c>
      <c r="L848" t="s">
        <v>21</v>
      </c>
      <c r="M848" t="s">
        <v>22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  <c r="S848" s="9">
        <f t="shared" si="54"/>
        <v>43302.208333333328</v>
      </c>
      <c r="T848" s="9">
        <f t="shared" si="55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2033</v>
      </c>
      <c r="G849" t="s">
        <v>2034</v>
      </c>
      <c r="H849" s="5">
        <f t="shared" si="52"/>
        <v>101.58181818181818</v>
      </c>
      <c r="I849" s="6">
        <f t="shared" si="53"/>
        <v>237.74468085106383</v>
      </c>
      <c r="J849" t="s">
        <v>20</v>
      </c>
      <c r="K849">
        <v>110</v>
      </c>
      <c r="L849" t="s">
        <v>21</v>
      </c>
      <c r="M849" t="s">
        <v>22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  <c r="S849" s="9">
        <f t="shared" si="54"/>
        <v>43107.25</v>
      </c>
      <c r="T849" s="9">
        <f t="shared" si="55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2041</v>
      </c>
      <c r="G850" t="s">
        <v>2044</v>
      </c>
      <c r="H850" s="5">
        <f t="shared" si="52"/>
        <v>62.970930232558139</v>
      </c>
      <c r="I850" s="6">
        <f t="shared" si="53"/>
        <v>338.46875</v>
      </c>
      <c r="J850" t="s">
        <v>20</v>
      </c>
      <c r="K850">
        <v>172</v>
      </c>
      <c r="L850" t="s">
        <v>21</v>
      </c>
      <c r="M850" t="s">
        <v>22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  <c r="S850" s="9">
        <f t="shared" si="54"/>
        <v>40341.208333333336</v>
      </c>
      <c r="T850" s="9">
        <f t="shared" si="55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2035</v>
      </c>
      <c r="G851" t="s">
        <v>2045</v>
      </c>
      <c r="H851" s="5">
        <f t="shared" si="52"/>
        <v>29.045602605863191</v>
      </c>
      <c r="I851" s="6">
        <f t="shared" si="53"/>
        <v>133.08955223880596</v>
      </c>
      <c r="J851" t="s">
        <v>20</v>
      </c>
      <c r="K851">
        <v>307</v>
      </c>
      <c r="L851" t="s">
        <v>21</v>
      </c>
      <c r="M851" t="s">
        <v>22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2035</v>
      </c>
      <c r="G852" t="s">
        <v>2036</v>
      </c>
      <c r="H852" s="5">
        <f t="shared" si="52"/>
        <v>1</v>
      </c>
      <c r="I852" s="6">
        <f t="shared" si="53"/>
        <v>1</v>
      </c>
      <c r="J852" t="s">
        <v>14</v>
      </c>
      <c r="K852">
        <v>1</v>
      </c>
      <c r="L852" t="s">
        <v>21</v>
      </c>
      <c r="M852" t="s">
        <v>22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  <c r="S852" s="9">
        <f t="shared" si="54"/>
        <v>40866.25</v>
      </c>
      <c r="T852" s="9">
        <f t="shared" si="55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2035</v>
      </c>
      <c r="G853" t="s">
        <v>2043</v>
      </c>
      <c r="H853" s="5">
        <f t="shared" si="52"/>
        <v>77.924999999999997</v>
      </c>
      <c r="I853" s="6">
        <f t="shared" si="53"/>
        <v>207.79999999999998</v>
      </c>
      <c r="J853" t="s">
        <v>20</v>
      </c>
      <c r="K853">
        <v>160</v>
      </c>
      <c r="L853" t="s">
        <v>21</v>
      </c>
      <c r="M853" t="s">
        <v>22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2050</v>
      </c>
      <c r="G854" t="s">
        <v>2051</v>
      </c>
      <c r="H854" s="5">
        <f t="shared" si="52"/>
        <v>80.806451612903231</v>
      </c>
      <c r="I854" s="6">
        <f t="shared" si="53"/>
        <v>51.122448979591837</v>
      </c>
      <c r="J854" t="s">
        <v>14</v>
      </c>
      <c r="K854">
        <v>31</v>
      </c>
      <c r="L854" t="s">
        <v>21</v>
      </c>
      <c r="M854" t="s">
        <v>22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  <c r="S854" s="9">
        <f t="shared" si="54"/>
        <v>40740.208333333336</v>
      </c>
      <c r="T854" s="9">
        <f t="shared" si="55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2035</v>
      </c>
      <c r="G855" t="s">
        <v>2045</v>
      </c>
      <c r="H855" s="5">
        <f t="shared" si="52"/>
        <v>76.006816632583508</v>
      </c>
      <c r="I855" s="6">
        <f t="shared" si="53"/>
        <v>652.05847953216369</v>
      </c>
      <c r="J855" t="s">
        <v>20</v>
      </c>
      <c r="K855">
        <v>1467</v>
      </c>
      <c r="L855" t="s">
        <v>15</v>
      </c>
      <c r="M855" t="s">
        <v>16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  <c r="S855" s="9">
        <f t="shared" si="54"/>
        <v>40714.208333333336</v>
      </c>
      <c r="T855" s="9">
        <f t="shared" si="55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2047</v>
      </c>
      <c r="G856" t="s">
        <v>2053</v>
      </c>
      <c r="H856" s="5">
        <f t="shared" si="52"/>
        <v>72.993613824192337</v>
      </c>
      <c r="I856" s="6">
        <f t="shared" si="53"/>
        <v>113.63099415204678</v>
      </c>
      <c r="J856" t="s">
        <v>20</v>
      </c>
      <c r="K856">
        <v>2662</v>
      </c>
      <c r="L856" t="s">
        <v>15</v>
      </c>
      <c r="M856" t="s">
        <v>16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  <c r="S856" s="9">
        <f t="shared" si="54"/>
        <v>43787.25</v>
      </c>
      <c r="T856" s="9">
        <f t="shared" si="55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2039</v>
      </c>
      <c r="G857" t="s">
        <v>2040</v>
      </c>
      <c r="H857" s="5">
        <f t="shared" si="52"/>
        <v>53</v>
      </c>
      <c r="I857" s="6">
        <f t="shared" si="53"/>
        <v>102.37606837606839</v>
      </c>
      <c r="J857" t="s">
        <v>20</v>
      </c>
      <c r="K857">
        <v>452</v>
      </c>
      <c r="L857" t="s">
        <v>26</v>
      </c>
      <c r="M857" t="s">
        <v>27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  <c r="S857" s="9">
        <f t="shared" si="54"/>
        <v>40712.208333333336</v>
      </c>
      <c r="T857" s="9">
        <f t="shared" si="55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2033</v>
      </c>
      <c r="G858" t="s">
        <v>2034</v>
      </c>
      <c r="H858" s="5">
        <f t="shared" si="52"/>
        <v>54.164556962025316</v>
      </c>
      <c r="I858" s="6">
        <f t="shared" si="53"/>
        <v>356.58333333333331</v>
      </c>
      <c r="J858" t="s">
        <v>20</v>
      </c>
      <c r="K858">
        <v>158</v>
      </c>
      <c r="L858" t="s">
        <v>21</v>
      </c>
      <c r="M858" t="s">
        <v>22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  <c r="S858" s="9">
        <f t="shared" si="54"/>
        <v>41023.208333333336</v>
      </c>
      <c r="T858" s="9">
        <f t="shared" si="55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2041</v>
      </c>
      <c r="G859" t="s">
        <v>2052</v>
      </c>
      <c r="H859" s="5">
        <f t="shared" si="52"/>
        <v>32.946666666666665</v>
      </c>
      <c r="I859" s="6">
        <f t="shared" si="53"/>
        <v>139.86792452830187</v>
      </c>
      <c r="J859" t="s">
        <v>20</v>
      </c>
      <c r="K859">
        <v>225</v>
      </c>
      <c r="L859" t="s">
        <v>98</v>
      </c>
      <c r="M859" t="s">
        <v>99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2033</v>
      </c>
      <c r="G860" t="s">
        <v>2034</v>
      </c>
      <c r="H860" s="5">
        <f t="shared" si="52"/>
        <v>79.371428571428567</v>
      </c>
      <c r="I860" s="6">
        <f t="shared" si="53"/>
        <v>69.45</v>
      </c>
      <c r="J860" t="s">
        <v>14</v>
      </c>
      <c r="K860">
        <v>35</v>
      </c>
      <c r="L860" t="s">
        <v>21</v>
      </c>
      <c r="M860" t="s">
        <v>22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2039</v>
      </c>
      <c r="G861" t="s">
        <v>2040</v>
      </c>
      <c r="H861" s="5">
        <f t="shared" si="52"/>
        <v>41.174603174603178</v>
      </c>
      <c r="I861" s="6">
        <f t="shared" si="53"/>
        <v>35.534246575342465</v>
      </c>
      <c r="J861" t="s">
        <v>14</v>
      </c>
      <c r="K861">
        <v>63</v>
      </c>
      <c r="L861" t="s">
        <v>21</v>
      </c>
      <c r="M861" t="s">
        <v>22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  <c r="S861" s="9">
        <f t="shared" si="54"/>
        <v>41334.25</v>
      </c>
      <c r="T861" s="9">
        <f t="shared" si="55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2037</v>
      </c>
      <c r="G862" t="s">
        <v>2046</v>
      </c>
      <c r="H862" s="5">
        <f t="shared" si="52"/>
        <v>77.430769230769229</v>
      </c>
      <c r="I862" s="6">
        <f t="shared" si="53"/>
        <v>251.65</v>
      </c>
      <c r="J862" t="s">
        <v>20</v>
      </c>
      <c r="K862">
        <v>65</v>
      </c>
      <c r="L862" t="s">
        <v>21</v>
      </c>
      <c r="M862" t="s">
        <v>22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  <c r="S862" s="9">
        <f t="shared" si="54"/>
        <v>43515.25</v>
      </c>
      <c r="T862" s="9">
        <f t="shared" si="55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2039</v>
      </c>
      <c r="G863" t="s">
        <v>2040</v>
      </c>
      <c r="H863" s="5">
        <f t="shared" si="52"/>
        <v>57.159509202453989</v>
      </c>
      <c r="I863" s="6">
        <f t="shared" si="53"/>
        <v>105.87500000000001</v>
      </c>
      <c r="J863" t="s">
        <v>20</v>
      </c>
      <c r="K863">
        <v>163</v>
      </c>
      <c r="L863" t="s">
        <v>21</v>
      </c>
      <c r="M863" t="s">
        <v>22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  <c r="S863" s="9">
        <f t="shared" si="54"/>
        <v>40258.208333333336</v>
      </c>
      <c r="T863" s="9">
        <f t="shared" si="55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2039</v>
      </c>
      <c r="G864" t="s">
        <v>2040</v>
      </c>
      <c r="H864" s="5">
        <f t="shared" si="52"/>
        <v>77.17647058823529</v>
      </c>
      <c r="I864" s="6">
        <f t="shared" si="53"/>
        <v>187.42857142857144</v>
      </c>
      <c r="J864" t="s">
        <v>20</v>
      </c>
      <c r="K864">
        <v>85</v>
      </c>
      <c r="L864" t="s">
        <v>21</v>
      </c>
      <c r="M864" t="s">
        <v>22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  <c r="S864" s="9">
        <f t="shared" si="54"/>
        <v>40756.208333333336</v>
      </c>
      <c r="T864" s="9">
        <f t="shared" si="55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2041</v>
      </c>
      <c r="G865" t="s">
        <v>2060</v>
      </c>
      <c r="H865" s="5">
        <f t="shared" si="52"/>
        <v>24.953917050691246</v>
      </c>
      <c r="I865" s="6">
        <f t="shared" si="53"/>
        <v>386.78571428571428</v>
      </c>
      <c r="J865" t="s">
        <v>20</v>
      </c>
      <c r="K865">
        <v>217</v>
      </c>
      <c r="L865" t="s">
        <v>21</v>
      </c>
      <c r="M865" t="s">
        <v>22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  <c r="S865" s="9">
        <f t="shared" si="54"/>
        <v>42172.208333333328</v>
      </c>
      <c r="T865" s="9">
        <f t="shared" si="55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2041</v>
      </c>
      <c r="G866" t="s">
        <v>2052</v>
      </c>
      <c r="H866" s="5">
        <f t="shared" si="52"/>
        <v>97.18</v>
      </c>
      <c r="I866" s="6">
        <f t="shared" si="53"/>
        <v>347.07142857142856</v>
      </c>
      <c r="J866" t="s">
        <v>20</v>
      </c>
      <c r="K866">
        <v>150</v>
      </c>
      <c r="L866" t="s">
        <v>21</v>
      </c>
      <c r="M866" t="s">
        <v>22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  <c r="S866" s="9">
        <f t="shared" si="54"/>
        <v>42601.208333333328</v>
      </c>
      <c r="T866" s="9">
        <f t="shared" si="55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2039</v>
      </c>
      <c r="G867" t="s">
        <v>2040</v>
      </c>
      <c r="H867" s="5">
        <f t="shared" si="52"/>
        <v>46.000916870415651</v>
      </c>
      <c r="I867" s="6">
        <f t="shared" si="53"/>
        <v>185.82098765432099</v>
      </c>
      <c r="J867" t="s">
        <v>20</v>
      </c>
      <c r="K867">
        <v>3272</v>
      </c>
      <c r="L867" t="s">
        <v>21</v>
      </c>
      <c r="M867" t="s">
        <v>22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  <c r="S867" s="9">
        <f t="shared" si="54"/>
        <v>41897.208333333336</v>
      </c>
      <c r="T867" s="9">
        <f t="shared" si="55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2054</v>
      </c>
      <c r="G868" t="s">
        <v>2055</v>
      </c>
      <c r="H868" s="5">
        <f t="shared" si="52"/>
        <v>88.023385300668153</v>
      </c>
      <c r="I868" s="6">
        <f t="shared" si="53"/>
        <v>43.241247264770237</v>
      </c>
      <c r="J868" t="s">
        <v>74</v>
      </c>
      <c r="K868">
        <v>898</v>
      </c>
      <c r="L868" t="s">
        <v>21</v>
      </c>
      <c r="M868" t="s">
        <v>22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  <c r="S868" s="9">
        <f t="shared" si="54"/>
        <v>40671.208333333336</v>
      </c>
      <c r="T868" s="9">
        <f t="shared" si="55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2033</v>
      </c>
      <c r="G869" t="s">
        <v>2034</v>
      </c>
      <c r="H869" s="5">
        <f t="shared" si="52"/>
        <v>25.99</v>
      </c>
      <c r="I869" s="6">
        <f t="shared" si="53"/>
        <v>162.4375</v>
      </c>
      <c r="J869" t="s">
        <v>20</v>
      </c>
      <c r="K869">
        <v>300</v>
      </c>
      <c r="L869" t="s">
        <v>21</v>
      </c>
      <c r="M869" t="s">
        <v>22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  <c r="S869" s="9">
        <f t="shared" si="54"/>
        <v>43382.208333333328</v>
      </c>
      <c r="T869" s="9">
        <f t="shared" si="55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2039</v>
      </c>
      <c r="G870" t="s">
        <v>2040</v>
      </c>
      <c r="H870" s="5">
        <f t="shared" si="52"/>
        <v>102.69047619047619</v>
      </c>
      <c r="I870" s="6">
        <f t="shared" si="53"/>
        <v>184.84285714285716</v>
      </c>
      <c r="J870" t="s">
        <v>20</v>
      </c>
      <c r="K870">
        <v>126</v>
      </c>
      <c r="L870" t="s">
        <v>21</v>
      </c>
      <c r="M870" t="s">
        <v>22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2041</v>
      </c>
      <c r="G871" t="s">
        <v>2044</v>
      </c>
      <c r="H871" s="5">
        <f t="shared" si="52"/>
        <v>72.958174904942965</v>
      </c>
      <c r="I871" s="6">
        <f t="shared" si="53"/>
        <v>23.703520691785052</v>
      </c>
      <c r="J871" t="s">
        <v>14</v>
      </c>
      <c r="K871">
        <v>526</v>
      </c>
      <c r="L871" t="s">
        <v>21</v>
      </c>
      <c r="M871" t="s">
        <v>22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2039</v>
      </c>
      <c r="G872" t="s">
        <v>2040</v>
      </c>
      <c r="H872" s="5">
        <f t="shared" si="52"/>
        <v>57.190082644628099</v>
      </c>
      <c r="I872" s="6">
        <f t="shared" si="53"/>
        <v>89.870129870129873</v>
      </c>
      <c r="J872" t="s">
        <v>14</v>
      </c>
      <c r="K872">
        <v>121</v>
      </c>
      <c r="L872" t="s">
        <v>21</v>
      </c>
      <c r="M872" t="s">
        <v>22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  <c r="S872" s="9">
        <f t="shared" si="54"/>
        <v>42240.208333333328</v>
      </c>
      <c r="T872" s="9">
        <f t="shared" si="55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2039</v>
      </c>
      <c r="G873" t="s">
        <v>2040</v>
      </c>
      <c r="H873" s="5">
        <f t="shared" si="52"/>
        <v>84.013793103448279</v>
      </c>
      <c r="I873" s="6">
        <f t="shared" si="53"/>
        <v>272.6041958041958</v>
      </c>
      <c r="J873" t="s">
        <v>20</v>
      </c>
      <c r="K873">
        <v>2320</v>
      </c>
      <c r="L873" t="s">
        <v>21</v>
      </c>
      <c r="M873" t="s">
        <v>22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  <c r="S873" s="9">
        <f t="shared" si="54"/>
        <v>43040.208333333328</v>
      </c>
      <c r="T873" s="9">
        <f t="shared" si="55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2041</v>
      </c>
      <c r="G874" t="s">
        <v>2063</v>
      </c>
      <c r="H874" s="5">
        <f t="shared" si="52"/>
        <v>98.666666666666671</v>
      </c>
      <c r="I874" s="6">
        <f t="shared" si="53"/>
        <v>170.04255319148936</v>
      </c>
      <c r="J874" t="s">
        <v>20</v>
      </c>
      <c r="K874">
        <v>81</v>
      </c>
      <c r="L874" t="s">
        <v>26</v>
      </c>
      <c r="M874" t="s">
        <v>27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  <c r="S874" s="9">
        <f t="shared" si="54"/>
        <v>43346.208333333328</v>
      </c>
      <c r="T874" s="9">
        <f t="shared" si="55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2054</v>
      </c>
      <c r="G875" t="s">
        <v>2055</v>
      </c>
      <c r="H875" s="5">
        <f t="shared" si="52"/>
        <v>42.007419183889773</v>
      </c>
      <c r="I875" s="6">
        <f t="shared" si="53"/>
        <v>188.28503562945369</v>
      </c>
      <c r="J875" t="s">
        <v>20</v>
      </c>
      <c r="K875">
        <v>1887</v>
      </c>
      <c r="L875" t="s">
        <v>21</v>
      </c>
      <c r="M875" t="s">
        <v>22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  <c r="S875" s="9">
        <f t="shared" si="54"/>
        <v>41647.25</v>
      </c>
      <c r="T875" s="9">
        <f t="shared" si="55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2054</v>
      </c>
      <c r="G876" t="s">
        <v>2055</v>
      </c>
      <c r="H876" s="5">
        <f t="shared" si="52"/>
        <v>32.002753556677376</v>
      </c>
      <c r="I876" s="6">
        <f t="shared" si="53"/>
        <v>346.93532338308455</v>
      </c>
      <c r="J876" t="s">
        <v>20</v>
      </c>
      <c r="K876">
        <v>4358</v>
      </c>
      <c r="L876" t="s">
        <v>21</v>
      </c>
      <c r="M876" t="s">
        <v>22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2035</v>
      </c>
      <c r="G877" t="s">
        <v>2036</v>
      </c>
      <c r="H877" s="5">
        <f t="shared" si="52"/>
        <v>81.567164179104481</v>
      </c>
      <c r="I877" s="6">
        <f t="shared" si="53"/>
        <v>69.177215189873422</v>
      </c>
      <c r="J877" t="s">
        <v>14</v>
      </c>
      <c r="K877">
        <v>67</v>
      </c>
      <c r="L877" t="s">
        <v>21</v>
      </c>
      <c r="M877" t="s">
        <v>22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2054</v>
      </c>
      <c r="G878" t="s">
        <v>2055</v>
      </c>
      <c r="H878" s="5">
        <f t="shared" si="52"/>
        <v>37.035087719298247</v>
      </c>
      <c r="I878" s="6">
        <f t="shared" si="53"/>
        <v>25.433734939759034</v>
      </c>
      <c r="J878" t="s">
        <v>14</v>
      </c>
      <c r="K878">
        <v>57</v>
      </c>
      <c r="L878" t="s">
        <v>15</v>
      </c>
      <c r="M878" t="s">
        <v>16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2033</v>
      </c>
      <c r="G879" t="s">
        <v>2034</v>
      </c>
      <c r="H879" s="5">
        <f t="shared" si="52"/>
        <v>103.033360455655</v>
      </c>
      <c r="I879" s="6">
        <f t="shared" si="53"/>
        <v>77.400977995110026</v>
      </c>
      <c r="J879" t="s">
        <v>14</v>
      </c>
      <c r="K879">
        <v>1229</v>
      </c>
      <c r="L879" t="s">
        <v>21</v>
      </c>
      <c r="M879" t="s">
        <v>22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2035</v>
      </c>
      <c r="G880" t="s">
        <v>2057</v>
      </c>
      <c r="H880" s="5">
        <f t="shared" si="52"/>
        <v>84.333333333333329</v>
      </c>
      <c r="I880" s="6">
        <f t="shared" si="53"/>
        <v>37.481481481481481</v>
      </c>
      <c r="J880" t="s">
        <v>14</v>
      </c>
      <c r="K880">
        <v>12</v>
      </c>
      <c r="L880" t="s">
        <v>107</v>
      </c>
      <c r="M880" t="s">
        <v>108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  <c r="S880" s="9">
        <f t="shared" si="54"/>
        <v>43845.25</v>
      </c>
      <c r="T880" s="9">
        <f t="shared" si="55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2047</v>
      </c>
      <c r="G881" t="s">
        <v>2048</v>
      </c>
      <c r="H881" s="5">
        <f t="shared" si="52"/>
        <v>102.60377358490567</v>
      </c>
      <c r="I881" s="6">
        <f t="shared" si="53"/>
        <v>543.79999999999995</v>
      </c>
      <c r="J881" t="s">
        <v>20</v>
      </c>
      <c r="K881">
        <v>53</v>
      </c>
      <c r="L881" t="s">
        <v>21</v>
      </c>
      <c r="M881" t="s">
        <v>22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  <c r="S881" s="9">
        <f t="shared" si="54"/>
        <v>42788.25</v>
      </c>
      <c r="T881" s="9">
        <f t="shared" si="55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2035</v>
      </c>
      <c r="G882" t="s">
        <v>2043</v>
      </c>
      <c r="H882" s="5">
        <f t="shared" si="52"/>
        <v>79.992129246064621</v>
      </c>
      <c r="I882" s="6">
        <f t="shared" si="53"/>
        <v>228.52189349112427</v>
      </c>
      <c r="J882" t="s">
        <v>20</v>
      </c>
      <c r="K882">
        <v>2414</v>
      </c>
      <c r="L882" t="s">
        <v>21</v>
      </c>
      <c r="M882" t="s">
        <v>22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2039</v>
      </c>
      <c r="G883" t="s">
        <v>2040</v>
      </c>
      <c r="H883" s="5">
        <f t="shared" si="52"/>
        <v>70.055309734513273</v>
      </c>
      <c r="I883" s="6">
        <f t="shared" si="53"/>
        <v>38.948339483394832</v>
      </c>
      <c r="J883" t="s">
        <v>14</v>
      </c>
      <c r="K883">
        <v>452</v>
      </c>
      <c r="L883" t="s">
        <v>21</v>
      </c>
      <c r="M883" t="s">
        <v>22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  <c r="S883" s="9">
        <f t="shared" si="54"/>
        <v>42194.208333333328</v>
      </c>
      <c r="T883" s="9">
        <f t="shared" si="55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2039</v>
      </c>
      <c r="G884" t="s">
        <v>2040</v>
      </c>
      <c r="H884" s="5">
        <f t="shared" si="52"/>
        <v>37</v>
      </c>
      <c r="I884" s="6">
        <f t="shared" si="53"/>
        <v>370</v>
      </c>
      <c r="J884" t="s">
        <v>20</v>
      </c>
      <c r="K884">
        <v>80</v>
      </c>
      <c r="L884" t="s">
        <v>21</v>
      </c>
      <c r="M884" t="s">
        <v>22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  <c r="S884" s="9">
        <f t="shared" si="54"/>
        <v>42025.25</v>
      </c>
      <c r="T884" s="9">
        <f t="shared" si="55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2041</v>
      </c>
      <c r="G885" t="s">
        <v>2052</v>
      </c>
      <c r="H885" s="5">
        <f t="shared" si="52"/>
        <v>41.911917098445599</v>
      </c>
      <c r="I885" s="6">
        <f t="shared" si="53"/>
        <v>237.91176470588232</v>
      </c>
      <c r="J885" t="s">
        <v>20</v>
      </c>
      <c r="K885">
        <v>193</v>
      </c>
      <c r="L885" t="s">
        <v>21</v>
      </c>
      <c r="M885" t="s">
        <v>22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2039</v>
      </c>
      <c r="G886" t="s">
        <v>2040</v>
      </c>
      <c r="H886" s="5">
        <f t="shared" si="52"/>
        <v>57.992576882290564</v>
      </c>
      <c r="I886" s="6">
        <f t="shared" si="53"/>
        <v>64.036299765807954</v>
      </c>
      <c r="J886" t="s">
        <v>14</v>
      </c>
      <c r="K886">
        <v>1886</v>
      </c>
      <c r="L886" t="s">
        <v>21</v>
      </c>
      <c r="M886" t="s">
        <v>22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  <c r="S886" s="9">
        <f t="shared" si="54"/>
        <v>41763.208333333336</v>
      </c>
      <c r="T886" s="9">
        <f t="shared" si="55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2039</v>
      </c>
      <c r="G887" t="s">
        <v>2040</v>
      </c>
      <c r="H887" s="5">
        <f t="shared" si="52"/>
        <v>40.942307692307693</v>
      </c>
      <c r="I887" s="6">
        <f t="shared" si="53"/>
        <v>118.27777777777777</v>
      </c>
      <c r="J887" t="s">
        <v>20</v>
      </c>
      <c r="K887">
        <v>52</v>
      </c>
      <c r="L887" t="s">
        <v>21</v>
      </c>
      <c r="M887" t="s">
        <v>22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2035</v>
      </c>
      <c r="G888" t="s">
        <v>2045</v>
      </c>
      <c r="H888" s="5">
        <f t="shared" si="52"/>
        <v>69.9972602739726</v>
      </c>
      <c r="I888" s="6">
        <f t="shared" si="53"/>
        <v>84.824037184594957</v>
      </c>
      <c r="J888" t="s">
        <v>14</v>
      </c>
      <c r="K888">
        <v>1825</v>
      </c>
      <c r="L888" t="s">
        <v>21</v>
      </c>
      <c r="M888" t="s">
        <v>22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2039</v>
      </c>
      <c r="G889" t="s">
        <v>2040</v>
      </c>
      <c r="H889" s="5">
        <f t="shared" si="52"/>
        <v>73.838709677419359</v>
      </c>
      <c r="I889" s="6">
        <f t="shared" si="53"/>
        <v>29.346153846153843</v>
      </c>
      <c r="J889" t="s">
        <v>14</v>
      </c>
      <c r="K889">
        <v>31</v>
      </c>
      <c r="L889" t="s">
        <v>21</v>
      </c>
      <c r="M889" t="s">
        <v>22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  <c r="S889" s="9">
        <f t="shared" si="54"/>
        <v>42202.208333333328</v>
      </c>
      <c r="T889" s="9">
        <f t="shared" si="55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2039</v>
      </c>
      <c r="G890" t="s">
        <v>2040</v>
      </c>
      <c r="H890" s="5">
        <f t="shared" si="52"/>
        <v>41.979310344827589</v>
      </c>
      <c r="I890" s="6">
        <f t="shared" si="53"/>
        <v>209.89655172413794</v>
      </c>
      <c r="J890" t="s">
        <v>20</v>
      </c>
      <c r="K890">
        <v>290</v>
      </c>
      <c r="L890" t="s">
        <v>21</v>
      </c>
      <c r="M890" t="s">
        <v>22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  <c r="S890" s="9">
        <f t="shared" si="54"/>
        <v>42836.208333333328</v>
      </c>
      <c r="T890" s="9">
        <f t="shared" si="55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2035</v>
      </c>
      <c r="G891" t="s">
        <v>2043</v>
      </c>
      <c r="H891" s="5">
        <f t="shared" si="52"/>
        <v>77.93442622950819</v>
      </c>
      <c r="I891" s="6">
        <f t="shared" si="53"/>
        <v>169.78571428571431</v>
      </c>
      <c r="J891" t="s">
        <v>20</v>
      </c>
      <c r="K891">
        <v>122</v>
      </c>
      <c r="L891" t="s">
        <v>21</v>
      </c>
      <c r="M891" t="s">
        <v>22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  <c r="S891" s="9">
        <f t="shared" si="54"/>
        <v>41710.208333333336</v>
      </c>
      <c r="T891" s="9">
        <f t="shared" si="55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2035</v>
      </c>
      <c r="G892" t="s">
        <v>2045</v>
      </c>
      <c r="H892" s="5">
        <f t="shared" si="52"/>
        <v>106.01972789115646</v>
      </c>
      <c r="I892" s="6">
        <f t="shared" si="53"/>
        <v>115.95907738095239</v>
      </c>
      <c r="J892" t="s">
        <v>20</v>
      </c>
      <c r="K892">
        <v>1470</v>
      </c>
      <c r="L892" t="s">
        <v>21</v>
      </c>
      <c r="M892" t="s">
        <v>22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  <c r="S892" s="9">
        <f t="shared" si="54"/>
        <v>43640.208333333328</v>
      </c>
      <c r="T892" s="9">
        <f t="shared" si="55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2041</v>
      </c>
      <c r="G893" t="s">
        <v>2042</v>
      </c>
      <c r="H893" s="5">
        <f t="shared" si="52"/>
        <v>47.018181818181816</v>
      </c>
      <c r="I893" s="6">
        <f t="shared" si="53"/>
        <v>258.59999999999997</v>
      </c>
      <c r="J893" t="s">
        <v>20</v>
      </c>
      <c r="K893">
        <v>165</v>
      </c>
      <c r="L893" t="s">
        <v>15</v>
      </c>
      <c r="M893" t="s">
        <v>16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  <c r="S893" s="9">
        <f t="shared" si="54"/>
        <v>40880.25</v>
      </c>
      <c r="T893" s="9">
        <f t="shared" si="55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2047</v>
      </c>
      <c r="G894" t="s">
        <v>2059</v>
      </c>
      <c r="H894" s="5">
        <f t="shared" si="52"/>
        <v>76.016483516483518</v>
      </c>
      <c r="I894" s="6">
        <f t="shared" si="53"/>
        <v>230.58333333333331</v>
      </c>
      <c r="J894" t="s">
        <v>20</v>
      </c>
      <c r="K894">
        <v>182</v>
      </c>
      <c r="L894" t="s">
        <v>21</v>
      </c>
      <c r="M894" t="s">
        <v>22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  <c r="S894" s="9">
        <f t="shared" si="54"/>
        <v>40319.208333333336</v>
      </c>
      <c r="T894" s="9">
        <f t="shared" si="55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2041</v>
      </c>
      <c r="G895" t="s">
        <v>2042</v>
      </c>
      <c r="H895" s="5">
        <f t="shared" si="52"/>
        <v>54.120603015075375</v>
      </c>
      <c r="I895" s="6">
        <f t="shared" si="53"/>
        <v>128.21428571428572</v>
      </c>
      <c r="J895" t="s">
        <v>20</v>
      </c>
      <c r="K895">
        <v>199</v>
      </c>
      <c r="L895" t="s">
        <v>107</v>
      </c>
      <c r="M895" t="s">
        <v>108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  <c r="S895" s="9">
        <f t="shared" si="54"/>
        <v>42170.208333333328</v>
      </c>
      <c r="T895" s="9">
        <f t="shared" si="55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2041</v>
      </c>
      <c r="G896" t="s">
        <v>2060</v>
      </c>
      <c r="H896" s="5">
        <f t="shared" si="52"/>
        <v>57.285714285714285</v>
      </c>
      <c r="I896" s="6">
        <f t="shared" si="53"/>
        <v>188.70588235294116</v>
      </c>
      <c r="J896" t="s">
        <v>20</v>
      </c>
      <c r="K896">
        <v>56</v>
      </c>
      <c r="L896" t="s">
        <v>40</v>
      </c>
      <c r="M896" t="s">
        <v>41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2039</v>
      </c>
      <c r="G897" t="s">
        <v>2040</v>
      </c>
      <c r="H897" s="5">
        <f t="shared" si="52"/>
        <v>103.81308411214954</v>
      </c>
      <c r="I897" s="6">
        <f t="shared" si="53"/>
        <v>6.9511889862327907</v>
      </c>
      <c r="J897" t="s">
        <v>14</v>
      </c>
      <c r="K897">
        <v>107</v>
      </c>
      <c r="L897" t="s">
        <v>21</v>
      </c>
      <c r="M897" t="s">
        <v>22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  <c r="S897" s="9">
        <f t="shared" si="54"/>
        <v>43134.25</v>
      </c>
      <c r="T897" s="9">
        <f t="shared" si="55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2033</v>
      </c>
      <c r="G898" t="s">
        <v>2034</v>
      </c>
      <c r="H898" s="5">
        <f t="shared" si="52"/>
        <v>105.02602739726028</v>
      </c>
      <c r="I898" s="6">
        <f t="shared" si="53"/>
        <v>774.43434343434342</v>
      </c>
      <c r="J898" t="s">
        <v>20</v>
      </c>
      <c r="K898">
        <v>1460</v>
      </c>
      <c r="L898" t="s">
        <v>26</v>
      </c>
      <c r="M898" t="s">
        <v>27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2039</v>
      </c>
      <c r="G899" t="s">
        <v>2040</v>
      </c>
      <c r="H899" s="5">
        <f t="shared" ref="H899:H962" si="56">E899/K899</f>
        <v>90.259259259259252</v>
      </c>
      <c r="I899" s="6">
        <f t="shared" ref="I899:I962" si="57">(E899/D899)*100</f>
        <v>27.693181818181817</v>
      </c>
      <c r="J899" t="s">
        <v>14</v>
      </c>
      <c r="K899">
        <v>27</v>
      </c>
      <c r="L899" t="s">
        <v>21</v>
      </c>
      <c r="M899" t="s">
        <v>22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  <c r="S899" s="9">
        <f t="shared" ref="S899:S962" si="58">(((N899/60)/60)/24)+DATE(1970,1,1)</f>
        <v>43583.208333333328</v>
      </c>
      <c r="T899" s="9">
        <f t="shared" ref="T899:T962" si="59">(((O899/60)/60)/24)+DATE(1970,1,1)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2041</v>
      </c>
      <c r="G900" t="s">
        <v>2042</v>
      </c>
      <c r="H900" s="5">
        <f t="shared" si="56"/>
        <v>76.978705978705975</v>
      </c>
      <c r="I900" s="6">
        <f t="shared" si="57"/>
        <v>52.479620323841424</v>
      </c>
      <c r="J900" t="s">
        <v>14</v>
      </c>
      <c r="K900">
        <v>1221</v>
      </c>
      <c r="L900" t="s">
        <v>21</v>
      </c>
      <c r="M900" t="s">
        <v>22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  <c r="S900" s="9">
        <f t="shared" si="58"/>
        <v>43815.25</v>
      </c>
      <c r="T900" s="9">
        <f t="shared" si="59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2035</v>
      </c>
      <c r="G901" t="s">
        <v>2058</v>
      </c>
      <c r="H901" s="5">
        <f t="shared" si="56"/>
        <v>102.60162601626017</v>
      </c>
      <c r="I901" s="6">
        <f t="shared" si="57"/>
        <v>407.09677419354841</v>
      </c>
      <c r="J901" t="s">
        <v>20</v>
      </c>
      <c r="K901">
        <v>123</v>
      </c>
      <c r="L901" t="s">
        <v>98</v>
      </c>
      <c r="M901" t="s">
        <v>99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2037</v>
      </c>
      <c r="G902" t="s">
        <v>2038</v>
      </c>
      <c r="H902" s="5">
        <f t="shared" si="56"/>
        <v>2</v>
      </c>
      <c r="I902" s="6">
        <f t="shared" si="57"/>
        <v>2</v>
      </c>
      <c r="J902" t="s">
        <v>14</v>
      </c>
      <c r="K902">
        <v>1</v>
      </c>
      <c r="L902" t="s">
        <v>21</v>
      </c>
      <c r="M902" t="s">
        <v>22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  <c r="S902" s="9">
        <f t="shared" si="58"/>
        <v>41901.208333333336</v>
      </c>
      <c r="T902" s="9">
        <f t="shared" si="59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2035</v>
      </c>
      <c r="G903" t="s">
        <v>2036</v>
      </c>
      <c r="H903" s="5">
        <f t="shared" si="56"/>
        <v>55.0062893081761</v>
      </c>
      <c r="I903" s="6">
        <f t="shared" si="57"/>
        <v>156.17857142857144</v>
      </c>
      <c r="J903" t="s">
        <v>20</v>
      </c>
      <c r="K903">
        <v>159</v>
      </c>
      <c r="L903" t="s">
        <v>21</v>
      </c>
      <c r="M903" t="s">
        <v>22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  <c r="S903" s="9">
        <f t="shared" si="58"/>
        <v>43298.208333333328</v>
      </c>
      <c r="T903" s="9">
        <f t="shared" si="59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2037</v>
      </c>
      <c r="G904" t="s">
        <v>2038</v>
      </c>
      <c r="H904" s="5">
        <f t="shared" si="56"/>
        <v>32.127272727272725</v>
      </c>
      <c r="I904" s="6">
        <f t="shared" si="57"/>
        <v>252.42857142857144</v>
      </c>
      <c r="J904" t="s">
        <v>20</v>
      </c>
      <c r="K904">
        <v>110</v>
      </c>
      <c r="L904" t="s">
        <v>21</v>
      </c>
      <c r="M904" t="s">
        <v>22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  <c r="S904" s="9">
        <f t="shared" si="58"/>
        <v>42399.25</v>
      </c>
      <c r="T904" s="9">
        <f t="shared" si="5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2047</v>
      </c>
      <c r="G905" t="s">
        <v>2048</v>
      </c>
      <c r="H905" s="5">
        <f t="shared" si="56"/>
        <v>50.642857142857146</v>
      </c>
      <c r="I905" s="6">
        <f t="shared" si="57"/>
        <v>1.729268292682927</v>
      </c>
      <c r="J905" t="s">
        <v>47</v>
      </c>
      <c r="K905">
        <v>14</v>
      </c>
      <c r="L905" t="s">
        <v>21</v>
      </c>
      <c r="M905" t="s">
        <v>22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2047</v>
      </c>
      <c r="G906" t="s">
        <v>2056</v>
      </c>
      <c r="H906" s="5">
        <f t="shared" si="56"/>
        <v>49.6875</v>
      </c>
      <c r="I906" s="6">
        <f t="shared" si="57"/>
        <v>12.230769230769232</v>
      </c>
      <c r="J906" t="s">
        <v>14</v>
      </c>
      <c r="K906">
        <v>16</v>
      </c>
      <c r="L906" t="s">
        <v>21</v>
      </c>
      <c r="M906" t="s">
        <v>22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  <c r="S906" s="9">
        <f t="shared" si="58"/>
        <v>41186.208333333336</v>
      </c>
      <c r="T906" s="9">
        <f t="shared" si="59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2039</v>
      </c>
      <c r="G907" t="s">
        <v>2040</v>
      </c>
      <c r="H907" s="5">
        <f t="shared" si="56"/>
        <v>54.894067796610166</v>
      </c>
      <c r="I907" s="6">
        <f t="shared" si="57"/>
        <v>163.98734177215189</v>
      </c>
      <c r="J907" t="s">
        <v>20</v>
      </c>
      <c r="K907">
        <v>236</v>
      </c>
      <c r="L907" t="s">
        <v>21</v>
      </c>
      <c r="M907" t="s">
        <v>22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  <c r="S907" s="9">
        <f t="shared" si="58"/>
        <v>41536.208333333336</v>
      </c>
      <c r="T907" s="9">
        <f t="shared" si="59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2041</v>
      </c>
      <c r="G908" t="s">
        <v>2042</v>
      </c>
      <c r="H908" s="5">
        <f t="shared" si="56"/>
        <v>46.931937172774866</v>
      </c>
      <c r="I908" s="6">
        <f t="shared" si="57"/>
        <v>162.98181818181817</v>
      </c>
      <c r="J908" t="s">
        <v>20</v>
      </c>
      <c r="K908">
        <v>191</v>
      </c>
      <c r="L908" t="s">
        <v>21</v>
      </c>
      <c r="M908" t="s">
        <v>22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2039</v>
      </c>
      <c r="G909" t="s">
        <v>2040</v>
      </c>
      <c r="H909" s="5">
        <f t="shared" si="56"/>
        <v>44.951219512195124</v>
      </c>
      <c r="I909" s="6">
        <f t="shared" si="57"/>
        <v>20.252747252747252</v>
      </c>
      <c r="J909" t="s">
        <v>14</v>
      </c>
      <c r="K909">
        <v>41</v>
      </c>
      <c r="L909" t="s">
        <v>21</v>
      </c>
      <c r="M909" t="s">
        <v>22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  <c r="S909" s="9">
        <f t="shared" si="58"/>
        <v>40660.208333333336</v>
      </c>
      <c r="T909" s="9">
        <f t="shared" si="59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2050</v>
      </c>
      <c r="G910" t="s">
        <v>2051</v>
      </c>
      <c r="H910" s="5">
        <f t="shared" si="56"/>
        <v>30.99898322318251</v>
      </c>
      <c r="I910" s="6">
        <f t="shared" si="57"/>
        <v>319.24083769633506</v>
      </c>
      <c r="J910" t="s">
        <v>20</v>
      </c>
      <c r="K910">
        <v>3934</v>
      </c>
      <c r="L910" t="s">
        <v>21</v>
      </c>
      <c r="M910" t="s">
        <v>22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  <c r="S910" s="9">
        <f t="shared" si="58"/>
        <v>41031.208333333336</v>
      </c>
      <c r="T910" s="9">
        <f t="shared" si="59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2039</v>
      </c>
      <c r="G911" t="s">
        <v>2040</v>
      </c>
      <c r="H911" s="5">
        <f t="shared" si="56"/>
        <v>107.7625</v>
      </c>
      <c r="I911" s="6">
        <f t="shared" si="57"/>
        <v>478.94444444444446</v>
      </c>
      <c r="J911" t="s">
        <v>20</v>
      </c>
      <c r="K911">
        <v>80</v>
      </c>
      <c r="L911" t="s">
        <v>15</v>
      </c>
      <c r="M911" t="s">
        <v>16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  <c r="S911" s="9">
        <f t="shared" si="58"/>
        <v>43255.208333333328</v>
      </c>
      <c r="T911" s="9">
        <f t="shared" si="59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2039</v>
      </c>
      <c r="G912" t="s">
        <v>2040</v>
      </c>
      <c r="H912" s="5">
        <f t="shared" si="56"/>
        <v>102.07770270270271</v>
      </c>
      <c r="I912" s="6">
        <f t="shared" si="57"/>
        <v>19.556634304207122</v>
      </c>
      <c r="J912" t="s">
        <v>74</v>
      </c>
      <c r="K912">
        <v>296</v>
      </c>
      <c r="L912" t="s">
        <v>21</v>
      </c>
      <c r="M912" t="s">
        <v>22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  <c r="S912" s="9">
        <f t="shared" si="58"/>
        <v>42026.25</v>
      </c>
      <c r="T912" s="9">
        <f t="shared" si="59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2037</v>
      </c>
      <c r="G913" t="s">
        <v>2038</v>
      </c>
      <c r="H913" s="5">
        <f t="shared" si="56"/>
        <v>24.976190476190474</v>
      </c>
      <c r="I913" s="6">
        <f t="shared" si="57"/>
        <v>198.94827586206895</v>
      </c>
      <c r="J913" t="s">
        <v>20</v>
      </c>
      <c r="K913">
        <v>462</v>
      </c>
      <c r="L913" t="s">
        <v>21</v>
      </c>
      <c r="M913" t="s">
        <v>22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  <c r="S913" s="9">
        <f t="shared" si="58"/>
        <v>43717.208333333328</v>
      </c>
      <c r="T913" s="9">
        <f t="shared" si="59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2041</v>
      </c>
      <c r="G914" t="s">
        <v>2044</v>
      </c>
      <c r="H914" s="5">
        <f t="shared" si="56"/>
        <v>79.944134078212286</v>
      </c>
      <c r="I914" s="6">
        <f t="shared" si="57"/>
        <v>795</v>
      </c>
      <c r="J914" t="s">
        <v>20</v>
      </c>
      <c r="K914">
        <v>179</v>
      </c>
      <c r="L914" t="s">
        <v>21</v>
      </c>
      <c r="M914" t="s">
        <v>22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2041</v>
      </c>
      <c r="G915" t="s">
        <v>2044</v>
      </c>
      <c r="H915" s="5">
        <f t="shared" si="56"/>
        <v>67.946462715105156</v>
      </c>
      <c r="I915" s="6">
        <f t="shared" si="57"/>
        <v>50.621082621082621</v>
      </c>
      <c r="J915" t="s">
        <v>14</v>
      </c>
      <c r="K915">
        <v>523</v>
      </c>
      <c r="L915" t="s">
        <v>26</v>
      </c>
      <c r="M915" t="s">
        <v>27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2039</v>
      </c>
      <c r="G916" t="s">
        <v>2040</v>
      </c>
      <c r="H916" s="5">
        <f t="shared" si="56"/>
        <v>26.070921985815602</v>
      </c>
      <c r="I916" s="6">
        <f t="shared" si="57"/>
        <v>57.4375</v>
      </c>
      <c r="J916" t="s">
        <v>14</v>
      </c>
      <c r="K916">
        <v>141</v>
      </c>
      <c r="L916" t="s">
        <v>40</v>
      </c>
      <c r="M916" t="s">
        <v>41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  <c r="S916" s="9">
        <f t="shared" si="58"/>
        <v>41490.208333333336</v>
      </c>
      <c r="T916" s="9">
        <f t="shared" si="59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2041</v>
      </c>
      <c r="G917" t="s">
        <v>2060</v>
      </c>
      <c r="H917" s="5">
        <f t="shared" si="56"/>
        <v>105.0032154340836</v>
      </c>
      <c r="I917" s="6">
        <f t="shared" si="57"/>
        <v>155.62827640984909</v>
      </c>
      <c r="J917" t="s">
        <v>20</v>
      </c>
      <c r="K917">
        <v>1866</v>
      </c>
      <c r="L917" t="s">
        <v>40</v>
      </c>
      <c r="M917" t="s">
        <v>41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2054</v>
      </c>
      <c r="G918" t="s">
        <v>2055</v>
      </c>
      <c r="H918" s="5">
        <f t="shared" si="56"/>
        <v>25.826923076923077</v>
      </c>
      <c r="I918" s="6">
        <f t="shared" si="57"/>
        <v>36.297297297297298</v>
      </c>
      <c r="J918" t="s">
        <v>14</v>
      </c>
      <c r="K918">
        <v>52</v>
      </c>
      <c r="L918" t="s">
        <v>21</v>
      </c>
      <c r="M918" t="s">
        <v>22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  <c r="S918" s="9">
        <f t="shared" si="58"/>
        <v>41991.25</v>
      </c>
      <c r="T918" s="9">
        <f t="shared" si="5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2041</v>
      </c>
      <c r="G919" t="s">
        <v>2052</v>
      </c>
      <c r="H919" s="5">
        <f t="shared" si="56"/>
        <v>77.666666666666671</v>
      </c>
      <c r="I919" s="6">
        <f t="shared" si="57"/>
        <v>58.25</v>
      </c>
      <c r="J919" t="s">
        <v>47</v>
      </c>
      <c r="K919">
        <v>27</v>
      </c>
      <c r="L919" t="s">
        <v>40</v>
      </c>
      <c r="M919" t="s">
        <v>41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  <c r="S919" s="9">
        <f t="shared" si="58"/>
        <v>40722.208333333336</v>
      </c>
      <c r="T919" s="9">
        <f t="shared" si="59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2047</v>
      </c>
      <c r="G920" t="s">
        <v>2056</v>
      </c>
      <c r="H920" s="5">
        <f t="shared" si="56"/>
        <v>57.82692307692308</v>
      </c>
      <c r="I920" s="6">
        <f t="shared" si="57"/>
        <v>237.39473684210526</v>
      </c>
      <c r="J920" t="s">
        <v>20</v>
      </c>
      <c r="K920">
        <v>156</v>
      </c>
      <c r="L920" t="s">
        <v>98</v>
      </c>
      <c r="M920" t="s">
        <v>99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2039</v>
      </c>
      <c r="G921" t="s">
        <v>2040</v>
      </c>
      <c r="H921" s="5">
        <f t="shared" si="56"/>
        <v>92.955555555555549</v>
      </c>
      <c r="I921" s="6">
        <f t="shared" si="57"/>
        <v>58.75</v>
      </c>
      <c r="J921" t="s">
        <v>14</v>
      </c>
      <c r="K921">
        <v>225</v>
      </c>
      <c r="L921" t="s">
        <v>26</v>
      </c>
      <c r="M921" t="s">
        <v>27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  <c r="S921" s="9">
        <f t="shared" si="58"/>
        <v>43022.208333333328</v>
      </c>
      <c r="T921" s="9">
        <f t="shared" si="59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2041</v>
      </c>
      <c r="G922" t="s">
        <v>2049</v>
      </c>
      <c r="H922" s="5">
        <f t="shared" si="56"/>
        <v>37.945098039215686</v>
      </c>
      <c r="I922" s="6">
        <f t="shared" si="57"/>
        <v>182.56603773584905</v>
      </c>
      <c r="J922" t="s">
        <v>20</v>
      </c>
      <c r="K922">
        <v>255</v>
      </c>
      <c r="L922" t="s">
        <v>21</v>
      </c>
      <c r="M922" t="s">
        <v>22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2037</v>
      </c>
      <c r="G923" t="s">
        <v>2038</v>
      </c>
      <c r="H923" s="5">
        <f t="shared" si="56"/>
        <v>31.842105263157894</v>
      </c>
      <c r="I923" s="6">
        <f t="shared" si="57"/>
        <v>0.75436408977556113</v>
      </c>
      <c r="J923" t="s">
        <v>14</v>
      </c>
      <c r="K923">
        <v>38</v>
      </c>
      <c r="L923" t="s">
        <v>21</v>
      </c>
      <c r="M923" t="s">
        <v>22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  <c r="S923" s="9">
        <f t="shared" si="58"/>
        <v>40951.25</v>
      </c>
      <c r="T923" s="9">
        <f t="shared" si="59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2035</v>
      </c>
      <c r="G924" t="s">
        <v>2062</v>
      </c>
      <c r="H924" s="5">
        <f t="shared" si="56"/>
        <v>40</v>
      </c>
      <c r="I924" s="6">
        <f t="shared" si="57"/>
        <v>175.95330739299609</v>
      </c>
      <c r="J924" t="s">
        <v>20</v>
      </c>
      <c r="K924">
        <v>2261</v>
      </c>
      <c r="L924" t="s">
        <v>21</v>
      </c>
      <c r="M924" t="s">
        <v>22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  <c r="S924" s="9">
        <f t="shared" si="58"/>
        <v>43443.25</v>
      </c>
      <c r="T924" s="9">
        <f t="shared" si="59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2039</v>
      </c>
      <c r="G925" t="s">
        <v>2040</v>
      </c>
      <c r="H925" s="5">
        <f t="shared" si="56"/>
        <v>101.1</v>
      </c>
      <c r="I925" s="6">
        <f t="shared" si="57"/>
        <v>237.88235294117646</v>
      </c>
      <c r="J925" t="s">
        <v>20</v>
      </c>
      <c r="K925">
        <v>40</v>
      </c>
      <c r="L925" t="s">
        <v>21</v>
      </c>
      <c r="M925" t="s">
        <v>22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  <c r="S925" s="9">
        <f t="shared" si="58"/>
        <v>40373.208333333336</v>
      </c>
      <c r="T925" s="9">
        <f t="shared" si="59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2039</v>
      </c>
      <c r="G926" t="s">
        <v>2040</v>
      </c>
      <c r="H926" s="5">
        <f t="shared" si="56"/>
        <v>84.006989951944078</v>
      </c>
      <c r="I926" s="6">
        <f t="shared" si="57"/>
        <v>488.05076142131981</v>
      </c>
      <c r="J926" t="s">
        <v>20</v>
      </c>
      <c r="K926">
        <v>2289</v>
      </c>
      <c r="L926" t="s">
        <v>107</v>
      </c>
      <c r="M926" t="s">
        <v>108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  <c r="S926" s="9">
        <f t="shared" si="58"/>
        <v>43769.208333333328</v>
      </c>
      <c r="T926" s="9">
        <f t="shared" si="59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2039</v>
      </c>
      <c r="G927" t="s">
        <v>2040</v>
      </c>
      <c r="H927" s="5">
        <f t="shared" si="56"/>
        <v>103.41538461538461</v>
      </c>
      <c r="I927" s="6">
        <f t="shared" si="57"/>
        <v>224.06666666666669</v>
      </c>
      <c r="J927" t="s">
        <v>20</v>
      </c>
      <c r="K927">
        <v>65</v>
      </c>
      <c r="L927" t="s">
        <v>21</v>
      </c>
      <c r="M927" t="s">
        <v>22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2033</v>
      </c>
      <c r="G928" t="s">
        <v>2034</v>
      </c>
      <c r="H928" s="5">
        <f t="shared" si="56"/>
        <v>105.13333333333334</v>
      </c>
      <c r="I928" s="6">
        <f t="shared" si="57"/>
        <v>18.126436781609197</v>
      </c>
      <c r="J928" t="s">
        <v>14</v>
      </c>
      <c r="K928">
        <v>15</v>
      </c>
      <c r="L928" t="s">
        <v>21</v>
      </c>
      <c r="M928" t="s">
        <v>22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2039</v>
      </c>
      <c r="G929" t="s">
        <v>2040</v>
      </c>
      <c r="H929" s="5">
        <f t="shared" si="56"/>
        <v>89.21621621621621</v>
      </c>
      <c r="I929" s="6">
        <f t="shared" si="57"/>
        <v>45.847222222222221</v>
      </c>
      <c r="J929" t="s">
        <v>14</v>
      </c>
      <c r="K929">
        <v>37</v>
      </c>
      <c r="L929" t="s">
        <v>21</v>
      </c>
      <c r="M929" t="s">
        <v>22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  <c r="S929" s="9">
        <f t="shared" si="58"/>
        <v>41102.208333333336</v>
      </c>
      <c r="T929" s="9">
        <f t="shared" si="59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2037</v>
      </c>
      <c r="G930" t="s">
        <v>2038</v>
      </c>
      <c r="H930" s="5">
        <f t="shared" si="56"/>
        <v>51.995234312946785</v>
      </c>
      <c r="I930" s="6">
        <f t="shared" si="57"/>
        <v>117.31541218637993</v>
      </c>
      <c r="J930" t="s">
        <v>20</v>
      </c>
      <c r="K930">
        <v>3777</v>
      </c>
      <c r="L930" t="s">
        <v>107</v>
      </c>
      <c r="M930" t="s">
        <v>108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  <c r="S930" s="9">
        <f t="shared" si="58"/>
        <v>41637.25</v>
      </c>
      <c r="T930" s="9">
        <f t="shared" si="59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2039</v>
      </c>
      <c r="G931" t="s">
        <v>2040</v>
      </c>
      <c r="H931" s="5">
        <f t="shared" si="56"/>
        <v>64.956521739130437</v>
      </c>
      <c r="I931" s="6">
        <f t="shared" si="57"/>
        <v>217.30909090909088</v>
      </c>
      <c r="J931" t="s">
        <v>20</v>
      </c>
      <c r="K931">
        <v>184</v>
      </c>
      <c r="L931" t="s">
        <v>40</v>
      </c>
      <c r="M931" t="s">
        <v>41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  <c r="S931" s="9">
        <f t="shared" si="58"/>
        <v>42858.208333333328</v>
      </c>
      <c r="T931" s="9">
        <f t="shared" si="59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2039</v>
      </c>
      <c r="G932" t="s">
        <v>2040</v>
      </c>
      <c r="H932" s="5">
        <f t="shared" si="56"/>
        <v>46.235294117647058</v>
      </c>
      <c r="I932" s="6">
        <f t="shared" si="57"/>
        <v>112.28571428571428</v>
      </c>
      <c r="J932" t="s">
        <v>20</v>
      </c>
      <c r="K932">
        <v>85</v>
      </c>
      <c r="L932" t="s">
        <v>21</v>
      </c>
      <c r="M932" t="s">
        <v>22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2039</v>
      </c>
      <c r="G933" t="s">
        <v>2040</v>
      </c>
      <c r="H933" s="5">
        <f t="shared" si="56"/>
        <v>51.151785714285715</v>
      </c>
      <c r="I933" s="6">
        <f t="shared" si="57"/>
        <v>72.51898734177216</v>
      </c>
      <c r="J933" t="s">
        <v>14</v>
      </c>
      <c r="K933">
        <v>112</v>
      </c>
      <c r="L933" t="s">
        <v>21</v>
      </c>
      <c r="M933" t="s">
        <v>22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  <c r="S933" s="9">
        <f t="shared" si="58"/>
        <v>41818.208333333336</v>
      </c>
      <c r="T933" s="9">
        <f t="shared" si="59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2035</v>
      </c>
      <c r="G934" t="s">
        <v>2036</v>
      </c>
      <c r="H934" s="5">
        <f t="shared" si="56"/>
        <v>33.909722222222221</v>
      </c>
      <c r="I934" s="6">
        <f t="shared" si="57"/>
        <v>212.30434782608697</v>
      </c>
      <c r="J934" t="s">
        <v>20</v>
      </c>
      <c r="K934">
        <v>144</v>
      </c>
      <c r="L934" t="s">
        <v>21</v>
      </c>
      <c r="M934" t="s">
        <v>22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  <c r="S934" s="9">
        <f t="shared" si="58"/>
        <v>41709.208333333336</v>
      </c>
      <c r="T934" s="9">
        <f t="shared" si="59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2039</v>
      </c>
      <c r="G935" t="s">
        <v>2040</v>
      </c>
      <c r="H935" s="5">
        <f t="shared" si="56"/>
        <v>92.016298633017882</v>
      </c>
      <c r="I935" s="6">
        <f t="shared" si="57"/>
        <v>239.74657534246577</v>
      </c>
      <c r="J935" t="s">
        <v>20</v>
      </c>
      <c r="K935">
        <v>1902</v>
      </c>
      <c r="L935" t="s">
        <v>21</v>
      </c>
      <c r="M935" t="s">
        <v>22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  <c r="S935" s="9">
        <f t="shared" si="58"/>
        <v>41372.208333333336</v>
      </c>
      <c r="T935" s="9">
        <f t="shared" si="59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2039</v>
      </c>
      <c r="G936" t="s">
        <v>2040</v>
      </c>
      <c r="H936" s="5">
        <f t="shared" si="56"/>
        <v>107.42857142857143</v>
      </c>
      <c r="I936" s="6">
        <f t="shared" si="57"/>
        <v>181.93548387096774</v>
      </c>
      <c r="J936" t="s">
        <v>20</v>
      </c>
      <c r="K936">
        <v>105</v>
      </c>
      <c r="L936" t="s">
        <v>21</v>
      </c>
      <c r="M936" t="s">
        <v>22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  <c r="S936" s="9">
        <f t="shared" si="58"/>
        <v>42422.25</v>
      </c>
      <c r="T936" s="9">
        <f t="shared" si="59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2039</v>
      </c>
      <c r="G937" t="s">
        <v>2040</v>
      </c>
      <c r="H937" s="5">
        <f t="shared" si="56"/>
        <v>75.848484848484844</v>
      </c>
      <c r="I937" s="6">
        <f t="shared" si="57"/>
        <v>164.13114754098362</v>
      </c>
      <c r="J937" t="s">
        <v>20</v>
      </c>
      <c r="K937">
        <v>132</v>
      </c>
      <c r="L937" t="s">
        <v>21</v>
      </c>
      <c r="M937" t="s">
        <v>22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2039</v>
      </c>
      <c r="G938" t="s">
        <v>2040</v>
      </c>
      <c r="H938" s="5">
        <f t="shared" si="56"/>
        <v>80.476190476190482</v>
      </c>
      <c r="I938" s="6">
        <f t="shared" si="57"/>
        <v>1.6375968992248062</v>
      </c>
      <c r="J938" t="s">
        <v>14</v>
      </c>
      <c r="K938">
        <v>21</v>
      </c>
      <c r="L938" t="s">
        <v>21</v>
      </c>
      <c r="M938" t="s">
        <v>22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  <c r="S938" s="9">
        <f t="shared" si="58"/>
        <v>43668.208333333328</v>
      </c>
      <c r="T938" s="9">
        <f t="shared" si="59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2041</v>
      </c>
      <c r="G939" t="s">
        <v>2042</v>
      </c>
      <c r="H939" s="5">
        <f t="shared" si="56"/>
        <v>86.978483606557376</v>
      </c>
      <c r="I939" s="6">
        <f t="shared" si="57"/>
        <v>49.64385964912281</v>
      </c>
      <c r="J939" t="s">
        <v>74</v>
      </c>
      <c r="K939">
        <v>976</v>
      </c>
      <c r="L939" t="s">
        <v>21</v>
      </c>
      <c r="M939" t="s">
        <v>22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  <c r="S939" s="9">
        <f t="shared" si="58"/>
        <v>42334.25</v>
      </c>
      <c r="T939" s="9">
        <f t="shared" si="59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2047</v>
      </c>
      <c r="G940" t="s">
        <v>2053</v>
      </c>
      <c r="H940" s="5">
        <f t="shared" si="56"/>
        <v>105.13541666666667</v>
      </c>
      <c r="I940" s="6">
        <f t="shared" si="57"/>
        <v>109.70652173913042</v>
      </c>
      <c r="J940" t="s">
        <v>20</v>
      </c>
      <c r="K940">
        <v>96</v>
      </c>
      <c r="L940" t="s">
        <v>21</v>
      </c>
      <c r="M940" t="s">
        <v>22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2050</v>
      </c>
      <c r="G941" t="s">
        <v>2051</v>
      </c>
      <c r="H941" s="5">
        <f t="shared" si="56"/>
        <v>57.298507462686565</v>
      </c>
      <c r="I941" s="6">
        <f t="shared" si="57"/>
        <v>49.217948717948715</v>
      </c>
      <c r="J941" t="s">
        <v>14</v>
      </c>
      <c r="K941">
        <v>67</v>
      </c>
      <c r="L941" t="s">
        <v>21</v>
      </c>
      <c r="M941" t="s">
        <v>22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  <c r="S941" s="9">
        <f t="shared" si="58"/>
        <v>40670.208333333336</v>
      </c>
      <c r="T941" s="9">
        <f t="shared" si="5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2037</v>
      </c>
      <c r="G942" t="s">
        <v>2038</v>
      </c>
      <c r="H942" s="5">
        <f t="shared" si="56"/>
        <v>93.348484848484844</v>
      </c>
      <c r="I942" s="6">
        <f t="shared" si="57"/>
        <v>62.232323232323225</v>
      </c>
      <c r="J942" t="s">
        <v>47</v>
      </c>
      <c r="K942">
        <v>66</v>
      </c>
      <c r="L942" t="s">
        <v>15</v>
      </c>
      <c r="M942" t="s">
        <v>16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2039</v>
      </c>
      <c r="G943" t="s">
        <v>2040</v>
      </c>
      <c r="H943" s="5">
        <f t="shared" si="56"/>
        <v>71.987179487179489</v>
      </c>
      <c r="I943" s="6">
        <f t="shared" si="57"/>
        <v>13.05813953488372</v>
      </c>
      <c r="J943" t="s">
        <v>14</v>
      </c>
      <c r="K943">
        <v>78</v>
      </c>
      <c r="L943" t="s">
        <v>21</v>
      </c>
      <c r="M943" t="s">
        <v>22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2039</v>
      </c>
      <c r="G944" t="s">
        <v>2040</v>
      </c>
      <c r="H944" s="5">
        <f t="shared" si="56"/>
        <v>92.611940298507463</v>
      </c>
      <c r="I944" s="6">
        <f t="shared" si="57"/>
        <v>64.635416666666671</v>
      </c>
      <c r="J944" t="s">
        <v>14</v>
      </c>
      <c r="K944">
        <v>67</v>
      </c>
      <c r="L944" t="s">
        <v>26</v>
      </c>
      <c r="M944" t="s">
        <v>27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  <c r="S944" s="9">
        <f t="shared" si="58"/>
        <v>40568.25</v>
      </c>
      <c r="T944" s="9">
        <f t="shared" si="59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2033</v>
      </c>
      <c r="G945" t="s">
        <v>2034</v>
      </c>
      <c r="H945" s="5">
        <f t="shared" si="56"/>
        <v>104.99122807017544</v>
      </c>
      <c r="I945" s="6">
        <f t="shared" si="57"/>
        <v>159.58666666666667</v>
      </c>
      <c r="J945" t="s">
        <v>20</v>
      </c>
      <c r="K945">
        <v>114</v>
      </c>
      <c r="L945" t="s">
        <v>21</v>
      </c>
      <c r="M945" t="s">
        <v>22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2054</v>
      </c>
      <c r="G946" t="s">
        <v>2055</v>
      </c>
      <c r="H946" s="5">
        <f t="shared" si="56"/>
        <v>30.958174904942965</v>
      </c>
      <c r="I946" s="6">
        <f t="shared" si="57"/>
        <v>81.42</v>
      </c>
      <c r="J946" t="s">
        <v>14</v>
      </c>
      <c r="K946">
        <v>263</v>
      </c>
      <c r="L946" t="s">
        <v>26</v>
      </c>
      <c r="M946" t="s">
        <v>27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2054</v>
      </c>
      <c r="G947" t="s">
        <v>2055</v>
      </c>
      <c r="H947" s="5">
        <f t="shared" si="56"/>
        <v>33.001182732111175</v>
      </c>
      <c r="I947" s="6">
        <f t="shared" si="57"/>
        <v>32.444767441860463</v>
      </c>
      <c r="J947" t="s">
        <v>14</v>
      </c>
      <c r="K947">
        <v>1691</v>
      </c>
      <c r="L947" t="s">
        <v>21</v>
      </c>
      <c r="M947" t="s">
        <v>22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2039</v>
      </c>
      <c r="G948" t="s">
        <v>2040</v>
      </c>
      <c r="H948" s="5">
        <f t="shared" si="56"/>
        <v>84.187845303867405</v>
      </c>
      <c r="I948" s="6">
        <f t="shared" si="57"/>
        <v>9.9141184124918666</v>
      </c>
      <c r="J948" t="s">
        <v>14</v>
      </c>
      <c r="K948">
        <v>181</v>
      </c>
      <c r="L948" t="s">
        <v>21</v>
      </c>
      <c r="M948" t="s">
        <v>22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2039</v>
      </c>
      <c r="G949" t="s">
        <v>2040</v>
      </c>
      <c r="H949" s="5">
        <f t="shared" si="56"/>
        <v>73.92307692307692</v>
      </c>
      <c r="I949" s="6">
        <f t="shared" si="57"/>
        <v>26.694444444444443</v>
      </c>
      <c r="J949" t="s">
        <v>14</v>
      </c>
      <c r="K949">
        <v>13</v>
      </c>
      <c r="L949" t="s">
        <v>21</v>
      </c>
      <c r="M949" t="s">
        <v>22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  <c r="S949" s="9">
        <f t="shared" si="58"/>
        <v>41908.208333333336</v>
      </c>
      <c r="T949" s="9">
        <f t="shared" si="59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2041</v>
      </c>
      <c r="G950" t="s">
        <v>2042</v>
      </c>
      <c r="H950" s="5">
        <f t="shared" si="56"/>
        <v>36.987499999999997</v>
      </c>
      <c r="I950" s="6">
        <f t="shared" si="57"/>
        <v>62.957446808510639</v>
      </c>
      <c r="J950" t="s">
        <v>74</v>
      </c>
      <c r="K950">
        <v>160</v>
      </c>
      <c r="L950" t="s">
        <v>21</v>
      </c>
      <c r="M950" t="s">
        <v>22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  <c r="S950" s="9">
        <f t="shared" si="58"/>
        <v>41985.25</v>
      </c>
      <c r="T950" s="9">
        <f t="shared" si="59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2037</v>
      </c>
      <c r="G951" t="s">
        <v>2038</v>
      </c>
      <c r="H951" s="5">
        <f t="shared" si="56"/>
        <v>46.896551724137929</v>
      </c>
      <c r="I951" s="6">
        <f t="shared" si="57"/>
        <v>161.35593220338984</v>
      </c>
      <c r="J951" t="s">
        <v>20</v>
      </c>
      <c r="K951">
        <v>203</v>
      </c>
      <c r="L951" t="s">
        <v>21</v>
      </c>
      <c r="M951" t="s">
        <v>22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2039</v>
      </c>
      <c r="G952" t="s">
        <v>2040</v>
      </c>
      <c r="H952" s="5">
        <f t="shared" si="56"/>
        <v>5</v>
      </c>
      <c r="I952" s="6">
        <f t="shared" si="57"/>
        <v>5</v>
      </c>
      <c r="J952" t="s">
        <v>14</v>
      </c>
      <c r="K952">
        <v>1</v>
      </c>
      <c r="L952" t="s">
        <v>21</v>
      </c>
      <c r="M952" t="s">
        <v>22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  <c r="S952" s="9">
        <f t="shared" si="58"/>
        <v>43571.208333333328</v>
      </c>
      <c r="T952" s="9">
        <f t="shared" si="59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2035</v>
      </c>
      <c r="G953" t="s">
        <v>2036</v>
      </c>
      <c r="H953" s="5">
        <f t="shared" si="56"/>
        <v>102.02437459910199</v>
      </c>
      <c r="I953" s="6">
        <f t="shared" si="57"/>
        <v>1096.9379310344827</v>
      </c>
      <c r="J953" t="s">
        <v>20</v>
      </c>
      <c r="K953">
        <v>1559</v>
      </c>
      <c r="L953" t="s">
        <v>21</v>
      </c>
      <c r="M953" t="s">
        <v>22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  <c r="S953" s="9">
        <f t="shared" si="58"/>
        <v>42730.25</v>
      </c>
      <c r="T953" s="9">
        <f t="shared" si="59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2041</v>
      </c>
      <c r="G954" t="s">
        <v>2042</v>
      </c>
      <c r="H954" s="5">
        <f t="shared" si="56"/>
        <v>45.007502206531335</v>
      </c>
      <c r="I954" s="6">
        <f t="shared" si="57"/>
        <v>70.094158075601371</v>
      </c>
      <c r="J954" t="s">
        <v>74</v>
      </c>
      <c r="K954">
        <v>2266</v>
      </c>
      <c r="L954" t="s">
        <v>21</v>
      </c>
      <c r="M954" t="s">
        <v>22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2041</v>
      </c>
      <c r="G955" t="s">
        <v>2063</v>
      </c>
      <c r="H955" s="5">
        <f t="shared" si="56"/>
        <v>94.285714285714292</v>
      </c>
      <c r="I955" s="6">
        <f t="shared" si="57"/>
        <v>60</v>
      </c>
      <c r="J955" t="s">
        <v>14</v>
      </c>
      <c r="K955">
        <v>21</v>
      </c>
      <c r="L955" t="s">
        <v>21</v>
      </c>
      <c r="M955" t="s">
        <v>22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  <c r="S955" s="9">
        <f t="shared" si="58"/>
        <v>42358.25</v>
      </c>
      <c r="T955" s="9">
        <f t="shared" si="59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2037</v>
      </c>
      <c r="G956" t="s">
        <v>2038</v>
      </c>
      <c r="H956" s="5">
        <f t="shared" si="56"/>
        <v>101.02325581395348</v>
      </c>
      <c r="I956" s="6">
        <f t="shared" si="57"/>
        <v>367.0985915492958</v>
      </c>
      <c r="J956" t="s">
        <v>20</v>
      </c>
      <c r="K956">
        <v>1548</v>
      </c>
      <c r="L956" t="s">
        <v>26</v>
      </c>
      <c r="M956" t="s">
        <v>27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  <c r="S956" s="9">
        <f t="shared" si="58"/>
        <v>41174.208333333336</v>
      </c>
      <c r="T956" s="9">
        <f t="shared" si="59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2039</v>
      </c>
      <c r="G957" t="s">
        <v>2040</v>
      </c>
      <c r="H957" s="5">
        <f t="shared" si="56"/>
        <v>97.037499999999994</v>
      </c>
      <c r="I957" s="6">
        <f t="shared" si="57"/>
        <v>1109</v>
      </c>
      <c r="J957" t="s">
        <v>20</v>
      </c>
      <c r="K957">
        <v>80</v>
      </c>
      <c r="L957" t="s">
        <v>21</v>
      </c>
      <c r="M957" t="s">
        <v>22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2041</v>
      </c>
      <c r="G958" t="s">
        <v>2063</v>
      </c>
      <c r="H958" s="5">
        <f t="shared" si="56"/>
        <v>43.00963855421687</v>
      </c>
      <c r="I958" s="6">
        <f t="shared" si="57"/>
        <v>19.028784648187631</v>
      </c>
      <c r="J958" t="s">
        <v>14</v>
      </c>
      <c r="K958">
        <v>830</v>
      </c>
      <c r="L958" t="s">
        <v>21</v>
      </c>
      <c r="M958" t="s">
        <v>22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  <c r="S958" s="9">
        <f t="shared" si="58"/>
        <v>42360.25</v>
      </c>
      <c r="T958" s="9">
        <f t="shared" si="59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2039</v>
      </c>
      <c r="G959" t="s">
        <v>2040</v>
      </c>
      <c r="H959" s="5">
        <f t="shared" si="56"/>
        <v>94.916030534351151</v>
      </c>
      <c r="I959" s="6">
        <f t="shared" si="57"/>
        <v>126.87755102040816</v>
      </c>
      <c r="J959" t="s">
        <v>20</v>
      </c>
      <c r="K959">
        <v>131</v>
      </c>
      <c r="L959" t="s">
        <v>21</v>
      </c>
      <c r="M959" t="s">
        <v>22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  <c r="S959" s="9">
        <f t="shared" si="58"/>
        <v>40955.25</v>
      </c>
      <c r="T959" s="9">
        <f t="shared" si="59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2041</v>
      </c>
      <c r="G960" t="s">
        <v>2049</v>
      </c>
      <c r="H960" s="5">
        <f t="shared" si="56"/>
        <v>72.151785714285708</v>
      </c>
      <c r="I960" s="6">
        <f t="shared" si="57"/>
        <v>734.63636363636363</v>
      </c>
      <c r="J960" t="s">
        <v>20</v>
      </c>
      <c r="K960">
        <v>112</v>
      </c>
      <c r="L960" t="s">
        <v>21</v>
      </c>
      <c r="M960" t="s">
        <v>22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2047</v>
      </c>
      <c r="G961" t="s">
        <v>2059</v>
      </c>
      <c r="H961" s="5">
        <f t="shared" si="56"/>
        <v>51.007692307692309</v>
      </c>
      <c r="I961" s="6">
        <f t="shared" si="57"/>
        <v>4.5731034482758623</v>
      </c>
      <c r="J961" t="s">
        <v>14</v>
      </c>
      <c r="K961">
        <v>130</v>
      </c>
      <c r="L961" t="s">
        <v>21</v>
      </c>
      <c r="M961" t="s">
        <v>22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2037</v>
      </c>
      <c r="G962" t="s">
        <v>2038</v>
      </c>
      <c r="H962" s="5">
        <f t="shared" si="56"/>
        <v>85.054545454545448</v>
      </c>
      <c r="I962" s="6">
        <f t="shared" si="57"/>
        <v>85.054545454545448</v>
      </c>
      <c r="J962" t="s">
        <v>14</v>
      </c>
      <c r="K962">
        <v>55</v>
      </c>
      <c r="L962" t="s">
        <v>21</v>
      </c>
      <c r="M962" t="s">
        <v>22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  <c r="S962" s="9">
        <f t="shared" si="58"/>
        <v>42408.25</v>
      </c>
      <c r="T962" s="9">
        <f t="shared" si="59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2047</v>
      </c>
      <c r="G963" t="s">
        <v>2059</v>
      </c>
      <c r="H963" s="5">
        <f t="shared" ref="H963:H1001" si="60">E963/K963</f>
        <v>43.87096774193548</v>
      </c>
      <c r="I963" s="6">
        <f t="shared" ref="I963:I1001" si="61">(E963/D963)*100</f>
        <v>119.29824561403508</v>
      </c>
      <c r="J963" t="s">
        <v>20</v>
      </c>
      <c r="K963">
        <v>155</v>
      </c>
      <c r="L963" t="s">
        <v>21</v>
      </c>
      <c r="M963" t="s">
        <v>22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  <c r="S963" s="9">
        <f t="shared" ref="S963:S1001" si="62">(((N963/60)/60)/24)+DATE(1970,1,1)</f>
        <v>40591.25</v>
      </c>
      <c r="T963" s="9">
        <f t="shared" ref="T963:T1001" si="63">(((O963/60)/60)/24)+DATE(1970,1,1)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2033</v>
      </c>
      <c r="G964" t="s">
        <v>2034</v>
      </c>
      <c r="H964" s="5">
        <f t="shared" si="60"/>
        <v>40.063909774436091</v>
      </c>
      <c r="I964" s="6">
        <f t="shared" si="61"/>
        <v>296.02777777777777</v>
      </c>
      <c r="J964" t="s">
        <v>20</v>
      </c>
      <c r="K964">
        <v>266</v>
      </c>
      <c r="L964" t="s">
        <v>21</v>
      </c>
      <c r="M964" t="s">
        <v>22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2054</v>
      </c>
      <c r="G965" t="s">
        <v>2055</v>
      </c>
      <c r="H965" s="5">
        <f t="shared" si="60"/>
        <v>43.833333333333336</v>
      </c>
      <c r="I965" s="6">
        <f t="shared" si="61"/>
        <v>84.694915254237287</v>
      </c>
      <c r="J965" t="s">
        <v>14</v>
      </c>
      <c r="K965">
        <v>114</v>
      </c>
      <c r="L965" t="s">
        <v>107</v>
      </c>
      <c r="M965" t="s">
        <v>108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  <c r="S965" s="9">
        <f t="shared" si="62"/>
        <v>40607.25</v>
      </c>
      <c r="T965" s="9">
        <f t="shared" si="63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2039</v>
      </c>
      <c r="G966" t="s">
        <v>2040</v>
      </c>
      <c r="H966" s="5">
        <f t="shared" si="60"/>
        <v>84.92903225806451</v>
      </c>
      <c r="I966" s="6">
        <f t="shared" si="61"/>
        <v>355.7837837837838</v>
      </c>
      <c r="J966" t="s">
        <v>20</v>
      </c>
      <c r="K966">
        <v>155</v>
      </c>
      <c r="L966" t="s">
        <v>21</v>
      </c>
      <c r="M966" t="s">
        <v>22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  <c r="S966" s="9">
        <f t="shared" si="62"/>
        <v>42135.208333333328</v>
      </c>
      <c r="T966" s="9">
        <f t="shared" si="63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2035</v>
      </c>
      <c r="G967" t="s">
        <v>2036</v>
      </c>
      <c r="H967" s="5">
        <f t="shared" si="60"/>
        <v>41.067632850241544</v>
      </c>
      <c r="I967" s="6">
        <f t="shared" si="61"/>
        <v>386.40909090909093</v>
      </c>
      <c r="J967" t="s">
        <v>20</v>
      </c>
      <c r="K967">
        <v>207</v>
      </c>
      <c r="L967" t="s">
        <v>40</v>
      </c>
      <c r="M967" t="s">
        <v>41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  <c r="S967" s="9">
        <f t="shared" si="62"/>
        <v>40203.25</v>
      </c>
      <c r="T967" s="9">
        <f t="shared" si="63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2039</v>
      </c>
      <c r="G968" t="s">
        <v>2040</v>
      </c>
      <c r="H968" s="5">
        <f t="shared" si="60"/>
        <v>54.971428571428568</v>
      </c>
      <c r="I968" s="6">
        <f t="shared" si="61"/>
        <v>792.23529411764707</v>
      </c>
      <c r="J968" t="s">
        <v>20</v>
      </c>
      <c r="K968">
        <v>245</v>
      </c>
      <c r="L968" t="s">
        <v>21</v>
      </c>
      <c r="M968" t="s">
        <v>22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  <c r="S968" s="9">
        <f t="shared" si="62"/>
        <v>42901.208333333328</v>
      </c>
      <c r="T968" s="9">
        <f t="shared" si="63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2035</v>
      </c>
      <c r="G969" t="s">
        <v>2062</v>
      </c>
      <c r="H969" s="5">
        <f t="shared" si="60"/>
        <v>77.010807374443743</v>
      </c>
      <c r="I969" s="6">
        <f t="shared" si="61"/>
        <v>137.03393665158373</v>
      </c>
      <c r="J969" t="s">
        <v>20</v>
      </c>
      <c r="K969">
        <v>1573</v>
      </c>
      <c r="L969" t="s">
        <v>21</v>
      </c>
      <c r="M969" t="s">
        <v>22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  <c r="S969" s="9">
        <f t="shared" si="62"/>
        <v>41005.208333333336</v>
      </c>
      <c r="T969" s="9">
        <f t="shared" si="63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2033</v>
      </c>
      <c r="G970" t="s">
        <v>2034</v>
      </c>
      <c r="H970" s="5">
        <f t="shared" si="60"/>
        <v>71.201754385964918</v>
      </c>
      <c r="I970" s="6">
        <f t="shared" si="61"/>
        <v>338.20833333333337</v>
      </c>
      <c r="J970" t="s">
        <v>20</v>
      </c>
      <c r="K970">
        <v>114</v>
      </c>
      <c r="L970" t="s">
        <v>21</v>
      </c>
      <c r="M970" t="s">
        <v>22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  <c r="S970" s="9">
        <f t="shared" si="62"/>
        <v>40544.25</v>
      </c>
      <c r="T970" s="9">
        <f t="shared" si="63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2039</v>
      </c>
      <c r="G971" t="s">
        <v>2040</v>
      </c>
      <c r="H971" s="5">
        <f t="shared" si="60"/>
        <v>91.935483870967744</v>
      </c>
      <c r="I971" s="6">
        <f t="shared" si="61"/>
        <v>108.22784810126582</v>
      </c>
      <c r="J971" t="s">
        <v>20</v>
      </c>
      <c r="K971">
        <v>93</v>
      </c>
      <c r="L971" t="s">
        <v>21</v>
      </c>
      <c r="M971" t="s">
        <v>22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2039</v>
      </c>
      <c r="G972" t="s">
        <v>2040</v>
      </c>
      <c r="H972" s="5">
        <f t="shared" si="60"/>
        <v>97.069023569023571</v>
      </c>
      <c r="I972" s="6">
        <f t="shared" si="61"/>
        <v>60.757639620653315</v>
      </c>
      <c r="J972" t="s">
        <v>14</v>
      </c>
      <c r="K972">
        <v>594</v>
      </c>
      <c r="L972" t="s">
        <v>21</v>
      </c>
      <c r="M972" t="s">
        <v>22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2041</v>
      </c>
      <c r="G973" t="s">
        <v>2060</v>
      </c>
      <c r="H973" s="5">
        <f t="shared" si="60"/>
        <v>58.916666666666664</v>
      </c>
      <c r="I973" s="6">
        <f t="shared" si="61"/>
        <v>27.725490196078432</v>
      </c>
      <c r="J973" t="s">
        <v>14</v>
      </c>
      <c r="K973">
        <v>24</v>
      </c>
      <c r="L973" t="s">
        <v>21</v>
      </c>
      <c r="M973" t="s">
        <v>22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  <c r="S973" s="9">
        <f t="shared" si="62"/>
        <v>41555.208333333336</v>
      </c>
      <c r="T973" s="9">
        <f t="shared" si="63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2037</v>
      </c>
      <c r="G974" t="s">
        <v>2038</v>
      </c>
      <c r="H974" s="5">
        <f t="shared" si="60"/>
        <v>58.015466983938133</v>
      </c>
      <c r="I974" s="6">
        <f t="shared" si="61"/>
        <v>228.3934426229508</v>
      </c>
      <c r="J974" t="s">
        <v>20</v>
      </c>
      <c r="K974">
        <v>1681</v>
      </c>
      <c r="L974" t="s">
        <v>21</v>
      </c>
      <c r="M974" t="s">
        <v>22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2039</v>
      </c>
      <c r="G975" t="s">
        <v>2040</v>
      </c>
      <c r="H975" s="5">
        <f t="shared" si="60"/>
        <v>103.87301587301587</v>
      </c>
      <c r="I975" s="6">
        <f t="shared" si="61"/>
        <v>21.615194054500414</v>
      </c>
      <c r="J975" t="s">
        <v>14</v>
      </c>
      <c r="K975">
        <v>252</v>
      </c>
      <c r="L975" t="s">
        <v>21</v>
      </c>
      <c r="M975" t="s">
        <v>22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  <c r="S975" s="9">
        <f t="shared" si="62"/>
        <v>40522.25</v>
      </c>
      <c r="T975" s="9">
        <f t="shared" si="63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2035</v>
      </c>
      <c r="G976" t="s">
        <v>2045</v>
      </c>
      <c r="H976" s="5">
        <f t="shared" si="60"/>
        <v>93.46875</v>
      </c>
      <c r="I976" s="6">
        <f t="shared" si="61"/>
        <v>373.875</v>
      </c>
      <c r="J976" t="s">
        <v>20</v>
      </c>
      <c r="K976">
        <v>32</v>
      </c>
      <c r="L976" t="s">
        <v>21</v>
      </c>
      <c r="M976" t="s">
        <v>22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  <c r="S976" s="9">
        <f t="shared" si="62"/>
        <v>41412.208333333336</v>
      </c>
      <c r="T976" s="9">
        <f t="shared" si="63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2039</v>
      </c>
      <c r="G977" t="s">
        <v>2040</v>
      </c>
      <c r="H977" s="5">
        <f t="shared" si="60"/>
        <v>61.970370370370368</v>
      </c>
      <c r="I977" s="6">
        <f t="shared" si="61"/>
        <v>154.92592592592592</v>
      </c>
      <c r="J977" t="s">
        <v>20</v>
      </c>
      <c r="K977">
        <v>135</v>
      </c>
      <c r="L977" t="s">
        <v>21</v>
      </c>
      <c r="M977" t="s">
        <v>22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  <c r="S977" s="9">
        <f t="shared" si="62"/>
        <v>42337.25</v>
      </c>
      <c r="T977" s="9">
        <f t="shared" si="63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2039</v>
      </c>
      <c r="G978" t="s">
        <v>2040</v>
      </c>
      <c r="H978" s="5">
        <f t="shared" si="60"/>
        <v>92.042857142857144</v>
      </c>
      <c r="I978" s="6">
        <f t="shared" si="61"/>
        <v>322.14999999999998</v>
      </c>
      <c r="J978" t="s">
        <v>20</v>
      </c>
      <c r="K978">
        <v>140</v>
      </c>
      <c r="L978" t="s">
        <v>21</v>
      </c>
      <c r="M978" t="s">
        <v>22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2033</v>
      </c>
      <c r="G979" t="s">
        <v>2034</v>
      </c>
      <c r="H979" s="5">
        <f t="shared" si="60"/>
        <v>77.268656716417908</v>
      </c>
      <c r="I979" s="6">
        <f t="shared" si="61"/>
        <v>73.957142857142856</v>
      </c>
      <c r="J979" t="s">
        <v>14</v>
      </c>
      <c r="K979">
        <v>67</v>
      </c>
      <c r="L979" t="s">
        <v>21</v>
      </c>
      <c r="M979" t="s">
        <v>22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  <c r="S979" s="9">
        <f t="shared" si="62"/>
        <v>43138.25</v>
      </c>
      <c r="T979" s="9">
        <f t="shared" si="63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2050</v>
      </c>
      <c r="G980" t="s">
        <v>2051</v>
      </c>
      <c r="H980" s="5">
        <f t="shared" si="60"/>
        <v>93.923913043478265</v>
      </c>
      <c r="I980" s="6">
        <f t="shared" si="61"/>
        <v>864.1</v>
      </c>
      <c r="J980" t="s">
        <v>20</v>
      </c>
      <c r="K980">
        <v>92</v>
      </c>
      <c r="L980" t="s">
        <v>21</v>
      </c>
      <c r="M980" t="s">
        <v>22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  <c r="S980" s="9">
        <f t="shared" si="62"/>
        <v>42686.25</v>
      </c>
      <c r="T980" s="9">
        <f t="shared" si="63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2039</v>
      </c>
      <c r="G981" t="s">
        <v>2040</v>
      </c>
      <c r="H981" s="5">
        <f t="shared" si="60"/>
        <v>84.969458128078813</v>
      </c>
      <c r="I981" s="6">
        <f t="shared" si="61"/>
        <v>143.26245847176079</v>
      </c>
      <c r="J981" t="s">
        <v>20</v>
      </c>
      <c r="K981">
        <v>1015</v>
      </c>
      <c r="L981" t="s">
        <v>40</v>
      </c>
      <c r="M981" t="s">
        <v>41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2047</v>
      </c>
      <c r="G982" t="s">
        <v>2048</v>
      </c>
      <c r="H982" s="5">
        <f t="shared" si="60"/>
        <v>105.97035040431267</v>
      </c>
      <c r="I982" s="6">
        <f t="shared" si="61"/>
        <v>40.281762295081968</v>
      </c>
      <c r="J982" t="s">
        <v>14</v>
      </c>
      <c r="K982">
        <v>742</v>
      </c>
      <c r="L982" t="s">
        <v>21</v>
      </c>
      <c r="M982" t="s">
        <v>22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  <c r="S982" s="9">
        <f t="shared" si="62"/>
        <v>42307.208333333328</v>
      </c>
      <c r="T982" s="9">
        <f t="shared" si="63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2037</v>
      </c>
      <c r="G983" t="s">
        <v>2038</v>
      </c>
      <c r="H983" s="5">
        <f t="shared" si="60"/>
        <v>36.969040247678016</v>
      </c>
      <c r="I983" s="6">
        <f t="shared" si="61"/>
        <v>178.22388059701493</v>
      </c>
      <c r="J983" t="s">
        <v>20</v>
      </c>
      <c r="K983">
        <v>323</v>
      </c>
      <c r="L983" t="s">
        <v>21</v>
      </c>
      <c r="M983" t="s">
        <v>22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2041</v>
      </c>
      <c r="G984" t="s">
        <v>2042</v>
      </c>
      <c r="H984" s="5">
        <f t="shared" si="60"/>
        <v>81.533333333333331</v>
      </c>
      <c r="I984" s="6">
        <f t="shared" si="61"/>
        <v>84.930555555555557</v>
      </c>
      <c r="J984" t="s">
        <v>14</v>
      </c>
      <c r="K984">
        <v>75</v>
      </c>
      <c r="L984" t="s">
        <v>21</v>
      </c>
      <c r="M984" t="s">
        <v>22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  <c r="S984" s="9">
        <f t="shared" si="62"/>
        <v>40743.208333333336</v>
      </c>
      <c r="T984" s="9">
        <f t="shared" si="63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2041</v>
      </c>
      <c r="G985" t="s">
        <v>2042</v>
      </c>
      <c r="H985" s="5">
        <f t="shared" si="60"/>
        <v>80.999140154772135</v>
      </c>
      <c r="I985" s="6">
        <f t="shared" si="61"/>
        <v>145.93648334624322</v>
      </c>
      <c r="J985" t="s">
        <v>20</v>
      </c>
      <c r="K985">
        <v>2326</v>
      </c>
      <c r="L985" t="s">
        <v>21</v>
      </c>
      <c r="M985" t="s">
        <v>22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  <c r="S985" s="9">
        <f t="shared" si="62"/>
        <v>43681.208333333328</v>
      </c>
      <c r="T985" s="9">
        <f t="shared" si="63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2039</v>
      </c>
      <c r="G986" t="s">
        <v>2040</v>
      </c>
      <c r="H986" s="5">
        <f t="shared" si="60"/>
        <v>26.010498687664043</v>
      </c>
      <c r="I986" s="6">
        <f t="shared" si="61"/>
        <v>152.46153846153848</v>
      </c>
      <c r="J986" t="s">
        <v>20</v>
      </c>
      <c r="K986">
        <v>381</v>
      </c>
      <c r="L986" t="s">
        <v>21</v>
      </c>
      <c r="M986" t="s">
        <v>22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2035</v>
      </c>
      <c r="G987" t="s">
        <v>2036</v>
      </c>
      <c r="H987" s="5">
        <f t="shared" si="60"/>
        <v>25.998410896708286</v>
      </c>
      <c r="I987" s="6">
        <f t="shared" si="61"/>
        <v>67.129542790152414</v>
      </c>
      <c r="J987" t="s">
        <v>14</v>
      </c>
      <c r="K987">
        <v>4405</v>
      </c>
      <c r="L987" t="s">
        <v>21</v>
      </c>
      <c r="M987" t="s">
        <v>22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2035</v>
      </c>
      <c r="G988" t="s">
        <v>2036</v>
      </c>
      <c r="H988" s="5">
        <f t="shared" si="60"/>
        <v>34.173913043478258</v>
      </c>
      <c r="I988" s="6">
        <f t="shared" si="61"/>
        <v>40.307692307692307</v>
      </c>
      <c r="J988" t="s">
        <v>14</v>
      </c>
      <c r="K988">
        <v>92</v>
      </c>
      <c r="L988" t="s">
        <v>21</v>
      </c>
      <c r="M988" t="s">
        <v>22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  <c r="S988" s="9">
        <f t="shared" si="62"/>
        <v>40638.208333333336</v>
      </c>
      <c r="T988" s="9">
        <f t="shared" si="63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2041</v>
      </c>
      <c r="G989" t="s">
        <v>2042</v>
      </c>
      <c r="H989" s="5">
        <f t="shared" si="60"/>
        <v>28.002083333333335</v>
      </c>
      <c r="I989" s="6">
        <f t="shared" si="61"/>
        <v>216.79032258064518</v>
      </c>
      <c r="J989" t="s">
        <v>20</v>
      </c>
      <c r="K989">
        <v>480</v>
      </c>
      <c r="L989" t="s">
        <v>21</v>
      </c>
      <c r="M989" t="s">
        <v>22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2047</v>
      </c>
      <c r="G990" t="s">
        <v>2056</v>
      </c>
      <c r="H990" s="5">
        <f t="shared" si="60"/>
        <v>76.546875</v>
      </c>
      <c r="I990" s="6">
        <f t="shared" si="61"/>
        <v>52.117021276595743</v>
      </c>
      <c r="J990" t="s">
        <v>14</v>
      </c>
      <c r="K990">
        <v>64</v>
      </c>
      <c r="L990" t="s">
        <v>21</v>
      </c>
      <c r="M990" t="s">
        <v>22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  <c r="S990" s="9">
        <f t="shared" si="62"/>
        <v>42686.25</v>
      </c>
      <c r="T990" s="9">
        <f t="shared" si="63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2047</v>
      </c>
      <c r="G991" t="s">
        <v>2059</v>
      </c>
      <c r="H991" s="5">
        <f t="shared" si="60"/>
        <v>53.053097345132741</v>
      </c>
      <c r="I991" s="6">
        <f t="shared" si="61"/>
        <v>499.58333333333337</v>
      </c>
      <c r="J991" t="s">
        <v>20</v>
      </c>
      <c r="K991">
        <v>226</v>
      </c>
      <c r="L991" t="s">
        <v>21</v>
      </c>
      <c r="M991" t="s">
        <v>22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2041</v>
      </c>
      <c r="G992" t="s">
        <v>2044</v>
      </c>
      <c r="H992" s="5">
        <f t="shared" si="60"/>
        <v>106.859375</v>
      </c>
      <c r="I992" s="6">
        <f t="shared" si="61"/>
        <v>87.679487179487182</v>
      </c>
      <c r="J992" t="s">
        <v>14</v>
      </c>
      <c r="K992">
        <v>64</v>
      </c>
      <c r="L992" t="s">
        <v>21</v>
      </c>
      <c r="M992" t="s">
        <v>22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  <c r="S992" s="9">
        <f t="shared" si="62"/>
        <v>42432.25</v>
      </c>
      <c r="T992" s="9">
        <f t="shared" si="63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2035</v>
      </c>
      <c r="G993" t="s">
        <v>2036</v>
      </c>
      <c r="H993" s="5">
        <f t="shared" si="60"/>
        <v>46.020746887966808</v>
      </c>
      <c r="I993" s="6">
        <f t="shared" si="61"/>
        <v>113.17346938775511</v>
      </c>
      <c r="J993" t="s">
        <v>20</v>
      </c>
      <c r="K993">
        <v>241</v>
      </c>
      <c r="L993" t="s">
        <v>21</v>
      </c>
      <c r="M993" t="s">
        <v>22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  <c r="S993" s="9">
        <f t="shared" si="62"/>
        <v>41907.208333333336</v>
      </c>
      <c r="T993" s="9">
        <f t="shared" si="63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2041</v>
      </c>
      <c r="G994" t="s">
        <v>2044</v>
      </c>
      <c r="H994" s="5">
        <f t="shared" si="60"/>
        <v>100.17424242424242</v>
      </c>
      <c r="I994" s="6">
        <f t="shared" si="61"/>
        <v>426.54838709677421</v>
      </c>
      <c r="J994" t="s">
        <v>20</v>
      </c>
      <c r="K994">
        <v>132</v>
      </c>
      <c r="L994" t="s">
        <v>21</v>
      </c>
      <c r="M994" t="s">
        <v>22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  <c r="S994" s="9">
        <f t="shared" si="62"/>
        <v>43227.208333333328</v>
      </c>
      <c r="T994" s="9">
        <f t="shared" si="63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2054</v>
      </c>
      <c r="G995" t="s">
        <v>2055</v>
      </c>
      <c r="H995" s="5">
        <f t="shared" si="60"/>
        <v>101.44</v>
      </c>
      <c r="I995" s="6">
        <f t="shared" si="61"/>
        <v>77.632653061224488</v>
      </c>
      <c r="J995" t="s">
        <v>74</v>
      </c>
      <c r="K995">
        <v>75</v>
      </c>
      <c r="L995" t="s">
        <v>107</v>
      </c>
      <c r="M995" t="s">
        <v>108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2047</v>
      </c>
      <c r="G996" t="s">
        <v>2059</v>
      </c>
      <c r="H996" s="5">
        <f t="shared" si="60"/>
        <v>87.972684085510693</v>
      </c>
      <c r="I996" s="6">
        <f t="shared" si="61"/>
        <v>52.496810772501767</v>
      </c>
      <c r="J996" t="s">
        <v>14</v>
      </c>
      <c r="K996">
        <v>842</v>
      </c>
      <c r="L996" t="s">
        <v>21</v>
      </c>
      <c r="M996" t="s">
        <v>22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  <c r="S996" s="9">
        <f t="shared" si="62"/>
        <v>41929.208333333336</v>
      </c>
      <c r="T996" s="9">
        <f t="shared" si="63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2033</v>
      </c>
      <c r="G997" t="s">
        <v>2034</v>
      </c>
      <c r="H997" s="5">
        <f t="shared" si="60"/>
        <v>74.995594713656388</v>
      </c>
      <c r="I997" s="6">
        <f t="shared" si="61"/>
        <v>157.46762589928059</v>
      </c>
      <c r="J997" t="s">
        <v>20</v>
      </c>
      <c r="K997">
        <v>2043</v>
      </c>
      <c r="L997" t="s">
        <v>21</v>
      </c>
      <c r="M997" t="s">
        <v>22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2039</v>
      </c>
      <c r="G998" t="s">
        <v>2040</v>
      </c>
      <c r="H998" s="5">
        <f t="shared" si="60"/>
        <v>42.982142857142854</v>
      </c>
      <c r="I998" s="6">
        <f t="shared" si="61"/>
        <v>72.939393939393938</v>
      </c>
      <c r="J998" t="s">
        <v>14</v>
      </c>
      <c r="K998">
        <v>112</v>
      </c>
      <c r="L998" t="s">
        <v>21</v>
      </c>
      <c r="M998" t="s">
        <v>22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  <c r="S998" s="9">
        <f t="shared" si="62"/>
        <v>41276.25</v>
      </c>
      <c r="T998" s="9">
        <f t="shared" si="63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2039</v>
      </c>
      <c r="G999" t="s">
        <v>2040</v>
      </c>
      <c r="H999" s="5">
        <f t="shared" si="60"/>
        <v>33.115107913669064</v>
      </c>
      <c r="I999" s="6">
        <f t="shared" si="61"/>
        <v>60.565789473684205</v>
      </c>
      <c r="J999" t="s">
        <v>74</v>
      </c>
      <c r="K999">
        <v>139</v>
      </c>
      <c r="L999" t="s">
        <v>107</v>
      </c>
      <c r="M999" t="s">
        <v>108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2035</v>
      </c>
      <c r="G1000" t="s">
        <v>2045</v>
      </c>
      <c r="H1000" s="5">
        <f t="shared" si="60"/>
        <v>101.13101604278074</v>
      </c>
      <c r="I1000" s="6">
        <f t="shared" si="61"/>
        <v>56.791291291291287</v>
      </c>
      <c r="J1000" t="s">
        <v>14</v>
      </c>
      <c r="K1000">
        <v>374</v>
      </c>
      <c r="L1000" t="s">
        <v>21</v>
      </c>
      <c r="M1000" t="s">
        <v>22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  <c r="S1000" s="9">
        <f t="shared" si="62"/>
        <v>40220.25</v>
      </c>
      <c r="T1000" s="9">
        <f t="shared" si="63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2033</v>
      </c>
      <c r="G1001" t="s">
        <v>2034</v>
      </c>
      <c r="H1001" s="5">
        <f t="shared" si="60"/>
        <v>55.98841354723708</v>
      </c>
      <c r="I1001" s="6">
        <f t="shared" si="61"/>
        <v>56.542754275427541</v>
      </c>
      <c r="J1001" t="s">
        <v>74</v>
      </c>
      <c r="K1001">
        <v>1122</v>
      </c>
      <c r="L1001" t="s">
        <v>21</v>
      </c>
      <c r="M1001" t="s">
        <v>22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  <c r="S1001" s="9">
        <f t="shared" si="62"/>
        <v>42550.208333333328</v>
      </c>
      <c r="T1001" s="9">
        <f t="shared" si="63"/>
        <v>42557.208333333328</v>
      </c>
    </row>
  </sheetData>
  <autoFilter ref="A1:T1001" xr:uid="{4849516E-9DBC-4444-BCBC-DD873BC1C3F5}">
    <filterColumn colId="9">
      <filters>
        <filter val="failed"/>
      </filters>
    </filterColumn>
  </autoFilter>
  <conditionalFormatting sqref="J2:J1001">
    <cfRule type="containsText" dxfId="3" priority="2" operator="containsText" text="live">
      <formula>NOT(ISERROR(SEARCH("live",J2)))</formula>
    </cfRule>
  </conditionalFormatting>
  <conditionalFormatting sqref="I2:I1001">
    <cfRule type="colorScale" priority="1">
      <colorScale>
        <cfvo type="num" val="0"/>
        <cfvo type="num" val="100"/>
        <cfvo type="num" val="200"/>
        <color rgb="FFC00000"/>
        <color rgb="FF00B050"/>
        <color rgb="FF0000FF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609109F-E974-43F9-8436-0B9472DB5FE9}">
            <xm:f>NOT(ISERROR(SEARCH($J$995,J2)))</xm:f>
            <xm:f>$J$995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73AF8B0-8E95-420C-A3BA-2E700C88E9AA}">
            <xm:f>NOT(ISERROR(SEARCH($J$991,J2)))</xm:f>
            <xm:f>$J$991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03C49806-5730-4DC0-9DD6-C458E20C99BA}">
            <xm:f>NOT(ISERROR(SEARCH($J$990,J2)))</xm:f>
            <xm:f>$J$990</xm:f>
            <x14:dxf>
              <fill>
                <patternFill>
                  <bgColor rgb="FFFF0000"/>
                </patternFill>
              </fill>
            </x14:dxf>
          </x14:cfRule>
          <xm:sqref>J2:J1001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96EC-12F4-4574-8572-61C0E214FD63}">
  <sheetPr codeName="Sheet5"/>
  <dimension ref="A1:H13"/>
  <sheetViews>
    <sheetView workbookViewId="0">
      <selection activeCell="H40" sqref="H40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COUNTIFS('Crowdfunding (2)'!$D$2:$D$1001,"&lt;1000",'Crowdfunding (2)'!$J$2:$J$1001,"successful")</f>
        <v>30</v>
      </c>
      <c r="C2">
        <f>COUNTIFS('Crowdfunding (2)'!$D$2:$D$1001,"&lt;1000",'Crowdfunding (2)'!$J$2:$J$1001,"failed")</f>
        <v>20</v>
      </c>
      <c r="D2">
        <f>COUNTIFS('Crowdfunding (2)'!$D$2:$D$1001,"&lt;1000",'Crowdfunding (2)'!$J$2:$J$1001,"canceled")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COUNTIFS('Crowdfunding (2)'!$D$2:$D$1001,"&gt;=1000",'Crowdfunding (2)'!$D$2:$D$1001,"&lt;4999",'Crowdfunding (2)'!$J$2:$J$1001,"successful")</f>
        <v>191</v>
      </c>
      <c r="C3">
        <f>COUNTIFS('Crowdfunding (2)'!$D$2:$D$1001,"&gt;=1000",'Crowdfunding (2)'!$D$2:$D$1001,"&lt;4999",'Crowdfunding (2)'!$J$2:$J$1001,"failed")</f>
        <v>38</v>
      </c>
      <c r="D3">
        <f>COUNTIFS('Crowdfunding (2)'!$D$2:$D$1001,"&gt;=1000",'Crowdfunding (2)'!$D$2:$D$1001,"&lt;4999",'Crowdfunding (2)'!$J$2:$J$1001,"canceled")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COUNTIFS('Crowdfunding (2)'!$D$2:$D$1001,"&gt;=5000",'Crowdfunding (2)'!$D$2:$D$1001,"&lt;9999",'Crowdfunding (2)'!$J$2:$J$1001,"successful")</f>
        <v>164</v>
      </c>
      <c r="C4">
        <f>COUNTIFS('Crowdfunding (2)'!$D$2:$D$1001,"&gt;=5000",'Crowdfunding (2)'!$D$2:$D$1001,"&lt;9999",'Crowdfunding (2)'!$J$2:$J$1001,"failed")</f>
        <v>126</v>
      </c>
      <c r="D4">
        <f>COUNTIFS('Crowdfunding (2)'!$D$2:$D$1001,"&gt;=5000",'Crowdfunding (2)'!$D$2:$D$1001,"&lt;9999",'Crowdfunding (2)'!$J$2:$J$1001,"canceled")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COUNTIFS('Crowdfunding (2)'!$D$2:$D$1001,"&gt;=10000",'Crowdfunding (2)'!$D$2:$D$1001,"&lt;14999",'Crowdfunding (2)'!$J$2:$J$1001,"successful")</f>
        <v>4</v>
      </c>
      <c r="C5">
        <f>COUNTIFS('Crowdfunding (2)'!$D$2:$D$1001,"&gt;=10000",'Crowdfunding (2)'!$D$2:$D$1001,"&lt;14999",'Crowdfunding (2)'!$J$2:$J$1001,"failed")</f>
        <v>5</v>
      </c>
      <c r="D5">
        <f>COUNTIFS('Crowdfunding (2)'!$D$2:$D$1001,"&gt;=10000",'Crowdfunding (2)'!$D$2:$D$1001,"&lt;14999",'Crowdfunding (2)'!$J$2:$J$1001,"canceled")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COUNTIFS('Crowdfunding (2)'!$D$2:$D$1001,"&gt;=15000",'Crowdfunding (2)'!$D$2:$D$1001,"&lt;19999",'Crowdfunding (2)'!$J$2:$J$1001,"successful")</f>
        <v>10</v>
      </c>
      <c r="C6">
        <f>COUNTIFS('Crowdfunding (2)'!$D$2:$D$1001,"&gt;=15000",'Crowdfunding (2)'!$D$2:$D$1001,"&lt;19999",'Crowdfunding (2)'!$J$2:$J$1001,"failed")</f>
        <v>0</v>
      </c>
      <c r="D6">
        <f>COUNTIFS('Crowdfunding (2)'!$D$2:$D$1001,"&gt;=15000",'Crowdfunding (2)'!$D$2:$D$1001,"&lt;19999",'Crowdfunding (2)'!$J$2:$J$1001,"canceled")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COUNTIFS('Crowdfunding (2)'!$D$2:$D$1001,"&gt;=20000",'Crowdfunding (2)'!$D$2:$D$1001,"&lt;24999",'Crowdfunding (2)'!$J$2:$J$1001,"successful")</f>
        <v>7</v>
      </c>
      <c r="C7">
        <f>COUNTIFS('Crowdfunding (2)'!$D$2:$D$1001,"&gt;=20000",'Crowdfunding (2)'!$D$2:$D$1001,"&lt;24999",'Crowdfunding (2)'!$J$2:$J$1001,"failed")</f>
        <v>0</v>
      </c>
      <c r="D7">
        <f>COUNTIFS('Crowdfunding (2)'!$D$2:$D$1001,"&gt;=20000",'Crowdfunding (2)'!$D$2:$D$1001,"&lt;24999",'Crowdfunding (2)'!$J$2:$J$1001,"canceled")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COUNTIFS('Crowdfunding (2)'!$D$2:$D$1001,"&gt;=25000",'Crowdfunding (2)'!$D$2:$D$1001,"&lt;29999",'Crowdfunding (2)'!$J$2:$J$1001,"successful")</f>
        <v>11</v>
      </c>
      <c r="C8">
        <f>COUNTIFS('Crowdfunding (2)'!$D$2:$D$1001,"&gt;=25000",'Crowdfunding (2)'!$D$2:$D$1001,"&lt;29999",'Crowdfunding (2)'!$J$2:$J$1001,"failed")</f>
        <v>3</v>
      </c>
      <c r="D8">
        <f>COUNTIFS('Crowdfunding (2)'!$D$2:$D$1001,"&gt;=25000",'Crowdfunding (2)'!$D$2:$D$1001,"&lt;29999",'Crowdfunding (2)'!$J$2:$J$1001,"canceled")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COUNTIFS('Crowdfunding (2)'!$D$2:$D$1001,"&gt;=30000",'Crowdfunding (2)'!$D$2:$D$1001,"&lt;34999",'Crowdfunding (2)'!$J$2:$J$1001,"successful")</f>
        <v>7</v>
      </c>
      <c r="C9">
        <f>COUNTIFS('Crowdfunding (2)'!$D$2:$D$1001,"&gt;=30000",'Crowdfunding (2)'!$D$2:$D$1001,"&lt;34999",'Crowdfunding (2)'!$J$2:$J$1001,"failed")</f>
        <v>0</v>
      </c>
      <c r="D9">
        <f>COUNTIFS('Crowdfunding (2)'!$D$2:$D$1001,"&gt;=30000",'Crowdfunding (2)'!$D$2:$D$1001,"&lt;34999",'Crowdfunding (2)'!$J$2:$J$1001,"canceled")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COUNTIFS('Crowdfunding (2)'!$D$2:$D$1001,"&gt;=35000",'Crowdfunding (2)'!$D$2:$D$1001,"&lt;39999",'Crowdfunding (2)'!$J$2:$J$1001,"successful")</f>
        <v>8</v>
      </c>
      <c r="C10">
        <f>COUNTIFS('Crowdfunding (2)'!$D$2:$D$1001,"&gt;=35000",'Crowdfunding (2)'!$D$2:$D$1001,"&lt;39999",'Crowdfunding (2)'!$J$2:$J$1001,"failed")</f>
        <v>3</v>
      </c>
      <c r="D10">
        <f>COUNTIFS('Crowdfunding (2)'!$D$2:$D$1001,"&gt;=35000",'Crowdfunding (2)'!$D$2:$D$1001,"&lt;39999",'Crowdfunding (2)'!$J$2:$J$1001,"canceled")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COUNTIFS('Crowdfunding (2)'!$D$2:$D$1001,"&gt;=40000",'Crowdfunding (2)'!$D$2:$D$1001,"&lt;44999",'Crowdfunding (2)'!$J$2:$J$1001,"successful")</f>
        <v>11</v>
      </c>
      <c r="C11">
        <f>COUNTIFS('Crowdfunding (2)'!$D$2:$D$1001,"&gt;=40000",'Crowdfunding (2)'!$D$2:$D$1001,"&lt;44999",'Crowdfunding (2)'!$J$2:$J$1001,"failed")</f>
        <v>3</v>
      </c>
      <c r="D11">
        <f>COUNTIFS('Crowdfunding (2)'!$D$2:$D$1001,"&gt;=40000",'Crowdfunding (2)'!$D$2:$D$1001,"&lt;44999",'Crowdfunding (2)'!$J$2:$J$1001,"canceled")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COUNTIFS('Crowdfunding (2)'!$D$2:$D$1001,"&gt;=45000",'Crowdfunding (2)'!$D$2:$D$1001,"&lt;49999",'Crowdfunding (2)'!$J$2:$J$1001,"successful")</f>
        <v>8</v>
      </c>
      <c r="C12">
        <f>COUNTIFS('Crowdfunding (2)'!$D$2:$D$1001,"&gt;=45000",'Crowdfunding (2)'!$D$2:$D$1001,"&lt;49999",'Crowdfunding (2)'!$J$2:$J$1001,"failed")</f>
        <v>3</v>
      </c>
      <c r="D12">
        <f>COUNTIFS('Crowdfunding (2)'!$D$2:$D$1001,"&gt;=45000",'Crowdfunding (2)'!$D$2:$D$1001,"&lt;49999",'Crowdfunding (2)'!$J$2:$J$1001,"canceled")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COUNTIFS('Crowdfunding (2)'!$D$2:$D$1001,"&gt;50000",'Crowdfunding (2)'!$J$2:$J$1001,"successful")</f>
        <v>114</v>
      </c>
      <c r="C13">
        <f>COUNTIFS('Crowdfunding (2)'!$D$2:$D$1001,"&gt;50000",'Crowdfunding (2)'!$J$2:$J$1001,"failed")</f>
        <v>163</v>
      </c>
      <c r="D13">
        <f>COUNTIFS('Crowdfunding (2)'!$D$2:$D$1001,"&gt;50000",'Crowdfunding (2)'!$J$2:$J$1001,"canceled")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6D0E-299D-45B9-B546-BD9464115F92}">
  <sheetPr codeName="Sheet7"/>
  <dimension ref="A1:M566"/>
  <sheetViews>
    <sheetView workbookViewId="0">
      <selection activeCell="N22" sqref="N22"/>
    </sheetView>
  </sheetViews>
  <sheetFormatPr defaultRowHeight="15.75" x14ac:dyDescent="0.25"/>
  <cols>
    <col min="8" max="8" width="21.25" bestFit="1" customWidth="1"/>
    <col min="9" max="9" width="11.375" bestFit="1" customWidth="1"/>
    <col min="12" max="12" width="21.25" bestFit="1" customWidth="1"/>
    <col min="13" max="13" width="10.375" bestFit="1" customWidth="1"/>
  </cols>
  <sheetData>
    <row r="1" spans="1:13" x14ac:dyDescent="0.25">
      <c r="A1" t="s">
        <v>2106</v>
      </c>
      <c r="B1" t="s">
        <v>2107</v>
      </c>
      <c r="D1" t="s">
        <v>2106</v>
      </c>
      <c r="E1" t="s">
        <v>2107</v>
      </c>
      <c r="H1" s="12" t="s">
        <v>2107</v>
      </c>
      <c r="I1" s="12"/>
      <c r="L1" s="12" t="s">
        <v>2107</v>
      </c>
      <c r="M1" s="12"/>
    </row>
    <row r="2" spans="1:13" x14ac:dyDescent="0.25">
      <c r="A2" t="s">
        <v>20</v>
      </c>
      <c r="B2">
        <v>158</v>
      </c>
      <c r="D2" t="s">
        <v>14</v>
      </c>
      <c r="E2">
        <v>0</v>
      </c>
      <c r="H2" t="s">
        <v>2121</v>
      </c>
      <c r="L2" t="s">
        <v>2122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H3" t="s">
        <v>2108</v>
      </c>
      <c r="I3" s="14">
        <v>851.14690265486729</v>
      </c>
      <c r="L3" t="s">
        <v>2108</v>
      </c>
      <c r="M3" s="5">
        <v>585.61538461538464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H4" t="s">
        <v>2109</v>
      </c>
      <c r="I4" s="14">
        <v>53.31848861007748</v>
      </c>
      <c r="L4" t="s">
        <v>2109</v>
      </c>
      <c r="M4" s="5">
        <v>50.38624046242748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H5" t="s">
        <v>2110</v>
      </c>
      <c r="I5" s="14">
        <v>201</v>
      </c>
      <c r="L5" t="s">
        <v>2110</v>
      </c>
      <c r="M5" s="5">
        <v>114.5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H6" t="s">
        <v>2111</v>
      </c>
      <c r="I6" s="14">
        <v>85</v>
      </c>
      <c r="L6" t="s">
        <v>2111</v>
      </c>
      <c r="M6" s="5">
        <v>1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H7" t="s">
        <v>2112</v>
      </c>
      <c r="I7" s="14">
        <v>1267.366006183523</v>
      </c>
      <c r="L7" t="s">
        <v>2112</v>
      </c>
      <c r="M7" s="5">
        <v>961.30819978260524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H8" t="s">
        <v>2113</v>
      </c>
      <c r="I8" s="14">
        <v>1606216.5936295739</v>
      </c>
      <c r="L8" t="s">
        <v>2113</v>
      </c>
      <c r="M8" s="5">
        <v>924113.45496927318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  <c r="H9" t="s">
        <v>2114</v>
      </c>
      <c r="I9" s="14">
        <v>4.9656921345315794</v>
      </c>
      <c r="L9" t="s">
        <v>2114</v>
      </c>
      <c r="M9" s="5">
        <v>8.8024511869018625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  <c r="H10" t="s">
        <v>2115</v>
      </c>
      <c r="I10" s="14">
        <v>2.1761972595812389</v>
      </c>
      <c r="L10" t="s">
        <v>2115</v>
      </c>
      <c r="M10" s="5">
        <v>2.7048960546692098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  <c r="H11" t="s">
        <v>2116</v>
      </c>
      <c r="I11" s="14">
        <v>7279</v>
      </c>
      <c r="L11" t="s">
        <v>2116</v>
      </c>
      <c r="M11" s="5">
        <v>6080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  <c r="H12" t="s">
        <v>2117</v>
      </c>
      <c r="I12" s="14">
        <v>16</v>
      </c>
      <c r="L12" t="s">
        <v>2117</v>
      </c>
      <c r="M12" s="5">
        <v>0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  <c r="H13" t="s">
        <v>2118</v>
      </c>
      <c r="I13" s="14">
        <v>7295</v>
      </c>
      <c r="L13" t="s">
        <v>2118</v>
      </c>
      <c r="M13" s="5">
        <v>6080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  <c r="H14" t="s">
        <v>2119</v>
      </c>
      <c r="I14" s="14">
        <v>480898</v>
      </c>
      <c r="L14" t="s">
        <v>2119</v>
      </c>
      <c r="M14" s="5">
        <v>213164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  <c r="H15" t="s">
        <v>2107</v>
      </c>
      <c r="I15" s="14">
        <v>565</v>
      </c>
      <c r="L15" t="s">
        <v>2107</v>
      </c>
      <c r="M15" s="5">
        <v>364</v>
      </c>
    </row>
    <row r="16" spans="1:13" ht="16.5" thickBot="1" x14ac:dyDescent="0.3">
      <c r="A16" t="s">
        <v>20</v>
      </c>
      <c r="B16">
        <v>1606</v>
      </c>
      <c r="D16" t="s">
        <v>14</v>
      </c>
      <c r="E16">
        <v>48</v>
      </c>
      <c r="H16" s="11" t="s">
        <v>2120</v>
      </c>
      <c r="I16" s="15">
        <v>104.7270570562583</v>
      </c>
      <c r="L16" s="11" t="s">
        <v>2120</v>
      </c>
      <c r="M16" s="13">
        <v>99.085581870006962</v>
      </c>
    </row>
    <row r="17" spans="1:13" x14ac:dyDescent="0.25">
      <c r="A17" t="s">
        <v>20</v>
      </c>
      <c r="B17">
        <v>129</v>
      </c>
      <c r="D17" t="s">
        <v>14</v>
      </c>
      <c r="E17">
        <v>1</v>
      </c>
    </row>
    <row r="18" spans="1:13" x14ac:dyDescent="0.25">
      <c r="A18" t="s">
        <v>20</v>
      </c>
      <c r="B18">
        <v>226</v>
      </c>
      <c r="D18" t="s">
        <v>14</v>
      </c>
      <c r="E18">
        <v>1467</v>
      </c>
    </row>
    <row r="19" spans="1:13" x14ac:dyDescent="0.25">
      <c r="A19" t="s">
        <v>20</v>
      </c>
      <c r="B19">
        <v>5419</v>
      </c>
      <c r="D19" t="s">
        <v>14</v>
      </c>
      <c r="E19">
        <v>75</v>
      </c>
    </row>
    <row r="20" spans="1:13" x14ac:dyDescent="0.25">
      <c r="A20" t="s">
        <v>20</v>
      </c>
      <c r="B20">
        <v>165</v>
      </c>
      <c r="D20" t="s">
        <v>14</v>
      </c>
      <c r="E20">
        <v>120</v>
      </c>
      <c r="H20" s="16" t="s">
        <v>2123</v>
      </c>
      <c r="I20" s="16"/>
      <c r="J20" s="16"/>
      <c r="K20" s="16"/>
      <c r="L20" s="16"/>
      <c r="M20" s="16"/>
    </row>
    <row r="21" spans="1:13" x14ac:dyDescent="0.25">
      <c r="A21" t="s">
        <v>20</v>
      </c>
      <c r="B21">
        <v>1965</v>
      </c>
      <c r="D21" t="s">
        <v>14</v>
      </c>
      <c r="E21">
        <v>2253</v>
      </c>
      <c r="H21" s="16"/>
      <c r="I21" s="16"/>
      <c r="J21" s="16"/>
      <c r="K21" s="16"/>
      <c r="L21" s="16"/>
      <c r="M21" s="16"/>
    </row>
    <row r="22" spans="1:13" x14ac:dyDescent="0.25">
      <c r="A22" t="s">
        <v>20</v>
      </c>
      <c r="B22">
        <v>16</v>
      </c>
      <c r="D22" t="s">
        <v>14</v>
      </c>
      <c r="E22">
        <v>5</v>
      </c>
      <c r="H22" s="16"/>
      <c r="I22" s="16"/>
      <c r="J22" s="16"/>
      <c r="K22" s="16"/>
      <c r="L22" s="16"/>
      <c r="M22" s="16"/>
    </row>
    <row r="23" spans="1:13" x14ac:dyDescent="0.25">
      <c r="A23" t="s">
        <v>20</v>
      </c>
      <c r="B23">
        <v>107</v>
      </c>
      <c r="D23" t="s">
        <v>14</v>
      </c>
      <c r="E23">
        <v>38</v>
      </c>
      <c r="H23" s="16"/>
      <c r="I23" s="16"/>
      <c r="J23" s="16"/>
      <c r="K23" s="16"/>
      <c r="L23" s="16"/>
      <c r="M23" s="16"/>
    </row>
    <row r="24" spans="1:13" x14ac:dyDescent="0.25">
      <c r="A24" t="s">
        <v>20</v>
      </c>
      <c r="B24">
        <v>134</v>
      </c>
      <c r="D24" t="s">
        <v>14</v>
      </c>
      <c r="E24">
        <v>12</v>
      </c>
      <c r="H24" s="16"/>
      <c r="I24" s="16"/>
      <c r="J24" s="16"/>
      <c r="K24" s="16"/>
      <c r="L24" s="16"/>
      <c r="M24" s="16"/>
    </row>
    <row r="25" spans="1:13" x14ac:dyDescent="0.25">
      <c r="A25" t="s">
        <v>20</v>
      </c>
      <c r="B25">
        <v>198</v>
      </c>
      <c r="D25" t="s">
        <v>14</v>
      </c>
      <c r="E25">
        <v>1684</v>
      </c>
      <c r="H25" s="16"/>
      <c r="I25" s="16"/>
      <c r="J25" s="16"/>
      <c r="K25" s="16"/>
      <c r="L25" s="16"/>
      <c r="M25" s="16"/>
    </row>
    <row r="26" spans="1:13" x14ac:dyDescent="0.25">
      <c r="A26" t="s">
        <v>20</v>
      </c>
      <c r="B26">
        <v>111</v>
      </c>
      <c r="D26" t="s">
        <v>14</v>
      </c>
      <c r="E26">
        <v>56</v>
      </c>
      <c r="H26" s="16"/>
      <c r="I26" s="16"/>
      <c r="J26" s="16"/>
      <c r="K26" s="16"/>
      <c r="L26" s="16"/>
      <c r="M26" s="16"/>
    </row>
    <row r="27" spans="1:13" x14ac:dyDescent="0.25">
      <c r="A27" t="s">
        <v>20</v>
      </c>
      <c r="B27">
        <v>222</v>
      </c>
      <c r="D27" t="s">
        <v>14</v>
      </c>
      <c r="E27">
        <v>838</v>
      </c>
      <c r="H27" s="16"/>
      <c r="I27" s="16"/>
      <c r="J27" s="16"/>
      <c r="K27" s="16"/>
      <c r="L27" s="16"/>
      <c r="M27" s="16"/>
    </row>
    <row r="28" spans="1:13" x14ac:dyDescent="0.25">
      <c r="A28" t="s">
        <v>20</v>
      </c>
      <c r="B28">
        <v>6212</v>
      </c>
      <c r="D28" t="s">
        <v>14</v>
      </c>
      <c r="E28">
        <v>1000</v>
      </c>
      <c r="H28" s="16"/>
      <c r="I28" s="16"/>
      <c r="J28" s="16"/>
      <c r="K28" s="16"/>
      <c r="L28" s="16"/>
      <c r="M28" s="16"/>
    </row>
    <row r="29" spans="1:13" x14ac:dyDescent="0.25">
      <c r="A29" t="s">
        <v>20</v>
      </c>
      <c r="B29">
        <v>98</v>
      </c>
      <c r="D29" t="s">
        <v>14</v>
      </c>
      <c r="E29">
        <v>1482</v>
      </c>
    </row>
    <row r="30" spans="1:13" x14ac:dyDescent="0.25">
      <c r="A30" t="s">
        <v>20</v>
      </c>
      <c r="B30">
        <v>92</v>
      </c>
      <c r="D30" t="s">
        <v>14</v>
      </c>
      <c r="E30">
        <v>106</v>
      </c>
    </row>
    <row r="31" spans="1:13" x14ac:dyDescent="0.25">
      <c r="A31" t="s">
        <v>20</v>
      </c>
      <c r="B31">
        <v>149</v>
      </c>
      <c r="D31" t="s">
        <v>14</v>
      </c>
      <c r="E31">
        <v>679</v>
      </c>
    </row>
    <row r="32" spans="1:13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1">
    <mergeCell ref="H20:M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68FE-B475-4193-83C4-02F3D605BFCC}">
  <sheetPr codeName="Sheet8"/>
  <dimension ref="A1:E11"/>
  <sheetViews>
    <sheetView workbookViewId="0">
      <selection activeCell="E2" sqref="E2:E11"/>
    </sheetView>
  </sheetViews>
  <sheetFormatPr defaultRowHeight="15.75" x14ac:dyDescent="0.25"/>
  <cols>
    <col min="4" max="4" width="16.625" bestFit="1" customWidth="1"/>
  </cols>
  <sheetData>
    <row r="1" spans="1:5" x14ac:dyDescent="0.25">
      <c r="A1" t="s">
        <v>2127</v>
      </c>
      <c r="B1" t="s">
        <v>2124</v>
      </c>
      <c r="C1" t="s">
        <v>2125</v>
      </c>
      <c r="D1" t="s">
        <v>2126</v>
      </c>
      <c r="E1" t="s">
        <v>2128</v>
      </c>
    </row>
    <row r="2" spans="1:5" x14ac:dyDescent="0.25">
      <c r="A2" s="8" t="s">
        <v>2041</v>
      </c>
      <c r="B2">
        <v>102</v>
      </c>
      <c r="C2">
        <v>178</v>
      </c>
      <c r="D2" s="4">
        <f>B2/C2</f>
        <v>0.5730337078651685</v>
      </c>
      <c r="E2" s="4">
        <f>C2/$C$11</f>
        <v>0.17799999999999999</v>
      </c>
    </row>
    <row r="3" spans="1:5" x14ac:dyDescent="0.25">
      <c r="A3" s="8" t="s">
        <v>2033</v>
      </c>
      <c r="B3">
        <v>22</v>
      </c>
      <c r="C3">
        <v>46</v>
      </c>
      <c r="D3" s="4">
        <f>B3/C3</f>
        <v>0.47826086956521741</v>
      </c>
      <c r="E3" s="4">
        <f t="shared" ref="E3:E11" si="0">C3/$C$11</f>
        <v>4.5999999999999999E-2</v>
      </c>
    </row>
    <row r="4" spans="1:5" x14ac:dyDescent="0.25">
      <c r="A4" s="8" t="s">
        <v>2050</v>
      </c>
      <c r="B4">
        <v>21</v>
      </c>
      <c r="C4">
        <v>48</v>
      </c>
      <c r="D4" s="4">
        <f>B4/C4</f>
        <v>0.4375</v>
      </c>
      <c r="E4" s="4">
        <f t="shared" si="0"/>
        <v>4.8000000000000001E-2</v>
      </c>
    </row>
    <row r="5" spans="1:5" x14ac:dyDescent="0.25">
      <c r="A5" s="8" t="s">
        <v>2064</v>
      </c>
      <c r="B5">
        <v>4</v>
      </c>
      <c r="C5">
        <v>4</v>
      </c>
      <c r="D5" s="4">
        <f>B5/C5</f>
        <v>1</v>
      </c>
      <c r="E5" s="4">
        <f t="shared" si="0"/>
        <v>4.0000000000000001E-3</v>
      </c>
    </row>
    <row r="6" spans="1:5" x14ac:dyDescent="0.25">
      <c r="A6" s="8" t="s">
        <v>2035</v>
      </c>
      <c r="B6">
        <v>99</v>
      </c>
      <c r="C6">
        <v>175</v>
      </c>
      <c r="D6" s="4">
        <f>B6/C6</f>
        <v>0.56571428571428573</v>
      </c>
      <c r="E6" s="4">
        <f t="shared" si="0"/>
        <v>0.17499999999999999</v>
      </c>
    </row>
    <row r="7" spans="1:5" x14ac:dyDescent="0.25">
      <c r="A7" s="8" t="s">
        <v>2054</v>
      </c>
      <c r="B7">
        <v>26</v>
      </c>
      <c r="C7">
        <v>42</v>
      </c>
      <c r="D7" s="4">
        <f>B7/C7</f>
        <v>0.61904761904761907</v>
      </c>
      <c r="E7" s="4">
        <f t="shared" si="0"/>
        <v>4.2000000000000003E-2</v>
      </c>
    </row>
    <row r="8" spans="1:5" x14ac:dyDescent="0.25">
      <c r="A8" s="8" t="s">
        <v>2047</v>
      </c>
      <c r="B8">
        <v>40</v>
      </c>
      <c r="C8">
        <v>67</v>
      </c>
      <c r="D8" s="4">
        <f>B8/C8</f>
        <v>0.59701492537313428</v>
      </c>
      <c r="E8" s="4">
        <f t="shared" si="0"/>
        <v>6.7000000000000004E-2</v>
      </c>
    </row>
    <row r="9" spans="1:5" x14ac:dyDescent="0.25">
      <c r="A9" s="8" t="s">
        <v>2037</v>
      </c>
      <c r="B9">
        <v>64</v>
      </c>
      <c r="C9">
        <v>96</v>
      </c>
      <c r="D9" s="4">
        <f>B9/C9</f>
        <v>0.66666666666666663</v>
      </c>
      <c r="E9" s="4">
        <f t="shared" si="0"/>
        <v>9.6000000000000002E-2</v>
      </c>
    </row>
    <row r="10" spans="1:5" x14ac:dyDescent="0.25">
      <c r="A10" s="8" t="s">
        <v>2039</v>
      </c>
      <c r="B10">
        <v>187</v>
      </c>
      <c r="C10">
        <v>344</v>
      </c>
      <c r="D10" s="4">
        <f>B10/C10</f>
        <v>0.54360465116279066</v>
      </c>
      <c r="E10" s="4">
        <f t="shared" si="0"/>
        <v>0.34399999999999997</v>
      </c>
    </row>
    <row r="11" spans="1:5" x14ac:dyDescent="0.25">
      <c r="A11" s="17" t="s">
        <v>2068</v>
      </c>
      <c r="B11">
        <v>565</v>
      </c>
      <c r="C11">
        <v>1000</v>
      </c>
      <c r="D11" s="4">
        <f>B11/C11</f>
        <v>0.56499999999999995</v>
      </c>
      <c r="E11" s="4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N1001"/>
  <sheetViews>
    <sheetView workbookViewId="0">
      <selection activeCell="D927" sqref="D926:D92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Category_Pivot</vt:lpstr>
      <vt:lpstr>Sub-Category_Pivot</vt:lpstr>
      <vt:lpstr>Campaign_Summary</vt:lpstr>
      <vt:lpstr>Sheet1</vt:lpstr>
      <vt:lpstr>Crowdfunding (2)</vt:lpstr>
      <vt:lpstr>buckets</vt:lpstr>
      <vt:lpstr>backers_stats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Phil Ajee</cp:lastModifiedBy>
  <dcterms:created xsi:type="dcterms:W3CDTF">2021-09-29T18:52:28Z</dcterms:created>
  <dcterms:modified xsi:type="dcterms:W3CDTF">2023-02-24T19:58:59Z</dcterms:modified>
</cp:coreProperties>
</file>