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kaw\oxsoft\metrikos\evgenis\01_Dimension 31-49\"/>
    </mc:Choice>
  </mc:AlternateContent>
  <bookViews>
    <workbookView xWindow="240" yWindow="195" windowWidth="20115" windowHeight="7875" tabRatio="1000" activeTab="4"/>
  </bookViews>
  <sheets>
    <sheet name="Data Record" sheetId="12" r:id="rId1"/>
    <sheet name="Certificate" sheetId="14" r:id="rId2"/>
    <sheet name="Report" sheetId="13" r:id="rId3"/>
    <sheet name="Result" sheetId="10" r:id="rId4"/>
    <sheet name="Uncertainty Budget" sheetId="11" r:id="rId5"/>
    <sheet name="Uncert of STD" sheetId="3" r:id="rId6"/>
  </sheets>
  <externalReferences>
    <externalReference r:id="rId7"/>
  </externalReferences>
  <definedNames>
    <definedName name="_xlnm.Print_Area" localSheetId="1">Certificate!$A$1:$AD$38</definedName>
    <definedName name="_xlnm.Print_Area" localSheetId="0">'Data Record'!$A$1:$AE$39</definedName>
    <definedName name="_xlnm.Print_Area" localSheetId="2">Report!$A$1:$U$18</definedName>
  </definedNames>
  <calcPr calcId="162913"/>
</workbook>
</file>

<file path=xl/calcChain.xml><?xml version="1.0" encoding="utf-8"?>
<calcChain xmlns="http://schemas.openxmlformats.org/spreadsheetml/2006/main">
  <c r="S8" i="11" l="1"/>
  <c r="S9" i="11"/>
  <c r="S10" i="11"/>
  <c r="S11" i="11"/>
  <c r="S12" i="11"/>
  <c r="S13" i="11"/>
  <c r="S14" i="11"/>
  <c r="S15" i="11"/>
  <c r="S16" i="11"/>
  <c r="S17" i="11"/>
  <c r="S18" i="11"/>
  <c r="S19" i="11"/>
  <c r="S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7" i="11"/>
  <c r="X26" i="12"/>
  <c r="X27" i="12"/>
  <c r="X28" i="12"/>
  <c r="X29" i="12"/>
  <c r="X30" i="12"/>
  <c r="X31" i="12"/>
  <c r="X32" i="12"/>
  <c r="X33" i="12"/>
  <c r="X34" i="12"/>
  <c r="X35" i="12"/>
  <c r="X36" i="12"/>
  <c r="X37" i="12"/>
  <c r="T26" i="12"/>
  <c r="T27" i="12"/>
  <c r="T28" i="12"/>
  <c r="T29" i="12"/>
  <c r="T30" i="12"/>
  <c r="T31" i="12"/>
  <c r="T32" i="12"/>
  <c r="T33" i="12"/>
  <c r="T34" i="12"/>
  <c r="T35" i="12"/>
  <c r="T36" i="12"/>
  <c r="T37" i="12"/>
  <c r="T25" i="12"/>
  <c r="X25" i="12"/>
  <c r="W16" i="12"/>
  <c r="S16" i="12"/>
  <c r="J16" i="14" l="1"/>
  <c r="J15" i="14"/>
  <c r="J14" i="14"/>
  <c r="J13" i="14"/>
  <c r="J12" i="14"/>
  <c r="J7" i="14"/>
  <c r="J5" i="14"/>
  <c r="H5" i="13" s="1"/>
  <c r="G5" i="10" s="1"/>
  <c r="V37" i="14"/>
  <c r="H37" i="14"/>
  <c r="AA20" i="14"/>
  <c r="H35" i="14" s="1"/>
  <c r="AA19" i="14"/>
  <c r="F11" i="10"/>
  <c r="F12" i="10"/>
  <c r="F13" i="10"/>
  <c r="F14" i="10"/>
  <c r="F15" i="10"/>
  <c r="F16" i="10"/>
  <c r="F17" i="10"/>
  <c r="F18" i="10"/>
  <c r="F19" i="10"/>
  <c r="F20" i="10"/>
  <c r="F21" i="10"/>
  <c r="F22" i="10"/>
  <c r="F10" i="10"/>
  <c r="N7" i="11"/>
  <c r="N15" i="11"/>
  <c r="O15" i="11" s="1"/>
  <c r="N16" i="11"/>
  <c r="O16" i="11" s="1"/>
  <c r="N17" i="11"/>
  <c r="O17" i="11" s="1"/>
  <c r="B18" i="11"/>
  <c r="B19" i="11"/>
  <c r="B15" i="11"/>
  <c r="L15" i="11" s="1"/>
  <c r="M15" i="11" s="1"/>
  <c r="B16" i="11"/>
  <c r="L16" i="11" s="1"/>
  <c r="M16" i="11" s="1"/>
  <c r="B17" i="11"/>
  <c r="L17" i="11" s="1"/>
  <c r="M17" i="11" s="1"/>
  <c r="B8" i="11"/>
  <c r="B9" i="11"/>
  <c r="B10" i="11"/>
  <c r="B11" i="11"/>
  <c r="B12" i="11"/>
  <c r="B13" i="11"/>
  <c r="B14" i="11"/>
  <c r="B7" i="11"/>
  <c r="D8" i="11"/>
  <c r="D9" i="11"/>
  <c r="D10" i="11"/>
  <c r="D11" i="11"/>
  <c r="D12" i="11"/>
  <c r="D13" i="11"/>
  <c r="D14" i="11"/>
  <c r="D15" i="11"/>
  <c r="E15" i="11" s="1"/>
  <c r="D16" i="11"/>
  <c r="E16" i="11" s="1"/>
  <c r="Q16" i="11" s="1"/>
  <c r="D17" i="11"/>
  <c r="E17" i="11" s="1"/>
  <c r="D18" i="11"/>
  <c r="D19" i="11"/>
  <c r="P27" i="12"/>
  <c r="I12" i="10" s="1"/>
  <c r="P28" i="12"/>
  <c r="L13" i="10" s="1"/>
  <c r="P29" i="12"/>
  <c r="L14" i="10" s="1"/>
  <c r="P30" i="12"/>
  <c r="I15" i="10" s="1"/>
  <c r="P31" i="12"/>
  <c r="L16" i="10" s="1"/>
  <c r="P32" i="12"/>
  <c r="I17" i="10" s="1"/>
  <c r="P33" i="12"/>
  <c r="L18" i="10" s="1"/>
  <c r="P34" i="12"/>
  <c r="I19" i="10" s="1"/>
  <c r="P35" i="12"/>
  <c r="L20" i="10" s="1"/>
  <c r="P36" i="12"/>
  <c r="I21" i="10" s="1"/>
  <c r="P37" i="12"/>
  <c r="L22" i="10" s="1"/>
  <c r="D7" i="11"/>
  <c r="P26" i="12"/>
  <c r="I11" i="10" s="1"/>
  <c r="P25" i="12"/>
  <c r="I10" i="10" s="1"/>
  <c r="P24" i="10"/>
  <c r="S17" i="12"/>
  <c r="S18" i="12"/>
  <c r="S19" i="12"/>
  <c r="S20" i="12"/>
  <c r="L11" i="10" l="1"/>
  <c r="L21" i="10"/>
  <c r="L19" i="10"/>
  <c r="L17" i="10"/>
  <c r="L15" i="10"/>
  <c r="L12" i="10"/>
  <c r="I22" i="10"/>
  <c r="I20" i="10"/>
  <c r="I18" i="10"/>
  <c r="I16" i="10"/>
  <c r="I14" i="10"/>
  <c r="L10" i="10"/>
  <c r="I13" i="10"/>
  <c r="AA21" i="14"/>
  <c r="Q15" i="11"/>
  <c r="Q17" i="11"/>
  <c r="N19" i="11"/>
  <c r="O19" i="11" s="1"/>
  <c r="E19" i="11"/>
  <c r="L19" i="11"/>
  <c r="M19" i="11" s="1"/>
  <c r="N18" i="11"/>
  <c r="O18" i="11" s="1"/>
  <c r="E18" i="11"/>
  <c r="L18" i="11"/>
  <c r="M18" i="11" s="1"/>
  <c r="N14" i="11"/>
  <c r="O14" i="11" s="1"/>
  <c r="E14" i="11"/>
  <c r="L14" i="11"/>
  <c r="M14" i="11" s="1"/>
  <c r="N13" i="11"/>
  <c r="O13" i="11" s="1"/>
  <c r="E13" i="11"/>
  <c r="L13" i="11"/>
  <c r="M13" i="11" s="1"/>
  <c r="N12" i="11"/>
  <c r="O12" i="11" s="1"/>
  <c r="E12" i="11"/>
  <c r="L12" i="11"/>
  <c r="M12" i="11" s="1"/>
  <c r="N11" i="11"/>
  <c r="O11" i="11" s="1"/>
  <c r="E11" i="11"/>
  <c r="L11" i="11"/>
  <c r="M11" i="11" s="1"/>
  <c r="N10" i="11"/>
  <c r="O10" i="11" s="1"/>
  <c r="E10" i="11"/>
  <c r="L10" i="11"/>
  <c r="M10" i="11" s="1"/>
  <c r="N9" i="11"/>
  <c r="O9" i="11" s="1"/>
  <c r="E9" i="11"/>
  <c r="Q9" i="11" s="1"/>
  <c r="L9" i="11"/>
  <c r="M9" i="11" s="1"/>
  <c r="N8" i="11"/>
  <c r="O8" i="11" s="1"/>
  <c r="E8" i="11"/>
  <c r="Q8" i="11" s="1"/>
  <c r="L8" i="11"/>
  <c r="M8" i="11" s="1"/>
  <c r="O7" i="11"/>
  <c r="J7" i="11"/>
  <c r="J8" i="11" s="1"/>
  <c r="J9" i="11" s="1"/>
  <c r="J10" i="11" s="1"/>
  <c r="J11" i="11" s="1"/>
  <c r="E7" i="11"/>
  <c r="L7" i="11"/>
  <c r="M7" i="11" s="1"/>
  <c r="K7" i="11" l="1"/>
  <c r="J12" i="11"/>
  <c r="K11" i="11"/>
  <c r="K8" i="11"/>
  <c r="K10" i="11"/>
  <c r="Q7" i="11"/>
  <c r="K9" i="11"/>
  <c r="Q10" i="11"/>
  <c r="Q11" i="11"/>
  <c r="Q12" i="11"/>
  <c r="Q13" i="11"/>
  <c r="Q14" i="11"/>
  <c r="Q18" i="11"/>
  <c r="Q19" i="11"/>
  <c r="J13" i="11" l="1"/>
  <c r="K12" i="11"/>
  <c r="J14" i="11" l="1"/>
  <c r="J15" i="11" s="1"/>
  <c r="K13" i="11"/>
  <c r="K15" i="11" l="1"/>
  <c r="J16" i="11"/>
  <c r="J18" i="11"/>
  <c r="K14" i="11"/>
  <c r="J17" i="11" l="1"/>
  <c r="K17" i="11" s="1"/>
  <c r="K16" i="11"/>
  <c r="J19" i="11"/>
  <c r="K18" i="11"/>
  <c r="K19" i="11" l="1"/>
  <c r="W51" i="3" l="1"/>
  <c r="H12" i="11" s="1"/>
  <c r="I12" i="11" s="1"/>
  <c r="W50" i="3"/>
  <c r="H11" i="11" s="1"/>
  <c r="I11" i="11" s="1"/>
  <c r="W49" i="3"/>
  <c r="H10" i="11" s="1"/>
  <c r="I10" i="11" s="1"/>
  <c r="W48" i="3"/>
  <c r="W47" i="3"/>
  <c r="W46" i="3"/>
  <c r="W45" i="3"/>
  <c r="W44" i="3"/>
  <c r="W43" i="3"/>
  <c r="H8" i="11" s="1"/>
  <c r="I8" i="11" s="1"/>
  <c r="W42" i="3"/>
  <c r="W41" i="3"/>
  <c r="W40" i="3"/>
  <c r="W39" i="3"/>
  <c r="W38" i="3"/>
  <c r="W37" i="3"/>
  <c r="AC36" i="3"/>
  <c r="W36" i="3"/>
  <c r="AC35" i="3"/>
  <c r="H9" i="11" s="1"/>
  <c r="I9" i="11" s="1"/>
  <c r="W35" i="3"/>
  <c r="AC34" i="3"/>
  <c r="W34" i="3"/>
  <c r="AC33" i="3"/>
  <c r="W33" i="3"/>
  <c r="H7" i="11" s="1"/>
  <c r="I7" i="11" s="1"/>
  <c r="AC32" i="3"/>
  <c r="W32" i="3"/>
  <c r="AC31" i="3"/>
  <c r="W31" i="3"/>
  <c r="AC30" i="3"/>
  <c r="W30" i="3"/>
  <c r="AC29" i="3"/>
  <c r="W29" i="3"/>
  <c r="AC28" i="3"/>
  <c r="W28" i="3"/>
  <c r="AC27" i="3"/>
  <c r="W27" i="3"/>
  <c r="AC26" i="3"/>
  <c r="W26" i="3"/>
  <c r="AC25" i="3"/>
  <c r="W25" i="3"/>
  <c r="AC24" i="3"/>
  <c r="W24" i="3"/>
  <c r="AC23" i="3"/>
  <c r="W23" i="3"/>
  <c r="AC22" i="3"/>
  <c r="W22" i="3"/>
  <c r="AC21" i="3"/>
  <c r="W21" i="3"/>
  <c r="AC20" i="3"/>
  <c r="W20" i="3"/>
  <c r="AC19" i="3"/>
  <c r="W19" i="3"/>
  <c r="AC18" i="3"/>
  <c r="W18" i="3"/>
  <c r="AC17" i="3"/>
  <c r="W17" i="3"/>
  <c r="Q17" i="3"/>
  <c r="AC16" i="3"/>
  <c r="W16" i="3"/>
  <c r="Q16" i="3"/>
  <c r="E16" i="3"/>
  <c r="AC15" i="3"/>
  <c r="W15" i="3"/>
  <c r="Q15" i="3"/>
  <c r="E15" i="3"/>
  <c r="AC14" i="3"/>
  <c r="W14" i="3"/>
  <c r="Q14" i="3"/>
  <c r="K14" i="3"/>
  <c r="E14" i="3"/>
  <c r="F19" i="11" s="1"/>
  <c r="G19" i="11" s="1"/>
  <c r="AC13" i="3"/>
  <c r="W13" i="3"/>
  <c r="Q13" i="3"/>
  <c r="K13" i="3"/>
  <c r="E13" i="3"/>
  <c r="F18" i="11" s="1"/>
  <c r="G18" i="11" s="1"/>
  <c r="AI12" i="3"/>
  <c r="H19" i="11" s="1"/>
  <c r="I19" i="11" s="1"/>
  <c r="AC12" i="3"/>
  <c r="W12" i="3"/>
  <c r="Q12" i="3"/>
  <c r="K12" i="3"/>
  <c r="E12" i="3"/>
  <c r="F17" i="11" s="1"/>
  <c r="G17" i="11" s="1"/>
  <c r="AI11" i="3"/>
  <c r="H18" i="11" s="1"/>
  <c r="I18" i="11" s="1"/>
  <c r="AC11" i="3"/>
  <c r="W11" i="3"/>
  <c r="Q11" i="3"/>
  <c r="K11" i="3"/>
  <c r="E11" i="3"/>
  <c r="F16" i="11" s="1"/>
  <c r="G16" i="11" s="1"/>
  <c r="AI10" i="3"/>
  <c r="H17" i="11" s="1"/>
  <c r="I17" i="11" s="1"/>
  <c r="AC10" i="3"/>
  <c r="W10" i="3"/>
  <c r="Q10" i="3"/>
  <c r="K10" i="3"/>
  <c r="E10" i="3"/>
  <c r="F15" i="11" s="1"/>
  <c r="G15" i="11" s="1"/>
  <c r="AI9" i="3"/>
  <c r="H16" i="11" s="1"/>
  <c r="I16" i="11" s="1"/>
  <c r="AC9" i="3"/>
  <c r="W9" i="3"/>
  <c r="Q9" i="3"/>
  <c r="K9" i="3"/>
  <c r="E9" i="3"/>
  <c r="AI8" i="3"/>
  <c r="H15" i="11" s="1"/>
  <c r="I15" i="11" s="1"/>
  <c r="AC8" i="3"/>
  <c r="W8" i="3"/>
  <c r="Q8" i="3"/>
  <c r="K8" i="3"/>
  <c r="E8" i="3"/>
  <c r="AI7" i="3"/>
  <c r="AC7" i="3"/>
  <c r="W7" i="3"/>
  <c r="Q7" i="3"/>
  <c r="K7" i="3"/>
  <c r="E7" i="3"/>
  <c r="AI6" i="3"/>
  <c r="H14" i="11" s="1"/>
  <c r="I14" i="11" s="1"/>
  <c r="AC6" i="3"/>
  <c r="W6" i="3"/>
  <c r="Q6" i="3"/>
  <c r="K6" i="3"/>
  <c r="E6" i="3"/>
  <c r="F8" i="11" s="1"/>
  <c r="G8" i="11" s="1"/>
  <c r="AI5" i="3"/>
  <c r="H13" i="11" s="1"/>
  <c r="I13" i="11" s="1"/>
  <c r="AC5" i="3"/>
  <c r="W5" i="3"/>
  <c r="Q5" i="3"/>
  <c r="K5" i="3"/>
  <c r="E5" i="3"/>
  <c r="F7" i="11" s="1"/>
  <c r="G7" i="11" s="1"/>
  <c r="P7" i="11" l="1"/>
  <c r="T7" i="11" s="1"/>
  <c r="O10" i="10" s="1"/>
  <c r="P8" i="11"/>
  <c r="T8" i="11" s="1"/>
  <c r="O11" i="10" s="1"/>
  <c r="P15" i="11"/>
  <c r="T15" i="11" s="1"/>
  <c r="O18" i="10" s="1"/>
  <c r="P16" i="11"/>
  <c r="T16" i="11" s="1"/>
  <c r="O19" i="10" s="1"/>
  <c r="P17" i="11"/>
  <c r="T17" i="11" s="1"/>
  <c r="O20" i="10" s="1"/>
  <c r="F9" i="11"/>
  <c r="G9" i="11" s="1"/>
  <c r="P9" i="11" s="1"/>
  <c r="T9" i="11" s="1"/>
  <c r="O12" i="10" s="1"/>
  <c r="F10" i="11"/>
  <c r="G10" i="11" s="1"/>
  <c r="P10" i="11" s="1"/>
  <c r="T10" i="11" s="1"/>
  <c r="O13" i="10" s="1"/>
  <c r="F11" i="11"/>
  <c r="G11" i="11" s="1"/>
  <c r="P11" i="11" s="1"/>
  <c r="T11" i="11" s="1"/>
  <c r="O14" i="10" s="1"/>
  <c r="F12" i="11"/>
  <c r="G12" i="11" s="1"/>
  <c r="P12" i="11" s="1"/>
  <c r="T12" i="11" s="1"/>
  <c r="O15" i="10" s="1"/>
  <c r="F13" i="11"/>
  <c r="G13" i="11" s="1"/>
  <c r="P13" i="11" s="1"/>
  <c r="T13" i="11" s="1"/>
  <c r="O16" i="10" s="1"/>
  <c r="F14" i="11"/>
  <c r="G14" i="11" s="1"/>
  <c r="P14" i="11" s="1"/>
  <c r="T14" i="11" s="1"/>
  <c r="O17" i="10" s="1"/>
  <c r="P18" i="11"/>
  <c r="T18" i="11" s="1"/>
  <c r="O21" i="10" s="1"/>
  <c r="P19" i="11"/>
  <c r="T19" i="11" s="1"/>
  <c r="O22" i="10" s="1"/>
</calcChain>
</file>

<file path=xl/comments1.xml><?xml version="1.0" encoding="utf-8"?>
<comments xmlns="http://schemas.openxmlformats.org/spreadsheetml/2006/main">
  <authors>
    <author>Nathaphol Boonmee</author>
  </authors>
  <commentList>
    <comment ref="Q37" authorId="0" shapeId="0">
      <text>
        <r>
          <rPr>
            <sz val="9"/>
            <color indexed="81"/>
            <rFont val="Tahoma"/>
            <family val="2"/>
          </rPr>
          <t>ระบุ ID ประจำตัวพนักงาน</t>
        </r>
      </text>
    </comment>
  </commentList>
</comments>
</file>

<file path=xl/comments2.xml><?xml version="1.0" encoding="utf-8"?>
<comments xmlns="http://schemas.openxmlformats.org/spreadsheetml/2006/main">
  <authors>
    <author>Nathaphol Boonmee</author>
  </authors>
  <commentList>
    <comment ref="F4" authorId="0" shapeId="0">
      <text>
        <r>
          <rPr>
            <sz val="9"/>
            <color indexed="81"/>
            <rFont val="Tahoma"/>
            <family val="2"/>
          </rPr>
          <t>Certificate of Calubration
Linear Height Gauge</t>
        </r>
      </text>
    </comment>
    <comment ref="H4" authorId="0" shapeId="0">
      <text>
        <r>
          <rPr>
            <sz val="9"/>
            <color indexed="81"/>
            <rFont val="Tahoma"/>
            <family val="2"/>
          </rPr>
          <t>Certificate of Calubration
Gauge Block</t>
        </r>
      </text>
    </comment>
    <comment ref="L4" authorId="0" shapeId="0">
      <text>
        <r>
          <rPr>
            <sz val="9"/>
            <color indexed="81"/>
            <rFont val="Tahoma"/>
            <family val="2"/>
          </rPr>
          <t>(Normal Value * 11.5*10^-6 * 1)</t>
        </r>
      </text>
    </comment>
    <comment ref="E6" authorId="0" shapeId="0">
      <text>
        <r>
          <rPr>
            <sz val="9"/>
            <color indexed="81"/>
            <rFont val="Tahoma"/>
            <family val="2"/>
          </rPr>
          <t>Divisor = 1</t>
        </r>
      </text>
    </comment>
    <comment ref="G6" authorId="0" shapeId="0">
      <text>
        <r>
          <rPr>
            <sz val="9"/>
            <color indexed="81"/>
            <rFont val="Tahoma"/>
            <family val="2"/>
          </rPr>
          <t>Divisor = 2</t>
        </r>
      </text>
    </comment>
    <comment ref="I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K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M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O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</commentList>
</comments>
</file>

<file path=xl/comments3.xml><?xml version="1.0" encoding="utf-8"?>
<comments xmlns="http://schemas.openxmlformats.org/spreadsheetml/2006/main">
  <authors>
    <author>Nathaphol Boonmee</author>
  </authors>
  <commentList>
    <comment ref="H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N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T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Z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AF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D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 ที่ได้จากการสอบเทียบล่าสุดทุกครั้ง</t>
        </r>
      </text>
    </comment>
    <comment ref="J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 ที่ได้จากการสอบเทียบล่าสุดทุกครั้ง</t>
        </r>
      </text>
    </comment>
    <comment ref="P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V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AB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AH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C5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มาจากค่าความไม่แน่นอนของการวัด Linear Hight Gauge</t>
        </r>
      </text>
    </comment>
    <comment ref="E5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แปลงค่าความไม่แน่ของการวัดให้เป็นหน่วยใช้งาน
เดียวกัน</t>
        </r>
      </text>
    </comment>
    <comment ref="I5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มาจากค่าความไม่แน่นอนของการวัด Gauge Block</t>
        </r>
      </text>
    </comment>
    <comment ref="K5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แปลงค่าความไม่แน่ของการวัดให้เป็นหน่วยใช้งาน
เดียวกัน</t>
        </r>
      </text>
    </comment>
    <comment ref="O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Q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U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W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AA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AC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AG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AI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</commentList>
</comments>
</file>

<file path=xl/sharedStrings.xml><?xml version="1.0" encoding="utf-8"?>
<sst xmlns="http://schemas.openxmlformats.org/spreadsheetml/2006/main" count="452" uniqueCount="139">
  <si>
    <t>Nominal Value</t>
  </si>
  <si>
    <t>Temperature Effect</t>
  </si>
  <si>
    <t>Repeatability</t>
  </si>
  <si>
    <t>Uc</t>
  </si>
  <si>
    <t>Ui</t>
  </si>
  <si>
    <t>Value</t>
  </si>
  <si>
    <t>Due Date</t>
  </si>
  <si>
    <t>mm</t>
  </si>
  <si>
    <t>SP-SD-008</t>
  </si>
  <si>
    <t>SP-SD-009</t>
  </si>
  <si>
    <t>SP-SD-010</t>
  </si>
  <si>
    <t>SP-SD-011</t>
  </si>
  <si>
    <t>SP-SD-012</t>
  </si>
  <si>
    <r>
      <rPr>
        <sz val="8"/>
        <rFont val="Calibri"/>
        <family val="2"/>
      </rPr>
      <t>µ</t>
    </r>
    <r>
      <rPr>
        <sz val="14"/>
        <rFont val="Angsana New"/>
        <family val="1"/>
      </rPr>
      <t>m</t>
    </r>
  </si>
  <si>
    <t>Digital</t>
  </si>
  <si>
    <t>Analog</t>
  </si>
  <si>
    <t>Certificate of Calibration</t>
  </si>
  <si>
    <t>Certificate Number</t>
  </si>
  <si>
    <t>:</t>
  </si>
  <si>
    <t>Customer</t>
  </si>
  <si>
    <t>Equipment Name</t>
  </si>
  <si>
    <t>Manufacturer</t>
  </si>
  <si>
    <t>Model</t>
  </si>
  <si>
    <t>Serial Number</t>
  </si>
  <si>
    <t>ID. Number</t>
  </si>
  <si>
    <t>Received Date</t>
  </si>
  <si>
    <t>Calibration Date</t>
  </si>
  <si>
    <t>Recommended Due Date</t>
  </si>
  <si>
    <t>Environmental Conditions</t>
  </si>
  <si>
    <t>Ambient Temperature</t>
  </si>
  <si>
    <t>Relative Humidity</t>
  </si>
  <si>
    <t>Location of Calibration</t>
  </si>
  <si>
    <t>In-Lab</t>
  </si>
  <si>
    <t>Method of Calibration</t>
  </si>
  <si>
    <t>Approved by  :</t>
  </si>
  <si>
    <t>Authorized Signatory</t>
  </si>
  <si>
    <t>Certificate Report</t>
  </si>
  <si>
    <t>Serial No.</t>
  </si>
  <si>
    <t>Certificate No.</t>
  </si>
  <si>
    <t>Due. Date</t>
  </si>
  <si>
    <t>Traceability</t>
  </si>
  <si>
    <t>This certification is traceable to the International System of Unit maintained at :</t>
  </si>
  <si>
    <t>Result of Calibration</t>
  </si>
  <si>
    <t>Measurement Uncertainty</t>
  </si>
  <si>
    <t>SP METROLOGY SYSTEM THAILAND</t>
  </si>
  <si>
    <t>Location</t>
  </si>
  <si>
    <t>Model :</t>
  </si>
  <si>
    <t>ID No :</t>
  </si>
  <si>
    <t>Referance Standard :</t>
  </si>
  <si>
    <t>X1</t>
  </si>
  <si>
    <t>X2</t>
  </si>
  <si>
    <t>X3</t>
  </si>
  <si>
    <t>X4</t>
  </si>
  <si>
    <t>Average</t>
  </si>
  <si>
    <t>UUC</t>
  </si>
  <si>
    <t>Error</t>
  </si>
  <si>
    <t>Uncertainty Budget of Height Master</t>
  </si>
  <si>
    <t xml:space="preserve">Uncertainty of  Lenier </t>
  </si>
  <si>
    <t>Uncertainty of GB</t>
  </si>
  <si>
    <t xml:space="preserve">Contact Deformation </t>
  </si>
  <si>
    <t xml:space="preserve">Resolution of STD </t>
  </si>
  <si>
    <t>Contact Deformation</t>
  </si>
  <si>
    <t>STD</t>
  </si>
  <si>
    <t>Steel</t>
  </si>
  <si>
    <r>
      <rPr>
        <sz val="10"/>
        <color theme="1"/>
        <rFont val="Calibri"/>
        <family val="2"/>
      </rPr>
      <t>µ</t>
    </r>
    <r>
      <rPr>
        <sz val="14"/>
        <color theme="1"/>
        <rFont val="Cordia New"/>
        <family val="2"/>
      </rPr>
      <t>m</t>
    </r>
  </si>
  <si>
    <t>Ceramic</t>
  </si>
  <si>
    <t>Tungsten</t>
  </si>
  <si>
    <t>Certificate of Calibration (Linear)</t>
  </si>
  <si>
    <t>SP-SD-006</t>
  </si>
  <si>
    <r>
      <t>V</t>
    </r>
    <r>
      <rPr>
        <vertAlign val="subscript"/>
        <sz val="10"/>
        <rFont val="Gulim"/>
        <family val="2"/>
      </rPr>
      <t>eff</t>
    </r>
  </si>
  <si>
    <r>
      <t>K</t>
    </r>
    <r>
      <rPr>
        <vertAlign val="subscript"/>
        <sz val="10"/>
        <rFont val="Gulim"/>
        <family val="2"/>
      </rPr>
      <t>95</t>
    </r>
  </si>
  <si>
    <r>
      <t>U</t>
    </r>
    <r>
      <rPr>
        <b/>
        <vertAlign val="subscript"/>
        <sz val="10"/>
        <color rgb="FF0070C0"/>
        <rFont val="Gulim"/>
        <family val="2"/>
      </rPr>
      <t>95</t>
    </r>
    <r>
      <rPr>
        <b/>
        <strike/>
        <vertAlign val="subscript"/>
        <sz val="10"/>
        <color rgb="FF0070C0"/>
        <rFont val="Gulim"/>
        <family val="2"/>
      </rPr>
      <t>%</t>
    </r>
  </si>
  <si>
    <t>(mm)</t>
  </si>
  <si>
    <t>(µm)</t>
  </si>
  <si>
    <t>Certificate No. :</t>
  </si>
  <si>
    <t>SPR15120023-1</t>
  </si>
  <si>
    <t xml:space="preserve">Page </t>
  </si>
  <si>
    <t>of</t>
  </si>
  <si>
    <t>Receive Date :</t>
  </si>
  <si>
    <t>Calibration Date :</t>
  </si>
  <si>
    <t xml:space="preserve">Equipment Name </t>
  </si>
  <si>
    <t>Temp &amp; Humiduty :</t>
  </si>
  <si>
    <r>
      <rPr>
        <vertAlign val="superscript"/>
        <sz val="10"/>
        <color indexed="8"/>
        <rFont val="Calibri"/>
        <family val="2"/>
      </rPr>
      <t>°</t>
    </r>
    <r>
      <rPr>
        <sz val="10"/>
        <color indexed="8"/>
        <rFont val="Gulim"/>
        <family val="2"/>
      </rPr>
      <t>C</t>
    </r>
  </si>
  <si>
    <t>%RH</t>
  </si>
  <si>
    <t>In Lab</t>
  </si>
  <si>
    <t>Customer Name :</t>
  </si>
  <si>
    <t>LG</t>
  </si>
  <si>
    <t>Equipment Name :</t>
  </si>
  <si>
    <t>Manufacturer :</t>
  </si>
  <si>
    <t>Mittutoyo</t>
  </si>
  <si>
    <t>Serial No. :</t>
  </si>
  <si>
    <t>Overall Inspection</t>
  </si>
  <si>
    <t>Good</t>
  </si>
  <si>
    <t>Not Good</t>
  </si>
  <si>
    <t>Due Date :</t>
  </si>
  <si>
    <t>Calibrate By :</t>
  </si>
  <si>
    <t>Ms. Arunkamon Raramanus</t>
  </si>
  <si>
    <t>High Master</t>
  </si>
  <si>
    <t>Range :</t>
  </si>
  <si>
    <t>to</t>
  </si>
  <si>
    <t>sdfdthj</t>
  </si>
  <si>
    <t>Nominal
 Lengh</t>
  </si>
  <si>
    <t>1. Block Pitch Accuracy and Paralellism</t>
  </si>
  <si>
    <t>C</t>
  </si>
  <si>
    <t>Position 
Point</t>
  </si>
  <si>
    <t>Deviation</t>
  </si>
  <si>
    <t>STD Reading</t>
  </si>
  <si>
    <t>UUC Error</t>
  </si>
  <si>
    <t>STD
Reading</t>
  </si>
  <si>
    <r>
      <t>Page :</t>
    </r>
    <r>
      <rPr>
        <sz val="10"/>
        <rFont val="Gulim"/>
        <family val="2"/>
      </rPr>
      <t xml:space="preserve"> 3 of 3</t>
    </r>
  </si>
  <si>
    <t>Nominal 
Value</t>
  </si>
  <si>
    <t xml:space="preserve">The reported uncertainty of measurement is the expanded uncertainty obtained by multiplying the </t>
  </si>
  <si>
    <t>- End of Certificate -</t>
  </si>
  <si>
    <t>STD 
Reading</t>
  </si>
  <si>
    <t>Uncertainty 
( ± ) µm</t>
  </si>
  <si>
    <t>Block Pitch Accuracy and Paralellism Devation</t>
  </si>
  <si>
    <r>
      <t>Page :</t>
    </r>
    <r>
      <rPr>
        <sz val="10"/>
        <rFont val="Gulim"/>
        <family val="2"/>
      </rPr>
      <t xml:space="preserve"> 2 of 3</t>
    </r>
  </si>
  <si>
    <t>Reference Standards</t>
  </si>
  <si>
    <t>Gauge Block Set</t>
  </si>
  <si>
    <t>N/A</t>
  </si>
  <si>
    <t>MTL142959-2</t>
  </si>
  <si>
    <t>-National Institute of Metrology (Thailand) (NIMT)</t>
  </si>
  <si>
    <t>-Thailand Institute of Scientific And Technological Research (TISTR)</t>
  </si>
  <si>
    <r>
      <t>Page :</t>
    </r>
    <r>
      <rPr>
        <sz val="10.5"/>
        <rFont val="Gulim"/>
        <family val="2"/>
      </rPr>
      <t xml:space="preserve"> 1 of 3</t>
    </r>
  </si>
  <si>
    <t>20 °C ± 1 °C</t>
  </si>
  <si>
    <t>50% ± 15 %</t>
  </si>
  <si>
    <t>Calibration Procedure</t>
  </si>
  <si>
    <t>This certifies that the above instrument was calibrated in compliance with the calibration system</t>
  </si>
  <si>
    <t>requirement of ISO/IEC 17025:2005 in accordance with reference procedure. Standards used to perform</t>
  </si>
  <si>
    <t xml:space="preserve">this calibration are certified by to NIST or equivalent, National metrology institute, Natural physical constants, </t>
  </si>
  <si>
    <t xml:space="preserve">consensus standards. The result reported herein apply only to the calibration of the item described above. </t>
  </si>
  <si>
    <t xml:space="preserve">All calibrations are performed within manufacture's specifications.The calibration certificate shall not be </t>
  </si>
  <si>
    <t>reproduced except in full,without written approval of SP Metrology System (Thailand).</t>
  </si>
  <si>
    <t xml:space="preserve">Date of Issue </t>
  </si>
  <si>
    <t xml:space="preserve">Calibrated by </t>
  </si>
  <si>
    <t>Mr.Sombut Srikampa</t>
  </si>
  <si>
    <t>Mr. Natthaphol Boonmee</t>
  </si>
  <si>
    <t xml:space="preserve">     standard uncertainty with the coverage factor k = 2.00, providing a level of confidence approximately 95%.</t>
  </si>
  <si>
    <t>SP-CPD-04-33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</si>
</sst>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164" formatCode="_(* #,##0.00_);_(* \(#,##0.00\);_(* &quot;-&quot;??_);_(@_)"/>
    <numFmt numFmtId="165" formatCode="0.000"/>
    <numFmt numFmtId="166" formatCode="0.00000"/>
    <numFmt numFmtId="167" formatCode="0.0000"/>
    <numFmt numFmtId="168" formatCode="0.000000"/>
    <numFmt numFmtId="169" formatCode="0.0000000"/>
    <numFmt numFmtId="170" formatCode="0.0E+00"/>
    <numFmt numFmtId="171" formatCode="[$-409]d\-mmm\-yyyy;@"/>
    <numFmt numFmtId="172" formatCode="0.0"/>
    <numFmt numFmtId="173" formatCode="[$-809]dd\ mmmm\ yyyy;@"/>
    <numFmt numFmtId="174" formatCode="dd\ mmmm\ yyyy"/>
    <numFmt numFmtId="175" formatCode="[$-1010409]d\ mmmm\ yyyy;@"/>
    <numFmt numFmtId="176" formatCode="B1d\-mmm\-yy"/>
    <numFmt numFmtId="177" formatCode="[$-409]d\-mmm\-yy;@"/>
    <numFmt numFmtId="178" formatCode="[$-409]dd\-mmm\-yy;@"/>
  </numFmts>
  <fonts count="70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8"/>
      <name val="Angsana New"/>
      <family val="1"/>
    </font>
    <font>
      <sz val="16"/>
      <name val="Angsana New"/>
      <family val="1"/>
    </font>
    <font>
      <sz val="12"/>
      <name val="Cordia New"/>
      <family val="2"/>
    </font>
    <font>
      <sz val="8"/>
      <name val="Arial"/>
      <family val="2"/>
    </font>
    <font>
      <sz val="12"/>
      <color rgb="FF0070C0"/>
      <name val="Cordia New"/>
      <family val="2"/>
    </font>
    <font>
      <sz val="12"/>
      <color indexed="20"/>
      <name val="Cordia New"/>
      <family val="2"/>
    </font>
    <font>
      <sz val="10"/>
      <color rgb="FFFF0000"/>
      <name val="Gulim"/>
      <family val="2"/>
    </font>
    <font>
      <sz val="10"/>
      <name val="Gulim"/>
      <family val="2"/>
    </font>
    <font>
      <sz val="10"/>
      <color theme="4"/>
      <name val="Gulim"/>
      <family val="2"/>
    </font>
    <font>
      <sz val="8"/>
      <color indexed="2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name val="Cordia New"/>
      <family val="2"/>
    </font>
    <font>
      <sz val="11"/>
      <color theme="1"/>
      <name val="Calibri"/>
      <family val="2"/>
      <charset val="222"/>
      <scheme val="minor"/>
    </font>
    <font>
      <b/>
      <sz val="12"/>
      <name val="Angsana New"/>
      <family val="1"/>
    </font>
    <font>
      <b/>
      <sz val="18"/>
      <color rgb="FF002060"/>
      <name val="Angsana New"/>
      <family val="1"/>
    </font>
    <font>
      <b/>
      <sz val="18"/>
      <color rgb="FFFF0000"/>
      <name val="Angsana New"/>
      <family val="1"/>
    </font>
    <font>
      <sz val="14"/>
      <name val="Angsana New"/>
      <family val="1"/>
    </font>
    <font>
      <sz val="8"/>
      <name val="Calibri"/>
      <family val="2"/>
    </font>
    <font>
      <sz val="9"/>
      <name val="Angsana New"/>
      <family val="1"/>
    </font>
    <font>
      <sz val="12"/>
      <name val="Angsana New"/>
      <family val="1"/>
    </font>
    <font>
      <sz val="12"/>
      <name val="Shruti"/>
      <family val="2"/>
    </font>
    <font>
      <b/>
      <sz val="22"/>
      <name val="Gulim"/>
      <family val="2"/>
    </font>
    <font>
      <sz val="12"/>
      <name val="Gulim"/>
      <family val="2"/>
    </font>
    <font>
      <sz val="11"/>
      <name val="Gulim"/>
      <family val="2"/>
    </font>
    <font>
      <b/>
      <sz val="16"/>
      <name val="Cordia New"/>
      <family val="2"/>
    </font>
    <font>
      <b/>
      <sz val="11"/>
      <name val="Gulim"/>
      <family val="2"/>
    </font>
    <font>
      <b/>
      <sz val="14"/>
      <name val="Cordia New"/>
      <family val="2"/>
    </font>
    <font>
      <sz val="16"/>
      <name val="Cordia New"/>
      <family val="2"/>
    </font>
    <font>
      <sz val="14"/>
      <color indexed="10"/>
      <name val="Cordia New"/>
      <family val="2"/>
    </font>
    <font>
      <sz val="10"/>
      <color indexed="10"/>
      <name val="Gulim"/>
      <family val="2"/>
    </font>
    <font>
      <b/>
      <sz val="11"/>
      <name val="Gill Sans MT"/>
      <family val="2"/>
    </font>
    <font>
      <b/>
      <sz val="10"/>
      <name val="Gulim"/>
      <family val="2"/>
    </font>
    <font>
      <sz val="10"/>
      <color theme="1"/>
      <name val="Gulim"/>
      <family val="2"/>
    </font>
    <font>
      <sz val="14"/>
      <color theme="1"/>
      <name val="Cordia New"/>
      <family val="2"/>
    </font>
    <font>
      <sz val="11"/>
      <name val="Gill Sans MT"/>
      <family val="2"/>
    </font>
    <font>
      <b/>
      <sz val="12"/>
      <name val="Gulim"/>
      <family val="2"/>
    </font>
    <font>
      <sz val="9"/>
      <name val="Gulim"/>
      <family val="2"/>
    </font>
    <font>
      <b/>
      <sz val="18"/>
      <name val="Arial"/>
      <family val="2"/>
    </font>
    <font>
      <b/>
      <sz val="12"/>
      <color theme="8" tint="-0.499984740745262"/>
      <name val="Cordia New"/>
      <family val="2"/>
    </font>
    <font>
      <i/>
      <sz val="14"/>
      <name val="Cordia New"/>
      <family val="2"/>
    </font>
    <font>
      <i/>
      <sz val="14"/>
      <color theme="1"/>
      <name val="Cordia New"/>
      <family val="2"/>
    </font>
    <font>
      <sz val="10"/>
      <color theme="1"/>
      <name val="Calibri"/>
      <family val="2"/>
    </font>
    <font>
      <vertAlign val="subscript"/>
      <sz val="10"/>
      <name val="Gulim"/>
      <family val="2"/>
    </font>
    <font>
      <b/>
      <sz val="10"/>
      <color rgb="FF0070C0"/>
      <name val="Gulim"/>
      <family val="2"/>
    </font>
    <font>
      <b/>
      <vertAlign val="subscript"/>
      <sz val="10"/>
      <color rgb="FF0070C0"/>
      <name val="Gulim"/>
      <family val="2"/>
    </font>
    <font>
      <b/>
      <strike/>
      <vertAlign val="subscript"/>
      <sz val="10"/>
      <color rgb="FF0070C0"/>
      <name val="Gulim"/>
      <family val="2"/>
    </font>
    <font>
      <sz val="10"/>
      <color rgb="FF0070C0"/>
      <name val="Gulim"/>
      <family val="2"/>
    </font>
    <font>
      <b/>
      <sz val="10"/>
      <color theme="0"/>
      <name val="Gulim"/>
      <family val="2"/>
    </font>
    <font>
      <sz val="10"/>
      <color indexed="8"/>
      <name val="Gulim"/>
      <family val="2"/>
    </font>
    <font>
      <vertAlign val="superscript"/>
      <sz val="10"/>
      <color indexed="8"/>
      <name val="Calibri"/>
      <family val="2"/>
    </font>
    <font>
      <sz val="10"/>
      <color rgb="FF002060"/>
      <name val="Gulim"/>
      <family val="2"/>
    </font>
    <font>
      <sz val="14"/>
      <color theme="1"/>
      <name val="Calibri"/>
      <family val="2"/>
      <scheme val="minor"/>
    </font>
    <font>
      <b/>
      <sz val="10"/>
      <color theme="1"/>
      <name val="Gulim"/>
      <family val="2"/>
    </font>
    <font>
      <sz val="10"/>
      <color theme="6" tint="-0.249977111117893"/>
      <name val="Gulim"/>
      <family val="2"/>
    </font>
    <font>
      <b/>
      <sz val="26"/>
      <name val="Gulim"/>
      <family val="2"/>
    </font>
    <font>
      <sz val="16"/>
      <color theme="1"/>
      <name val="Cordia New"/>
      <family val="2"/>
    </font>
    <font>
      <b/>
      <i/>
      <sz val="10"/>
      <name val="Gulim"/>
      <family val="2"/>
    </font>
    <font>
      <b/>
      <sz val="18"/>
      <name val="Gulim"/>
      <family val="2"/>
    </font>
    <font>
      <u/>
      <sz val="10"/>
      <name val="Gulim"/>
      <family val="2"/>
    </font>
    <font>
      <b/>
      <sz val="27"/>
      <name val="Gulim"/>
      <family val="2"/>
    </font>
    <font>
      <b/>
      <sz val="10.5"/>
      <name val="Gulim"/>
      <family val="2"/>
    </font>
    <font>
      <sz val="10.5"/>
      <name val="Gulim"/>
      <family val="2"/>
    </font>
    <font>
      <sz val="10.5"/>
      <color indexed="10"/>
      <name val="Gulim"/>
      <family val="2"/>
    </font>
    <font>
      <sz val="10.5"/>
      <color theme="1"/>
      <name val="Gulim"/>
      <family val="2"/>
    </font>
    <font>
      <b/>
      <sz val="10.5"/>
      <color theme="0"/>
      <name val="Gulim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EF2D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">
    <xf numFmtId="0" fontId="0" fillId="0" borderId="0"/>
    <xf numFmtId="0" fontId="3" fillId="0" borderId="0"/>
    <xf numFmtId="0" fontId="3" fillId="0" borderId="0"/>
    <xf numFmtId="164" fontId="16" fillId="0" borderId="0" applyFont="0" applyFill="0" applyBorder="0" applyAlignment="0" applyProtection="0"/>
    <xf numFmtId="0" fontId="3" fillId="0" borderId="0"/>
    <xf numFmtId="0" fontId="16" fillId="0" borderId="0"/>
    <xf numFmtId="0" fontId="3" fillId="0" borderId="0"/>
    <xf numFmtId="0" fontId="3" fillId="0" borderId="0"/>
    <xf numFmtId="0" fontId="3" fillId="0" borderId="0"/>
    <xf numFmtId="0" fontId="16" fillId="0" borderId="0"/>
    <xf numFmtId="0" fontId="16" fillId="0" borderId="0"/>
    <xf numFmtId="0" fontId="1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3" fillId="0" borderId="0"/>
    <xf numFmtId="0" fontId="16" fillId="0" borderId="0"/>
    <xf numFmtId="0" fontId="17" fillId="0" borderId="0"/>
    <xf numFmtId="0" fontId="16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40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5" fillId="0" borderId="0" xfId="1" applyFont="1" applyAlignment="1" applyProtection="1">
      <alignment horizontal="center" vertical="center"/>
      <protection locked="0"/>
    </xf>
    <xf numFmtId="0" fontId="7" fillId="2" borderId="0" xfId="0" applyFont="1" applyFill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2" fontId="6" fillId="8" borderId="1" xfId="0" applyNumberFormat="1" applyFont="1" applyFill="1" applyBorder="1" applyAlignment="1">
      <alignment horizontal="center" vertical="center"/>
    </xf>
    <xf numFmtId="166" fontId="6" fillId="8" borderId="1" xfId="0" applyNumberFormat="1" applyFont="1" applyFill="1" applyBorder="1" applyAlignment="1">
      <alignment horizontal="center" vertical="center"/>
    </xf>
    <xf numFmtId="168" fontId="9" fillId="8" borderId="1" xfId="0" applyNumberFormat="1" applyFont="1" applyFill="1" applyBorder="1" applyAlignment="1">
      <alignment horizontal="center" vertical="center"/>
    </xf>
    <xf numFmtId="169" fontId="6" fillId="8" borderId="1" xfId="0" applyNumberFormat="1" applyFont="1" applyFill="1" applyBorder="1" applyAlignment="1">
      <alignment horizontal="center" vertical="center"/>
    </xf>
    <xf numFmtId="167" fontId="6" fillId="8" borderId="5" xfId="0" applyNumberFormat="1" applyFont="1" applyFill="1" applyBorder="1" applyAlignment="1">
      <alignment horizontal="center" vertical="center"/>
    </xf>
    <xf numFmtId="170" fontId="6" fillId="8" borderId="5" xfId="0" applyNumberFormat="1" applyFont="1" applyFill="1" applyBorder="1" applyAlignment="1">
      <alignment horizontal="center" vertical="center"/>
    </xf>
    <xf numFmtId="165" fontId="1" fillId="8" borderId="0" xfId="0" applyNumberFormat="1" applyFont="1" applyFill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0" fillId="8" borderId="0" xfId="2" applyFont="1" applyFill="1" applyBorder="1" applyAlignment="1">
      <alignment horizontal="center" vertical="center"/>
    </xf>
    <xf numFmtId="165" fontId="11" fillId="8" borderId="0" xfId="2" applyNumberFormat="1" applyFont="1" applyFill="1" applyBorder="1" applyAlignment="1">
      <alignment horizontal="center" vertical="center"/>
    </xf>
    <xf numFmtId="0" fontId="12" fillId="8" borderId="0" xfId="2" applyFont="1" applyFill="1" applyBorder="1" applyAlignment="1">
      <alignment horizontal="center" vertical="center"/>
    </xf>
    <xf numFmtId="2" fontId="11" fillId="8" borderId="0" xfId="2" applyNumberFormat="1" applyFont="1" applyFill="1" applyBorder="1" applyAlignment="1">
      <alignment horizontal="center" vertical="center"/>
    </xf>
    <xf numFmtId="0" fontId="11" fillId="8" borderId="0" xfId="2" applyFont="1" applyFill="1" applyBorder="1" applyAlignment="1">
      <alignment horizontal="center" vertical="center"/>
    </xf>
    <xf numFmtId="2" fontId="12" fillId="8" borderId="0" xfId="2" applyNumberFormat="1" applyFont="1" applyFill="1" applyBorder="1" applyAlignment="1">
      <alignment horizontal="center" vertical="center"/>
    </xf>
    <xf numFmtId="170" fontId="7" fillId="8" borderId="0" xfId="0" applyNumberFormat="1" applyFont="1" applyFill="1" applyBorder="1" applyAlignment="1">
      <alignment horizontal="center" vertical="center"/>
    </xf>
    <xf numFmtId="2" fontId="7" fillId="8" borderId="0" xfId="0" applyNumberFormat="1" applyFont="1" applyFill="1" applyBorder="1" applyAlignment="1">
      <alignment horizontal="center" vertical="center"/>
    </xf>
    <xf numFmtId="165" fontId="7" fillId="8" borderId="0" xfId="0" applyNumberFormat="1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2" fontId="1" fillId="8" borderId="0" xfId="0" applyNumberFormat="1" applyFont="1" applyFill="1" applyBorder="1" applyAlignment="1">
      <alignment horizontal="center" vertical="center"/>
    </xf>
    <xf numFmtId="165" fontId="12" fillId="8" borderId="0" xfId="2" applyNumberFormat="1" applyFont="1" applyFill="1" applyBorder="1" applyAlignment="1">
      <alignment horizontal="center" vertical="center"/>
    </xf>
    <xf numFmtId="165" fontId="1" fillId="8" borderId="0" xfId="0" applyNumberFormat="1" applyFont="1" applyFill="1" applyBorder="1" applyAlignment="1">
      <alignment horizontal="center" vertical="center"/>
    </xf>
    <xf numFmtId="165" fontId="13" fillId="8" borderId="0" xfId="0" applyNumberFormat="1" applyFont="1" applyFill="1" applyBorder="1" applyAlignment="1">
      <alignment horizontal="center" vertical="center"/>
    </xf>
    <xf numFmtId="0" fontId="4" fillId="0" borderId="0" xfId="1" applyFont="1" applyAlignment="1" applyProtection="1">
      <alignment horizontal="center" vertical="center"/>
      <protection locked="0"/>
    </xf>
    <xf numFmtId="0" fontId="5" fillId="0" borderId="0" xfId="20" applyFont="1" applyAlignment="1" applyProtection="1">
      <alignment horizontal="center" vertical="center"/>
      <protection locked="0"/>
    </xf>
    <xf numFmtId="0" fontId="5" fillId="2" borderId="0" xfId="20" applyFont="1" applyFill="1" applyAlignment="1" applyProtection="1">
      <alignment horizontal="center" vertical="center"/>
      <protection locked="0"/>
    </xf>
    <xf numFmtId="172" fontId="21" fillId="0" borderId="1" xfId="1" applyNumberFormat="1" applyFont="1" applyBorder="1" applyAlignment="1" applyProtection="1">
      <alignment horizontal="center" vertical="center"/>
      <protection locked="0"/>
    </xf>
    <xf numFmtId="0" fontId="21" fillId="5" borderId="2" xfId="1" applyFont="1" applyFill="1" applyBorder="1" applyAlignment="1" applyProtection="1">
      <alignment horizontal="right" vertical="center"/>
      <protection locked="0"/>
    </xf>
    <xf numFmtId="0" fontId="21" fillId="5" borderId="3" xfId="1" applyFont="1" applyFill="1" applyBorder="1" applyAlignment="1" applyProtection="1">
      <alignment horizontal="center" vertical="center"/>
      <protection locked="0"/>
    </xf>
    <xf numFmtId="0" fontId="21" fillId="4" borderId="2" xfId="1" applyFont="1" applyFill="1" applyBorder="1" applyAlignment="1" applyProtection="1">
      <alignment horizontal="center" vertical="center"/>
      <protection locked="0"/>
    </xf>
    <xf numFmtId="0" fontId="21" fillId="4" borderId="3" xfId="1" applyFont="1" applyFill="1" applyBorder="1" applyAlignment="1" applyProtection="1">
      <alignment horizontal="left" vertical="center"/>
      <protection locked="0"/>
    </xf>
    <xf numFmtId="0" fontId="21" fillId="5" borderId="3" xfId="1" applyFont="1" applyFill="1" applyBorder="1" applyAlignment="1" applyProtection="1">
      <alignment horizontal="left" vertical="center"/>
      <protection locked="0"/>
    </xf>
    <xf numFmtId="166" fontId="21" fillId="12" borderId="2" xfId="1" applyNumberFormat="1" applyFont="1" applyFill="1" applyBorder="1" applyAlignment="1" applyProtection="1">
      <alignment horizontal="right" vertical="center"/>
      <protection locked="0"/>
    </xf>
    <xf numFmtId="0" fontId="21" fillId="12" borderId="3" xfId="1" applyFont="1" applyFill="1" applyBorder="1" applyAlignment="1" applyProtection="1">
      <alignment horizontal="left" vertical="center"/>
      <protection locked="0"/>
    </xf>
    <xf numFmtId="165" fontId="21" fillId="0" borderId="1" xfId="1" applyNumberFormat="1" applyFont="1" applyBorder="1" applyAlignment="1" applyProtection="1">
      <alignment horizontal="center" vertical="center"/>
      <protection locked="0"/>
    </xf>
    <xf numFmtId="1" fontId="21" fillId="0" borderId="1" xfId="1" applyNumberFormat="1" applyFont="1" applyBorder="1" applyAlignment="1" applyProtection="1">
      <alignment horizontal="center" vertical="center"/>
      <protection locked="0"/>
    </xf>
    <xf numFmtId="2" fontId="21" fillId="0" borderId="1" xfId="1" applyNumberFormat="1" applyFont="1" applyBorder="1" applyAlignment="1" applyProtection="1">
      <alignment horizontal="center" vertical="center"/>
      <protection locked="0"/>
    </xf>
    <xf numFmtId="0" fontId="21" fillId="5" borderId="3" xfId="1" applyFont="1" applyFill="1" applyBorder="1" applyAlignment="1" applyProtection="1">
      <alignment horizontal="right" vertical="center"/>
      <protection locked="0"/>
    </xf>
    <xf numFmtId="0" fontId="21" fillId="13" borderId="1" xfId="1" applyFont="1" applyFill="1" applyBorder="1" applyAlignment="1" applyProtection="1">
      <alignment horizontal="center" vertical="center"/>
      <protection locked="0"/>
    </xf>
    <xf numFmtId="0" fontId="5" fillId="13" borderId="1" xfId="1" applyFont="1" applyFill="1" applyBorder="1" applyAlignment="1" applyProtection="1">
      <alignment horizontal="center" vertical="center"/>
      <protection locked="0"/>
    </xf>
    <xf numFmtId="0" fontId="4" fillId="0" borderId="0" xfId="1" applyFont="1" applyBorder="1" applyAlignment="1" applyProtection="1">
      <alignment horizontal="center" vertical="center"/>
      <protection locked="0"/>
    </xf>
    <xf numFmtId="0" fontId="5" fillId="14" borderId="1" xfId="1" applyFont="1" applyFill="1" applyBorder="1" applyAlignment="1" applyProtection="1">
      <alignment horizontal="center" vertical="center"/>
      <protection locked="0"/>
    </xf>
    <xf numFmtId="0" fontId="23" fillId="0" borderId="0" xfId="1" applyFont="1" applyBorder="1" applyAlignment="1" applyProtection="1">
      <alignment horizontal="center" vertical="center"/>
      <protection locked="0"/>
    </xf>
    <xf numFmtId="0" fontId="24" fillId="0" borderId="0" xfId="1" applyFont="1" applyBorder="1" applyAlignment="1" applyProtection="1">
      <alignment horizontal="center" vertical="center"/>
      <protection locked="0"/>
    </xf>
    <xf numFmtId="0" fontId="25" fillId="0" borderId="0" xfId="9" applyFont="1" applyAlignment="1">
      <alignment vertical="center"/>
    </xf>
    <xf numFmtId="0" fontId="26" fillId="0" borderId="0" xfId="9" applyFont="1" applyAlignment="1">
      <alignment horizontal="center" vertical="center"/>
    </xf>
    <xf numFmtId="0" fontId="27" fillId="0" borderId="0" xfId="9" applyFont="1" applyAlignment="1">
      <alignment vertical="center"/>
    </xf>
    <xf numFmtId="0" fontId="28" fillId="0" borderId="0" xfId="9" applyFont="1" applyAlignment="1">
      <alignment vertical="center"/>
    </xf>
    <xf numFmtId="0" fontId="29" fillId="0" borderId="0" xfId="9" applyFont="1" applyBorder="1" applyAlignment="1">
      <alignment vertical="center"/>
    </xf>
    <xf numFmtId="0" fontId="30" fillId="0" borderId="0" xfId="9" applyFont="1" applyBorder="1" applyAlignment="1">
      <alignment vertical="center"/>
    </xf>
    <xf numFmtId="0" fontId="30" fillId="0" borderId="0" xfId="9" applyFont="1" applyAlignment="1">
      <alignment vertical="center"/>
    </xf>
    <xf numFmtId="0" fontId="31" fillId="0" borderId="0" xfId="9" applyFont="1" applyAlignment="1">
      <alignment horizontal="center" vertical="center"/>
    </xf>
    <xf numFmtId="0" fontId="11" fillId="0" borderId="0" xfId="9" applyFont="1" applyBorder="1" applyAlignment="1">
      <alignment vertical="center"/>
    </xf>
    <xf numFmtId="0" fontId="11" fillId="0" borderId="0" xfId="9" applyFont="1" applyAlignment="1">
      <alignment vertical="center"/>
    </xf>
    <xf numFmtId="0" fontId="29" fillId="0" borderId="0" xfId="9" applyFont="1" applyAlignment="1">
      <alignment vertical="center"/>
    </xf>
    <xf numFmtId="0" fontId="30" fillId="0" borderId="0" xfId="9" applyFont="1" applyBorder="1" applyAlignment="1">
      <alignment horizontal="center" vertical="center"/>
    </xf>
    <xf numFmtId="0" fontId="31" fillId="0" borderId="0" xfId="9" applyFont="1" applyBorder="1" applyAlignment="1">
      <alignment vertical="center"/>
    </xf>
    <xf numFmtId="0" fontId="16" fillId="0" borderId="0" xfId="9" applyFont="1" applyBorder="1" applyAlignment="1">
      <alignment vertical="center"/>
    </xf>
    <xf numFmtId="0" fontId="16" fillId="0" borderId="0" xfId="9" applyFont="1" applyAlignment="1">
      <alignment vertical="center"/>
    </xf>
    <xf numFmtId="0" fontId="29" fillId="0" borderId="0" xfId="4" applyFont="1" applyBorder="1" applyAlignment="1">
      <alignment vertical="center"/>
    </xf>
    <xf numFmtId="0" fontId="30" fillId="0" borderId="0" xfId="4" applyFont="1" applyBorder="1" applyAlignment="1">
      <alignment vertical="center"/>
    </xf>
    <xf numFmtId="0" fontId="16" fillId="0" borderId="0" xfId="4" applyFont="1" applyBorder="1" applyAlignment="1">
      <alignment vertical="center"/>
    </xf>
    <xf numFmtId="0" fontId="33" fillId="0" borderId="0" xfId="17" applyFont="1" applyBorder="1" applyAlignment="1">
      <alignment horizontal="left" vertical="center"/>
    </xf>
    <xf numFmtId="0" fontId="34" fillId="0" borderId="0" xfId="17" applyFont="1" applyBorder="1" applyAlignment="1">
      <alignment horizontal="left" vertical="center"/>
    </xf>
    <xf numFmtId="0" fontId="11" fillId="0" borderId="0" xfId="17" applyFont="1" applyBorder="1" applyAlignment="1">
      <alignment horizontal="left" vertical="center"/>
    </xf>
    <xf numFmtId="0" fontId="27" fillId="0" borderId="0" xfId="17" applyFont="1" applyBorder="1" applyAlignment="1">
      <alignment horizontal="left" vertical="center"/>
    </xf>
    <xf numFmtId="0" fontId="28" fillId="0" borderId="0" xfId="9" applyFont="1" applyBorder="1" applyAlignment="1">
      <alignment vertical="center"/>
    </xf>
    <xf numFmtId="0" fontId="29" fillId="0" borderId="10" xfId="9" applyFont="1" applyBorder="1" applyAlignment="1">
      <alignment vertical="center"/>
    </xf>
    <xf numFmtId="0" fontId="30" fillId="0" borderId="10" xfId="9" applyFont="1" applyBorder="1" applyAlignment="1">
      <alignment vertical="center"/>
    </xf>
    <xf numFmtId="0" fontId="30" fillId="0" borderId="10" xfId="9" applyFont="1" applyBorder="1" applyAlignment="1">
      <alignment horizontal="center" vertical="center"/>
    </xf>
    <xf numFmtId="0" fontId="35" fillId="0" borderId="10" xfId="9" applyFont="1" applyBorder="1" applyAlignment="1">
      <alignment vertical="center"/>
    </xf>
    <xf numFmtId="0" fontId="16" fillId="0" borderId="10" xfId="9" applyFont="1" applyBorder="1" applyAlignment="1">
      <alignment vertical="center"/>
    </xf>
    <xf numFmtId="0" fontId="11" fillId="0" borderId="10" xfId="9" applyFont="1" applyBorder="1" applyAlignment="1">
      <alignment vertical="center"/>
    </xf>
    <xf numFmtId="0" fontId="28" fillId="0" borderId="10" xfId="9" applyFont="1" applyBorder="1" applyAlignment="1">
      <alignment vertical="center"/>
    </xf>
    <xf numFmtId="0" fontId="27" fillId="0" borderId="0" xfId="9" applyFont="1" applyBorder="1" applyAlignment="1">
      <alignment vertical="center"/>
    </xf>
    <xf numFmtId="164" fontId="27" fillId="0" borderId="0" xfId="3" applyFont="1" applyFill="1" applyBorder="1" applyAlignment="1" applyProtection="1">
      <alignment vertical="center"/>
      <protection locked="0"/>
    </xf>
    <xf numFmtId="0" fontId="30" fillId="0" borderId="0" xfId="4" applyFont="1" applyBorder="1" applyAlignment="1">
      <alignment horizontal="center" vertical="center"/>
    </xf>
    <xf numFmtId="0" fontId="28" fillId="0" borderId="0" xfId="17" applyFont="1" applyBorder="1" applyAlignment="1">
      <alignment horizontal="left" vertical="center"/>
    </xf>
    <xf numFmtId="0" fontId="31" fillId="0" borderId="0" xfId="4" applyFont="1" applyBorder="1" applyAlignment="1">
      <alignment horizontal="center" vertical="center"/>
    </xf>
    <xf numFmtId="0" fontId="11" fillId="0" borderId="0" xfId="4" applyFont="1" applyBorder="1" applyAlignment="1">
      <alignment vertical="center"/>
    </xf>
    <xf numFmtId="0" fontId="28" fillId="0" borderId="0" xfId="4" applyFont="1" applyBorder="1" applyAlignment="1">
      <alignment vertical="center"/>
    </xf>
    <xf numFmtId="0" fontId="27" fillId="0" borderId="0" xfId="4" applyFont="1" applyBorder="1" applyAlignment="1">
      <alignment vertical="center"/>
    </xf>
    <xf numFmtId="0" fontId="29" fillId="0" borderId="0" xfId="4" applyFont="1" applyBorder="1" applyAlignment="1">
      <alignment horizontal="left" vertical="center"/>
    </xf>
    <xf numFmtId="1" fontId="30" fillId="0" borderId="0" xfId="4" applyNumberFormat="1" applyFont="1" applyBorder="1" applyAlignment="1">
      <alignment horizontal="left" vertical="center"/>
    </xf>
    <xf numFmtId="1" fontId="36" fillId="0" borderId="0" xfId="4" applyNumberFormat="1" applyFont="1" applyBorder="1" applyAlignment="1">
      <alignment horizontal="left" vertical="center"/>
    </xf>
    <xf numFmtId="0" fontId="30" fillId="0" borderId="0" xfId="9" applyFont="1" applyAlignment="1">
      <alignment horizontal="left" vertical="center"/>
    </xf>
    <xf numFmtId="0" fontId="35" fillId="0" borderId="0" xfId="9" applyFont="1" applyAlignment="1">
      <alignment vertical="center"/>
    </xf>
    <xf numFmtId="174" fontId="16" fillId="0" borderId="0" xfId="4" applyNumberFormat="1" applyFont="1" applyBorder="1" applyAlignment="1">
      <alignment horizontal="left" vertical="center"/>
    </xf>
    <xf numFmtId="0" fontId="35" fillId="0" borderId="0" xfId="4" applyFont="1" applyBorder="1" applyAlignment="1">
      <alignment vertical="center"/>
    </xf>
    <xf numFmtId="0" fontId="31" fillId="0" borderId="0" xfId="9" applyFont="1" applyAlignment="1">
      <alignment vertical="center"/>
    </xf>
    <xf numFmtId="0" fontId="37" fillId="0" borderId="0" xfId="9" applyFont="1" applyAlignment="1">
      <alignment vertical="center"/>
    </xf>
    <xf numFmtId="0" fontId="38" fillId="0" borderId="0" xfId="4" applyFont="1" applyBorder="1" applyAlignment="1">
      <alignment horizontal="left" vertical="center"/>
    </xf>
    <xf numFmtId="0" fontId="31" fillId="0" borderId="0" xfId="9" applyFont="1" applyBorder="1" applyAlignment="1">
      <alignment horizontal="center" vertical="center"/>
    </xf>
    <xf numFmtId="0" fontId="39" fillId="0" borderId="0" xfId="9" applyFont="1" applyAlignment="1">
      <alignment vertical="center"/>
    </xf>
    <xf numFmtId="0" fontId="39" fillId="0" borderId="0" xfId="9" applyFont="1" applyBorder="1" applyAlignment="1">
      <alignment vertical="center"/>
    </xf>
    <xf numFmtId="0" fontId="11" fillId="0" borderId="0" xfId="9" quotePrefix="1" applyFont="1" applyAlignment="1">
      <alignment vertical="center"/>
    </xf>
    <xf numFmtId="0" fontId="28" fillId="0" borderId="0" xfId="9" applyFont="1" applyAlignment="1">
      <alignment horizontal="center" vertical="center"/>
    </xf>
    <xf numFmtId="0" fontId="27" fillId="0" borderId="0" xfId="5" applyFont="1" applyBorder="1" applyAlignment="1">
      <alignment vertical="center"/>
    </xf>
    <xf numFmtId="0" fontId="28" fillId="0" borderId="0" xfId="9" applyFont="1" applyAlignment="1">
      <alignment horizontal="right" vertical="center"/>
    </xf>
    <xf numFmtId="2" fontId="28" fillId="0" borderId="0" xfId="4" applyNumberFormat="1" applyFont="1" applyBorder="1" applyAlignment="1">
      <alignment vertical="center"/>
    </xf>
    <xf numFmtId="0" fontId="40" fillId="0" borderId="0" xfId="9" applyFont="1" applyBorder="1" applyAlignment="1">
      <alignment vertical="center"/>
    </xf>
    <xf numFmtId="0" fontId="11" fillId="0" borderId="0" xfId="9" applyFont="1" applyAlignment="1">
      <alignment horizontal="center" vertical="center"/>
    </xf>
    <xf numFmtId="0" fontId="27" fillId="0" borderId="0" xfId="19" applyFont="1" applyBorder="1" applyAlignment="1">
      <alignment vertical="center"/>
    </xf>
    <xf numFmtId="0" fontId="11" fillId="0" borderId="0" xfId="9" quotePrefix="1" applyFont="1" applyBorder="1" applyAlignment="1">
      <alignment vertical="center"/>
    </xf>
    <xf numFmtId="0" fontId="16" fillId="0" borderId="0" xfId="9" quotePrefix="1" applyFont="1" applyBorder="1" applyAlignment="1">
      <alignment vertical="center"/>
    </xf>
    <xf numFmtId="174" fontId="28" fillId="0" borderId="0" xfId="9" applyNumberFormat="1" applyFont="1" applyBorder="1" applyAlignment="1">
      <alignment vertical="center"/>
    </xf>
    <xf numFmtId="1" fontId="28" fillId="0" borderId="0" xfId="4" applyNumberFormat="1" applyFont="1" applyBorder="1" applyAlignment="1">
      <alignment vertical="center"/>
    </xf>
    <xf numFmtId="174" fontId="16" fillId="0" borderId="0" xfId="9" applyNumberFormat="1" applyFont="1" applyBorder="1" applyAlignment="1">
      <alignment vertical="center"/>
    </xf>
    <xf numFmtId="0" fontId="27" fillId="0" borderId="0" xfId="9" quotePrefix="1" applyFont="1" applyBorder="1" applyAlignment="1">
      <alignment vertical="center" shrinkToFit="1"/>
    </xf>
    <xf numFmtId="0" fontId="11" fillId="0" borderId="0" xfId="4" applyNumberFormat="1" applyFont="1" applyBorder="1" applyAlignment="1">
      <alignment vertical="center"/>
    </xf>
    <xf numFmtId="0" fontId="11" fillId="0" borderId="0" xfId="4" applyNumberFormat="1" applyFont="1" applyAlignment="1">
      <alignment vertical="center"/>
    </xf>
    <xf numFmtId="0" fontId="36" fillId="0" borderId="0" xfId="4" applyNumberFormat="1" applyFont="1" applyBorder="1" applyAlignment="1">
      <alignment vertical="center"/>
    </xf>
    <xf numFmtId="0" fontId="37" fillId="0" borderId="0" xfId="0" applyFont="1" applyFill="1" applyAlignment="1">
      <alignment vertical="center"/>
    </xf>
    <xf numFmtId="0" fontId="37" fillId="0" borderId="0" xfId="0" applyFont="1" applyFill="1" applyBorder="1" applyAlignment="1">
      <alignment vertical="center"/>
    </xf>
    <xf numFmtId="0" fontId="32" fillId="0" borderId="0" xfId="4" applyNumberFormat="1" applyFont="1" applyAlignment="1">
      <alignment vertical="center"/>
    </xf>
    <xf numFmtId="0" fontId="11" fillId="0" borderId="0" xfId="4" applyFont="1" applyAlignment="1">
      <alignment vertical="center"/>
    </xf>
    <xf numFmtId="166" fontId="8" fillId="8" borderId="1" xfId="0" applyNumberFormat="1" applyFont="1" applyFill="1" applyBorder="1" applyAlignment="1">
      <alignment horizontal="center" vertical="center"/>
    </xf>
    <xf numFmtId="172" fontId="11" fillId="0" borderId="0" xfId="4" applyNumberFormat="1" applyFont="1" applyBorder="1" applyAlignment="1">
      <alignment vertical="center"/>
    </xf>
    <xf numFmtId="167" fontId="6" fillId="8" borderId="1" xfId="0" applyNumberFormat="1" applyFont="1" applyFill="1" applyBorder="1" applyAlignment="1">
      <alignment horizontal="center" vertical="center"/>
    </xf>
    <xf numFmtId="168" fontId="6" fillId="8" borderId="1" xfId="0" applyNumberFormat="1" applyFont="1" applyFill="1" applyBorder="1" applyAlignment="1">
      <alignment horizontal="center" vertical="center"/>
    </xf>
    <xf numFmtId="166" fontId="9" fillId="8" borderId="1" xfId="0" applyNumberFormat="1" applyFont="1" applyFill="1" applyBorder="1" applyAlignment="1">
      <alignment horizontal="center" vertical="center"/>
    </xf>
    <xf numFmtId="0" fontId="38" fillId="0" borderId="0" xfId="0" applyFont="1" applyFill="1" applyAlignment="1">
      <alignment vertical="center"/>
    </xf>
    <xf numFmtId="0" fontId="44" fillId="0" borderId="1" xfId="0" applyFont="1" applyFill="1" applyBorder="1" applyAlignment="1">
      <alignment horizontal="center"/>
    </xf>
    <xf numFmtId="0" fontId="45" fillId="0" borderId="1" xfId="0" applyFont="1" applyFill="1" applyBorder="1" applyAlignment="1">
      <alignment horizontal="center" vertical="center"/>
    </xf>
    <xf numFmtId="0" fontId="38" fillId="0" borderId="11" xfId="0" applyFont="1" applyFill="1" applyBorder="1" applyAlignment="1">
      <alignment vertical="center"/>
    </xf>
    <xf numFmtId="0" fontId="38" fillId="0" borderId="0" xfId="0" applyFont="1" applyFill="1" applyBorder="1" applyAlignment="1">
      <alignment vertical="center"/>
    </xf>
    <xf numFmtId="0" fontId="38" fillId="0" borderId="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vertical="center"/>
    </xf>
    <xf numFmtId="0" fontId="16" fillId="0" borderId="11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5" fillId="0" borderId="5" xfId="0" applyFont="1" applyFill="1" applyBorder="1" applyAlignment="1">
      <alignment horizontal="center" vertical="center"/>
    </xf>
    <xf numFmtId="0" fontId="38" fillId="0" borderId="12" xfId="0" applyFont="1" applyFill="1" applyBorder="1" applyAlignment="1">
      <alignment vertical="center"/>
    </xf>
    <xf numFmtId="0" fontId="48" fillId="17" borderId="4" xfId="0" applyFont="1" applyFill="1" applyBorder="1" applyAlignment="1">
      <alignment horizontal="center" vertical="center"/>
    </xf>
    <xf numFmtId="0" fontId="51" fillId="17" borderId="5" xfId="0" applyFont="1" applyFill="1" applyBorder="1" applyAlignment="1">
      <alignment horizontal="center" vertical="center"/>
    </xf>
    <xf numFmtId="0" fontId="6" fillId="17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1" fontId="43" fillId="17" borderId="1" xfId="0" applyNumberFormat="1" applyFont="1" applyFill="1" applyBorder="1" applyAlignment="1">
      <alignment horizontal="center" vertical="center"/>
    </xf>
    <xf numFmtId="2" fontId="7" fillId="2" borderId="0" xfId="0" applyNumberFormat="1" applyFont="1" applyFill="1" applyBorder="1" applyAlignment="1">
      <alignment horizontal="center" vertical="center"/>
    </xf>
    <xf numFmtId="2" fontId="38" fillId="5" borderId="2" xfId="0" applyNumberFormat="1" applyFont="1" applyFill="1" applyBorder="1" applyAlignment="1">
      <alignment vertical="center"/>
    </xf>
    <xf numFmtId="0" fontId="37" fillId="0" borderId="0" xfId="0" applyFont="1" applyFill="1" applyBorder="1" applyAlignment="1">
      <alignment horizontal="left" vertical="center"/>
    </xf>
    <xf numFmtId="0" fontId="37" fillId="0" borderId="0" xfId="0" applyFont="1" applyFill="1" applyAlignment="1">
      <alignment horizontal="left" vertical="center"/>
    </xf>
    <xf numFmtId="0" fontId="16" fillId="0" borderId="0" xfId="9" applyFont="1" applyAlignment="1">
      <alignment horizontal="center" vertical="center"/>
    </xf>
    <xf numFmtId="0" fontId="16" fillId="0" borderId="0" xfId="9" applyFont="1" applyBorder="1" applyAlignment="1">
      <alignment horizontal="center" vertical="center"/>
    </xf>
    <xf numFmtId="0" fontId="11" fillId="0" borderId="0" xfId="9" applyFont="1" applyBorder="1" applyAlignment="1">
      <alignment horizontal="center" vertical="center"/>
    </xf>
    <xf numFmtId="0" fontId="11" fillId="0" borderId="0" xfId="4" applyNumberFormat="1" applyFont="1" applyBorder="1" applyAlignment="1">
      <alignment horizontal="left" vertical="center"/>
    </xf>
    <xf numFmtId="0" fontId="30" fillId="0" borderId="0" xfId="4" applyFont="1" applyBorder="1" applyAlignment="1">
      <alignment horizontal="left" vertical="center"/>
    </xf>
    <xf numFmtId="0" fontId="37" fillId="0" borderId="0" xfId="18" applyFont="1" applyFill="1" applyAlignment="1"/>
    <xf numFmtId="0" fontId="37" fillId="0" borderId="0" xfId="18" applyFont="1" applyFill="1" applyAlignment="1">
      <alignment vertical="center"/>
    </xf>
    <xf numFmtId="0" fontId="37" fillId="0" borderId="0" xfId="18" applyFont="1" applyFill="1" applyBorder="1" applyAlignment="1"/>
    <xf numFmtId="0" fontId="37" fillId="0" borderId="10" xfId="18" applyFont="1" applyFill="1" applyBorder="1" applyAlignment="1">
      <alignment horizontal="center"/>
    </xf>
    <xf numFmtId="0" fontId="37" fillId="0" borderId="0" xfId="18" applyFont="1" applyFill="1" applyBorder="1" applyAlignment="1">
      <alignment horizontal="center"/>
    </xf>
    <xf numFmtId="174" fontId="37" fillId="0" borderId="0" xfId="18" applyNumberFormat="1" applyFont="1" applyFill="1" applyBorder="1" applyAlignment="1"/>
    <xf numFmtId="177" fontId="37" fillId="0" borderId="0" xfId="18" applyNumberFormat="1" applyFont="1" applyFill="1" applyBorder="1" applyAlignment="1"/>
    <xf numFmtId="0" fontId="37" fillId="0" borderId="10" xfId="18" applyFont="1" applyFill="1" applyBorder="1" applyAlignment="1"/>
    <xf numFmtId="0" fontId="53" fillId="0" borderId="0" xfId="18" applyFont="1" applyFill="1" applyAlignment="1">
      <alignment horizontal="center"/>
    </xf>
    <xf numFmtId="0" fontId="37" fillId="0" borderId="0" xfId="18" applyFont="1" applyFill="1" applyAlignment="1">
      <alignment horizontal="left"/>
    </xf>
    <xf numFmtId="165" fontId="11" fillId="8" borderId="0" xfId="0" applyNumberFormat="1" applyFont="1" applyFill="1" applyBorder="1" applyAlignment="1">
      <alignment vertical="center"/>
    </xf>
    <xf numFmtId="0" fontId="37" fillId="0" borderId="0" xfId="0" applyFont="1" applyFill="1" applyBorder="1" applyAlignment="1">
      <alignment horizontal="left"/>
    </xf>
    <xf numFmtId="0" fontId="37" fillId="0" borderId="0" xfId="0" applyFont="1" applyFill="1" applyAlignment="1">
      <alignment horizontal="left"/>
    </xf>
    <xf numFmtId="0" fontId="37" fillId="0" borderId="10" xfId="0" applyFont="1" applyFill="1" applyBorder="1" applyAlignment="1"/>
    <xf numFmtId="165" fontId="11" fillId="8" borderId="0" xfId="0" applyNumberFormat="1" applyFont="1" applyFill="1" applyBorder="1" applyAlignment="1">
      <alignment horizontal="left"/>
    </xf>
    <xf numFmtId="0" fontId="37" fillId="0" borderId="8" xfId="0" applyFont="1" applyFill="1" applyBorder="1" applyAlignment="1">
      <alignment horizontal="left"/>
    </xf>
    <xf numFmtId="0" fontId="37" fillId="0" borderId="8" xfId="0" applyFont="1" applyFill="1" applyBorder="1" applyAlignment="1"/>
    <xf numFmtId="0" fontId="37" fillId="0" borderId="0" xfId="0" applyFont="1" applyFill="1" applyBorder="1" applyAlignment="1"/>
    <xf numFmtId="0" fontId="37" fillId="0" borderId="0" xfId="0" applyFont="1" applyFill="1" applyAlignment="1"/>
    <xf numFmtId="0" fontId="11" fillId="0" borderId="0" xfId="0" applyFont="1" applyBorder="1" applyAlignment="1">
      <alignment horizontal="center"/>
    </xf>
    <xf numFmtId="0" fontId="37" fillId="0" borderId="0" xfId="0" applyFont="1" applyFill="1" applyBorder="1" applyAlignment="1">
      <alignment horizontal="right" vertical="center"/>
    </xf>
    <xf numFmtId="0" fontId="37" fillId="0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7" fillId="0" borderId="0" xfId="18" applyFont="1" applyFill="1" applyAlignment="1">
      <alignment horizontal="left" vertical="center"/>
    </xf>
    <xf numFmtId="0" fontId="37" fillId="0" borderId="0" xfId="18" applyFont="1" applyFill="1" applyBorder="1" applyAlignment="1">
      <alignment horizontal="center" vertical="center"/>
    </xf>
    <xf numFmtId="0" fontId="37" fillId="0" borderId="0" xfId="18" applyFont="1" applyFill="1" applyAlignment="1">
      <alignment horizontal="right" vertical="center"/>
    </xf>
    <xf numFmtId="0" fontId="37" fillId="0" borderId="0" xfId="18" applyFont="1" applyFill="1" applyBorder="1" applyAlignment="1">
      <alignment horizontal="right" vertical="center"/>
    </xf>
    <xf numFmtId="0" fontId="37" fillId="0" borderId="0" xfId="18" applyFont="1" applyFill="1" applyBorder="1" applyAlignment="1">
      <alignment vertical="center"/>
    </xf>
    <xf numFmtId="0" fontId="37" fillId="0" borderId="0" xfId="18" applyFont="1" applyFill="1" applyAlignment="1">
      <alignment horizontal="center" vertical="center"/>
    </xf>
    <xf numFmtId="0" fontId="10" fillId="0" borderId="0" xfId="18" applyFont="1" applyFill="1" applyAlignment="1">
      <alignment vertical="top"/>
    </xf>
    <xf numFmtId="2" fontId="37" fillId="0" borderId="0" xfId="18" applyNumberFormat="1" applyFont="1" applyFill="1" applyBorder="1" applyAlignment="1">
      <alignment vertical="center"/>
    </xf>
    <xf numFmtId="172" fontId="37" fillId="8" borderId="0" xfId="18" applyNumberFormat="1" applyFont="1" applyFill="1" applyBorder="1" applyAlignment="1">
      <alignment vertical="center"/>
    </xf>
    <xf numFmtId="2" fontId="37" fillId="8" borderId="0" xfId="18" applyNumberFormat="1" applyFont="1" applyFill="1" applyBorder="1" applyAlignment="1">
      <alignment vertical="center"/>
    </xf>
    <xf numFmtId="2" fontId="51" fillId="0" borderId="0" xfId="18" applyNumberFormat="1" applyFont="1" applyFill="1" applyBorder="1" applyAlignment="1">
      <alignment horizontal="center" vertical="center"/>
    </xf>
    <xf numFmtId="2" fontId="10" fillId="0" borderId="0" xfId="18" applyNumberFormat="1" applyFont="1" applyFill="1" applyBorder="1" applyAlignment="1">
      <alignment horizontal="center" vertical="center"/>
    </xf>
    <xf numFmtId="0" fontId="37" fillId="0" borderId="0" xfId="18" applyNumberFormat="1" applyFont="1" applyFill="1" applyBorder="1" applyAlignment="1">
      <alignment vertical="center"/>
    </xf>
    <xf numFmtId="0" fontId="37" fillId="0" borderId="10" xfId="18" applyNumberFormat="1" applyFont="1" applyFill="1" applyBorder="1" applyAlignment="1">
      <alignment vertical="center"/>
    </xf>
    <xf numFmtId="0" fontId="37" fillId="0" borderId="10" xfId="18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56" fillId="0" borderId="0" xfId="0" applyFont="1"/>
    <xf numFmtId="0" fontId="37" fillId="0" borderId="0" xfId="13" applyFont="1" applyFill="1" applyAlignment="1">
      <alignment vertical="center"/>
    </xf>
    <xf numFmtId="0" fontId="57" fillId="0" borderId="0" xfId="18" applyFont="1" applyFill="1" applyBorder="1" applyAlignment="1">
      <alignment horizontal="left" vertical="center"/>
    </xf>
    <xf numFmtId="0" fontId="57" fillId="0" borderId="0" xfId="18" applyFont="1" applyFill="1" applyBorder="1" applyAlignment="1">
      <alignment vertical="center"/>
    </xf>
    <xf numFmtId="0" fontId="57" fillId="0" borderId="0" xfId="18" applyFont="1" applyFill="1" applyBorder="1" applyAlignment="1">
      <alignment horizontal="right" vertical="center"/>
    </xf>
    <xf numFmtId="0" fontId="37" fillId="0" borderId="0" xfId="18" applyFont="1" applyFill="1" applyBorder="1" applyAlignment="1">
      <alignment horizontal="left" vertical="center"/>
    </xf>
    <xf numFmtId="0" fontId="57" fillId="0" borderId="0" xfId="18" applyFont="1" applyFill="1" applyBorder="1" applyAlignment="1">
      <alignment horizontal="center" vertical="center"/>
    </xf>
    <xf numFmtId="165" fontId="21" fillId="4" borderId="2" xfId="1" applyNumberFormat="1" applyFont="1" applyFill="1" applyBorder="1" applyAlignment="1" applyProtection="1">
      <alignment horizontal="center" vertical="center"/>
      <protection locked="0"/>
    </xf>
    <xf numFmtId="0" fontId="16" fillId="0" borderId="0" xfId="4" applyNumberFormat="1" applyFont="1" applyBorder="1" applyAlignment="1">
      <alignment vertical="center"/>
    </xf>
    <xf numFmtId="0" fontId="60" fillId="0" borderId="0" xfId="0" applyFont="1"/>
    <xf numFmtId="0" fontId="11" fillId="0" borderId="0" xfId="9" applyNumberFormat="1" applyFont="1" applyBorder="1" applyAlignment="1">
      <alignment vertical="center"/>
    </xf>
    <xf numFmtId="0" fontId="61" fillId="0" borderId="0" xfId="4" applyNumberFormat="1" applyFont="1" applyBorder="1" applyAlignment="1">
      <alignment horizontal="right" vertical="center"/>
    </xf>
    <xf numFmtId="0" fontId="37" fillId="0" borderId="0" xfId="0" applyFont="1"/>
    <xf numFmtId="0" fontId="36" fillId="0" borderId="0" xfId="9" applyNumberFormat="1" applyFont="1" applyAlignment="1">
      <alignment horizontal="left" vertical="center"/>
    </xf>
    <xf numFmtId="0" fontId="29" fillId="0" borderId="0" xfId="9" applyNumberFormat="1" applyFont="1" applyAlignment="1">
      <alignment vertical="center"/>
    </xf>
    <xf numFmtId="0" fontId="29" fillId="0" borderId="0" xfId="4" applyNumberFormat="1" applyFont="1" applyBorder="1" applyAlignment="1">
      <alignment vertical="center"/>
    </xf>
    <xf numFmtId="0" fontId="32" fillId="0" borderId="0" xfId="4" applyNumberFormat="1" applyFont="1" applyBorder="1" applyAlignment="1">
      <alignment horizontal="right" vertical="center"/>
    </xf>
    <xf numFmtId="0" fontId="11" fillId="0" borderId="0" xfId="4" applyNumberFormat="1" applyFont="1" applyBorder="1" applyAlignment="1">
      <alignment horizontal="right" vertical="center"/>
    </xf>
    <xf numFmtId="172" fontId="32" fillId="0" borderId="0" xfId="4" applyNumberFormat="1" applyFont="1" applyBorder="1" applyAlignment="1">
      <alignment vertical="center"/>
    </xf>
    <xf numFmtId="1" fontId="32" fillId="0" borderId="0" xfId="4" applyNumberFormat="1" applyFont="1" applyBorder="1" applyAlignment="1">
      <alignment horizontal="center" vertical="center"/>
    </xf>
    <xf numFmtId="2" fontId="32" fillId="0" borderId="0" xfId="4" applyNumberFormat="1" applyFont="1" applyBorder="1" applyAlignment="1">
      <alignment horizontal="center" vertical="center"/>
    </xf>
    <xf numFmtId="0" fontId="36" fillId="0" borderId="0" xfId="4" applyFont="1" applyBorder="1" applyAlignment="1">
      <alignment vertical="center"/>
    </xf>
    <xf numFmtId="0" fontId="11" fillId="0" borderId="0" xfId="0" applyFont="1" applyBorder="1" applyAlignment="1">
      <alignment vertical="center" shrinkToFit="1"/>
    </xf>
    <xf numFmtId="0" fontId="32" fillId="0" borderId="0" xfId="4" applyFont="1" applyAlignment="1">
      <alignment vertical="center"/>
    </xf>
    <xf numFmtId="0" fontId="32" fillId="0" borderId="0" xfId="0" quotePrefix="1" applyFont="1" applyBorder="1" applyAlignment="1">
      <alignment vertical="center"/>
    </xf>
    <xf numFmtId="2" fontId="11" fillId="0" borderId="0" xfId="4" applyNumberFormat="1" applyFont="1" applyBorder="1" applyAlignment="1">
      <alignment horizontal="center" vertical="center"/>
    </xf>
    <xf numFmtId="0" fontId="17" fillId="0" borderId="0" xfId="12"/>
    <xf numFmtId="0" fontId="59" fillId="0" borderId="0" xfId="9" applyFont="1" applyAlignment="1">
      <alignment vertical="center"/>
    </xf>
    <xf numFmtId="0" fontId="36" fillId="0" borderId="0" xfId="9" applyFont="1" applyBorder="1" applyAlignment="1">
      <alignment vertical="center"/>
    </xf>
    <xf numFmtId="0" fontId="36" fillId="0" borderId="0" xfId="9" applyFont="1" applyAlignment="1">
      <alignment vertical="center"/>
    </xf>
    <xf numFmtId="0" fontId="36" fillId="0" borderId="0" xfId="9" applyFont="1" applyAlignment="1">
      <alignment horizontal="center" vertical="center"/>
    </xf>
    <xf numFmtId="0" fontId="11" fillId="0" borderId="8" xfId="9" applyFont="1" applyBorder="1" applyAlignment="1">
      <alignment vertical="center"/>
    </xf>
    <xf numFmtId="0" fontId="63" fillId="0" borderId="8" xfId="9" applyFont="1" applyBorder="1" applyAlignment="1">
      <alignment vertical="center"/>
    </xf>
    <xf numFmtId="0" fontId="11" fillId="0" borderId="8" xfId="12" quotePrefix="1" applyFont="1" applyFill="1" applyBorder="1" applyAlignment="1">
      <alignment vertical="center"/>
    </xf>
    <xf numFmtId="0" fontId="37" fillId="8" borderId="8" xfId="12" applyFont="1" applyFill="1" applyBorder="1" applyAlignment="1"/>
    <xf numFmtId="176" fontId="11" fillId="0" borderId="8" xfId="12" quotePrefix="1" applyNumberFormat="1" applyFont="1" applyFill="1" applyBorder="1" applyAlignment="1"/>
    <xf numFmtId="0" fontId="36" fillId="0" borderId="0" xfId="9" applyFont="1" applyAlignment="1">
      <alignment horizontal="left" vertical="center"/>
    </xf>
    <xf numFmtId="173" fontId="16" fillId="0" borderId="0" xfId="4" quotePrefix="1" applyNumberFormat="1" applyFont="1" applyBorder="1" applyAlignment="1">
      <alignment vertical="center"/>
    </xf>
    <xf numFmtId="173" fontId="16" fillId="0" borderId="0" xfId="4" applyNumberFormat="1" applyFont="1" applyBorder="1" applyAlignment="1">
      <alignment vertical="center"/>
    </xf>
    <xf numFmtId="0" fontId="65" fillId="0" borderId="0" xfId="9" applyFont="1" applyBorder="1" applyAlignment="1">
      <alignment vertical="center"/>
    </xf>
    <xf numFmtId="0" fontId="65" fillId="0" borderId="0" xfId="9" applyFont="1" applyAlignment="1">
      <alignment vertical="center"/>
    </xf>
    <xf numFmtId="0" fontId="65" fillId="0" borderId="0" xfId="9" applyFont="1" applyAlignment="1">
      <alignment horizontal="center" vertical="center"/>
    </xf>
    <xf numFmtId="0" fontId="66" fillId="0" borderId="0" xfId="9" applyFont="1" applyBorder="1" applyAlignment="1">
      <alignment vertical="center"/>
    </xf>
    <xf numFmtId="0" fontId="66" fillId="0" borderId="0" xfId="9" applyFont="1" applyAlignment="1">
      <alignment vertical="center"/>
    </xf>
    <xf numFmtId="0" fontId="65" fillId="0" borderId="0" xfId="9" applyFont="1" applyAlignment="1">
      <alignment horizontal="left" vertical="center"/>
    </xf>
    <xf numFmtId="0" fontId="65" fillId="0" borderId="0" xfId="9" applyFont="1" applyBorder="1" applyAlignment="1">
      <alignment horizontal="center" vertical="center"/>
    </xf>
    <xf numFmtId="0" fontId="65" fillId="0" borderId="0" xfId="4" applyFont="1" applyBorder="1" applyAlignment="1">
      <alignment vertical="center"/>
    </xf>
    <xf numFmtId="0" fontId="66" fillId="0" borderId="0" xfId="4" applyFont="1" applyBorder="1" applyAlignment="1">
      <alignment vertical="center"/>
    </xf>
    <xf numFmtId="0" fontId="67" fillId="0" borderId="0" xfId="17" applyFont="1" applyBorder="1" applyAlignment="1">
      <alignment horizontal="left" vertical="center"/>
    </xf>
    <xf numFmtId="0" fontId="66" fillId="0" borderId="0" xfId="17" applyFont="1" applyBorder="1" applyAlignment="1">
      <alignment horizontal="left" vertical="center"/>
    </xf>
    <xf numFmtId="0" fontId="66" fillId="0" borderId="0" xfId="4" applyFont="1" applyBorder="1" applyAlignment="1">
      <alignment horizontal="left" vertical="center"/>
    </xf>
    <xf numFmtId="0" fontId="66" fillId="0" borderId="0" xfId="17" applyFont="1" applyFill="1" applyBorder="1" applyAlignment="1">
      <alignment horizontal="left" vertical="center"/>
    </xf>
    <xf numFmtId="0" fontId="11" fillId="0" borderId="0" xfId="17" applyFont="1" applyFill="1" applyBorder="1" applyAlignment="1">
      <alignment horizontal="left" vertical="center"/>
    </xf>
    <xf numFmtId="0" fontId="36" fillId="0" borderId="10" xfId="9" applyFont="1" applyBorder="1" applyAlignment="1">
      <alignment vertical="center"/>
    </xf>
    <xf numFmtId="0" fontId="36" fillId="0" borderId="10" xfId="9" applyFont="1" applyBorder="1" applyAlignment="1">
      <alignment horizontal="center" vertical="center"/>
    </xf>
    <xf numFmtId="0" fontId="11" fillId="0" borderId="10" xfId="17" applyFont="1" applyBorder="1" applyAlignment="1">
      <alignment horizontal="left" vertical="center"/>
    </xf>
    <xf numFmtId="164" fontId="27" fillId="0" borderId="10" xfId="3" applyFont="1" applyFill="1" applyBorder="1" applyAlignment="1" applyProtection="1">
      <alignment vertical="center"/>
      <protection locked="0"/>
    </xf>
    <xf numFmtId="0" fontId="27" fillId="0" borderId="10" xfId="9" applyFont="1" applyBorder="1" applyAlignment="1">
      <alignment horizontal="left" vertical="center"/>
    </xf>
    <xf numFmtId="0" fontId="27" fillId="0" borderId="10" xfId="9" applyFont="1" applyBorder="1" applyAlignment="1">
      <alignment vertical="center"/>
    </xf>
    <xf numFmtId="0" fontId="36" fillId="0" borderId="0" xfId="4" applyFont="1" applyBorder="1" applyAlignment="1">
      <alignment horizontal="center" vertical="center"/>
    </xf>
    <xf numFmtId="0" fontId="36" fillId="0" borderId="0" xfId="17" applyFont="1" applyFill="1" applyBorder="1" applyAlignment="1">
      <alignment horizontal="left"/>
    </xf>
    <xf numFmtId="0" fontId="27" fillId="0" borderId="0" xfId="9" applyFont="1" applyAlignment="1">
      <alignment horizontal="left" vertical="center"/>
    </xf>
    <xf numFmtId="0" fontId="65" fillId="0" borderId="0" xfId="4" applyFont="1" applyBorder="1" applyAlignment="1">
      <alignment horizontal="left" vertical="center"/>
    </xf>
    <xf numFmtId="1" fontId="11" fillId="0" borderId="0" xfId="4" quotePrefix="1" applyNumberFormat="1" applyFont="1" applyBorder="1" applyAlignment="1">
      <alignment horizontal="left" vertical="center"/>
    </xf>
    <xf numFmtId="173" fontId="11" fillId="0" borderId="0" xfId="4" quotePrefix="1" applyNumberFormat="1" applyFont="1" applyBorder="1" applyAlignment="1">
      <alignment vertical="center"/>
    </xf>
    <xf numFmtId="0" fontId="68" fillId="0" borderId="0" xfId="4" applyFont="1" applyBorder="1" applyAlignment="1">
      <alignment horizontal="left" vertical="center"/>
    </xf>
    <xf numFmtId="0" fontId="36" fillId="0" borderId="0" xfId="9" applyFont="1" applyBorder="1" applyAlignment="1">
      <alignment horizontal="center" vertical="center"/>
    </xf>
    <xf numFmtId="9" fontId="68" fillId="0" borderId="0" xfId="4" applyNumberFormat="1" applyFont="1" applyBorder="1" applyAlignment="1">
      <alignment horizontal="left" vertical="center"/>
    </xf>
    <xf numFmtId="173" fontId="11" fillId="0" borderId="0" xfId="4" applyNumberFormat="1" applyFont="1" applyBorder="1" applyAlignment="1">
      <alignment vertical="center"/>
    </xf>
    <xf numFmtId="0" fontId="11" fillId="0" borderId="0" xfId="5" applyFont="1" applyBorder="1" applyAlignment="1">
      <alignment vertical="center"/>
    </xf>
    <xf numFmtId="0" fontId="27" fillId="0" borderId="0" xfId="9" applyFont="1" applyBorder="1" applyAlignment="1">
      <alignment horizontal="center" vertical="center"/>
    </xf>
    <xf numFmtId="0" fontId="11" fillId="0" borderId="0" xfId="9" applyFont="1" applyAlignment="1">
      <alignment horizontal="left" vertical="center"/>
    </xf>
    <xf numFmtId="0" fontId="56" fillId="0" borderId="0" xfId="21" applyFont="1"/>
    <xf numFmtId="0" fontId="66" fillId="0" borderId="10" xfId="9" applyFont="1" applyBorder="1" applyAlignment="1">
      <alignment vertical="center"/>
    </xf>
    <xf numFmtId="178" fontId="66" fillId="0" borderId="0" xfId="9" applyNumberFormat="1" applyFont="1" applyAlignment="1">
      <alignment horizontal="left" vertical="center"/>
    </xf>
    <xf numFmtId="174" fontId="66" fillId="0" borderId="0" xfId="9" applyNumberFormat="1" applyFont="1" applyAlignment="1">
      <alignment vertical="center"/>
    </xf>
    <xf numFmtId="0" fontId="66" fillId="0" borderId="0" xfId="9" applyFont="1" applyBorder="1" applyAlignment="1">
      <alignment horizontal="left" vertical="center"/>
    </xf>
    <xf numFmtId="0" fontId="66" fillId="0" borderId="0" xfId="9" applyFont="1" applyAlignment="1">
      <alignment horizontal="center" vertical="center"/>
    </xf>
    <xf numFmtId="2" fontId="66" fillId="0" borderId="0" xfId="4" applyNumberFormat="1" applyFont="1" applyBorder="1" applyAlignment="1">
      <alignment vertical="center"/>
    </xf>
    <xf numFmtId="0" fontId="69" fillId="0" borderId="0" xfId="21" applyFont="1" applyFill="1" applyBorder="1" applyAlignment="1">
      <alignment vertical="center"/>
    </xf>
    <xf numFmtId="0" fontId="3" fillId="0" borderId="0" xfId="21"/>
    <xf numFmtId="0" fontId="37" fillId="0" borderId="0" xfId="21" applyFont="1" applyFill="1" applyAlignment="1">
      <alignment vertical="center"/>
    </xf>
    <xf numFmtId="0" fontId="16" fillId="0" borderId="0" xfId="21" applyFont="1" applyAlignment="1">
      <alignment vertical="center"/>
    </xf>
    <xf numFmtId="0" fontId="38" fillId="0" borderId="0" xfId="21" applyFont="1" applyAlignment="1">
      <alignment vertical="center"/>
    </xf>
    <xf numFmtId="0" fontId="37" fillId="0" borderId="10" xfId="0" applyFont="1" applyFill="1" applyBorder="1" applyAlignment="1">
      <alignment horizontal="center" vertical="center"/>
    </xf>
    <xf numFmtId="166" fontId="58" fillId="0" borderId="1" xfId="18" applyNumberFormat="1" applyFont="1" applyFill="1" applyBorder="1" applyAlignment="1">
      <alignment horizontal="center" vertical="center"/>
    </xf>
    <xf numFmtId="167" fontId="10" fillId="0" borderId="1" xfId="18" applyNumberFormat="1" applyFont="1" applyFill="1" applyBorder="1" applyAlignment="1">
      <alignment horizontal="center" vertical="center"/>
    </xf>
    <xf numFmtId="0" fontId="37" fillId="11" borderId="1" xfId="18" applyFont="1" applyFill="1" applyBorder="1" applyAlignment="1">
      <alignment horizontal="center" vertical="center"/>
    </xf>
    <xf numFmtId="0" fontId="10" fillId="0" borderId="1" xfId="18" applyFont="1" applyFill="1" applyBorder="1" applyAlignment="1">
      <alignment horizontal="center" vertical="center"/>
    </xf>
    <xf numFmtId="167" fontId="55" fillId="0" borderId="1" xfId="18" applyNumberFormat="1" applyFont="1" applyFill="1" applyBorder="1" applyAlignment="1">
      <alignment horizontal="center" vertical="center"/>
    </xf>
    <xf numFmtId="0" fontId="37" fillId="0" borderId="1" xfId="18" applyFont="1" applyFill="1" applyBorder="1" applyAlignment="1">
      <alignment horizontal="center" vertical="center"/>
    </xf>
    <xf numFmtId="166" fontId="51" fillId="0" borderId="1" xfId="18" applyNumberFormat="1" applyFont="1" applyFill="1" applyBorder="1" applyAlignment="1">
      <alignment horizontal="center" vertical="center"/>
    </xf>
    <xf numFmtId="167" fontId="37" fillId="0" borderId="1" xfId="18" applyNumberFormat="1" applyFont="1" applyFill="1" applyBorder="1" applyAlignment="1">
      <alignment horizontal="center" vertical="center"/>
    </xf>
    <xf numFmtId="0" fontId="11" fillId="0" borderId="7" xfId="18" applyFont="1" applyBorder="1" applyAlignment="1">
      <alignment horizontal="center" vertical="center" wrapText="1"/>
    </xf>
    <xf numFmtId="0" fontId="11" fillId="0" borderId="8" xfId="18" applyFont="1" applyBorder="1" applyAlignment="1">
      <alignment horizontal="center" vertical="center"/>
    </xf>
    <xf numFmtId="0" fontId="11" fillId="0" borderId="9" xfId="18" applyFont="1" applyBorder="1" applyAlignment="1">
      <alignment horizontal="center" vertical="center"/>
    </xf>
    <xf numFmtId="0" fontId="11" fillId="0" borderId="12" xfId="18" applyFont="1" applyBorder="1" applyAlignment="1">
      <alignment horizontal="center" vertical="center"/>
    </xf>
    <xf numFmtId="0" fontId="11" fillId="0" borderId="10" xfId="18" applyFont="1" applyBorder="1" applyAlignment="1">
      <alignment horizontal="center" vertical="center"/>
    </xf>
    <xf numFmtId="0" fontId="11" fillId="0" borderId="13" xfId="18" applyFont="1" applyBorder="1" applyAlignment="1">
      <alignment horizontal="center" vertical="center"/>
    </xf>
    <xf numFmtId="0" fontId="37" fillId="0" borderId="2" xfId="18" applyFont="1" applyFill="1" applyBorder="1" applyAlignment="1">
      <alignment horizontal="center" vertical="center"/>
    </xf>
    <xf numFmtId="0" fontId="37" fillId="0" borderId="6" xfId="18" applyFont="1" applyFill="1" applyBorder="1" applyAlignment="1">
      <alignment horizontal="center" vertical="center"/>
    </xf>
    <xf numFmtId="0" fontId="37" fillId="0" borderId="3" xfId="18" applyFont="1" applyFill="1" applyBorder="1" applyAlignment="1">
      <alignment horizontal="center" vertical="center"/>
    </xf>
    <xf numFmtId="0" fontId="37" fillId="0" borderId="1" xfId="18" applyFont="1" applyFill="1" applyBorder="1" applyAlignment="1">
      <alignment horizontal="center" vertical="center" wrapText="1"/>
    </xf>
    <xf numFmtId="0" fontId="37" fillId="0" borderId="12" xfId="18" applyFont="1" applyFill="1" applyBorder="1" applyAlignment="1">
      <alignment horizontal="center" vertical="center" wrapText="1"/>
    </xf>
    <xf numFmtId="0" fontId="37" fillId="0" borderId="10" xfId="18" applyFont="1" applyFill="1" applyBorder="1" applyAlignment="1">
      <alignment horizontal="center" vertical="center" wrapText="1"/>
    </xf>
    <xf numFmtId="0" fontId="37" fillId="0" borderId="13" xfId="18" applyFont="1" applyFill="1" applyBorder="1" applyAlignment="1">
      <alignment horizontal="center" vertical="center" wrapText="1"/>
    </xf>
    <xf numFmtId="0" fontId="55" fillId="0" borderId="1" xfId="18" applyFont="1" applyFill="1" applyBorder="1" applyAlignment="1">
      <alignment horizontal="center" vertical="center"/>
    </xf>
    <xf numFmtId="0" fontId="55" fillId="0" borderId="7" xfId="18" applyFont="1" applyBorder="1" applyAlignment="1">
      <alignment horizontal="center" vertical="center"/>
    </xf>
    <xf numFmtId="0" fontId="55" fillId="0" borderId="8" xfId="18" applyFont="1" applyBorder="1" applyAlignment="1">
      <alignment horizontal="center" vertical="center"/>
    </xf>
    <xf numFmtId="0" fontId="55" fillId="0" borderId="9" xfId="18" applyFont="1" applyBorder="1" applyAlignment="1">
      <alignment horizontal="center" vertical="center"/>
    </xf>
    <xf numFmtId="0" fontId="37" fillId="0" borderId="10" xfId="0" applyFont="1" applyFill="1" applyBorder="1" applyAlignment="1">
      <alignment horizontal="left"/>
    </xf>
    <xf numFmtId="0" fontId="37" fillId="0" borderId="7" xfId="18" applyFont="1" applyFill="1" applyBorder="1" applyAlignment="1">
      <alignment horizontal="center" vertical="center" wrapText="1"/>
    </xf>
    <xf numFmtId="0" fontId="37" fillId="0" borderId="8" xfId="18" applyFont="1" applyFill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/>
    </xf>
    <xf numFmtId="0" fontId="55" fillId="0" borderId="1" xfId="18" applyFont="1" applyBorder="1" applyAlignment="1">
      <alignment horizontal="center" vertical="center"/>
    </xf>
    <xf numFmtId="167" fontId="37" fillId="0" borderId="2" xfId="18" applyNumberFormat="1" applyFont="1" applyFill="1" applyBorder="1" applyAlignment="1">
      <alignment horizontal="center" vertical="center"/>
    </xf>
    <xf numFmtId="167" fontId="37" fillId="0" borderId="6" xfId="18" applyNumberFormat="1" applyFont="1" applyFill="1" applyBorder="1" applyAlignment="1">
      <alignment horizontal="center" vertical="center"/>
    </xf>
    <xf numFmtId="0" fontId="37" fillId="0" borderId="0" xfId="18" applyFont="1" applyFill="1" applyAlignment="1">
      <alignment horizontal="right" vertical="center"/>
    </xf>
    <xf numFmtId="0" fontId="37" fillId="0" borderId="0" xfId="18" applyFont="1" applyFill="1" applyBorder="1" applyAlignment="1">
      <alignment horizontal="center" vertical="center"/>
    </xf>
    <xf numFmtId="0" fontId="52" fillId="15" borderId="0" xfId="18" applyFont="1" applyFill="1" applyBorder="1" applyAlignment="1">
      <alignment horizontal="center" vertical="center"/>
    </xf>
    <xf numFmtId="0" fontId="37" fillId="0" borderId="10" xfId="18" applyFont="1" applyFill="1" applyBorder="1" applyAlignment="1">
      <alignment horizontal="center"/>
    </xf>
    <xf numFmtId="177" fontId="37" fillId="0" borderId="6" xfId="18" applyNumberFormat="1" applyFont="1" applyFill="1" applyBorder="1" applyAlignment="1">
      <alignment horizontal="center"/>
    </xf>
    <xf numFmtId="177" fontId="37" fillId="0" borderId="10" xfId="18" applyNumberFormat="1" applyFont="1" applyFill="1" applyBorder="1" applyAlignment="1">
      <alignment horizontal="left"/>
    </xf>
    <xf numFmtId="0" fontId="37" fillId="16" borderId="0" xfId="18" applyFont="1" applyFill="1" applyBorder="1" applyAlignment="1">
      <alignment horizontal="center" vertical="center"/>
    </xf>
    <xf numFmtId="0" fontId="55" fillId="18" borderId="0" xfId="18" applyFont="1" applyFill="1" applyBorder="1" applyAlignment="1">
      <alignment horizontal="center" vertical="center"/>
    </xf>
    <xf numFmtId="0" fontId="37" fillId="0" borderId="6" xfId="0" applyFont="1" applyFill="1" applyBorder="1" applyAlignment="1">
      <alignment horizontal="left"/>
    </xf>
    <xf numFmtId="0" fontId="37" fillId="0" borderId="0" xfId="0" applyFont="1" applyFill="1" applyBorder="1" applyAlignment="1">
      <alignment horizontal="center"/>
    </xf>
    <xf numFmtId="0" fontId="37" fillId="0" borderId="10" xfId="0" applyFont="1" applyFill="1" applyBorder="1" applyAlignment="1">
      <alignment horizontal="center"/>
    </xf>
    <xf numFmtId="0" fontId="27" fillId="0" borderId="0" xfId="9" quotePrefix="1" applyFont="1" applyBorder="1" applyAlignment="1">
      <alignment horizontal="center" vertical="center" shrinkToFit="1"/>
    </xf>
    <xf numFmtId="0" fontId="64" fillId="0" borderId="0" xfId="9" applyFont="1" applyAlignment="1">
      <alignment horizontal="center" vertical="center"/>
    </xf>
    <xf numFmtId="0" fontId="66" fillId="0" borderId="0" xfId="4" applyFont="1" applyBorder="1" applyAlignment="1">
      <alignment horizontal="left" vertical="center"/>
    </xf>
    <xf numFmtId="0" fontId="66" fillId="0" borderId="0" xfId="4" quotePrefix="1" applyFont="1" applyBorder="1" applyAlignment="1">
      <alignment horizontal="left" vertical="center"/>
    </xf>
    <xf numFmtId="1" fontId="66" fillId="0" borderId="0" xfId="4" quotePrefix="1" applyNumberFormat="1" applyFont="1" applyBorder="1" applyAlignment="1">
      <alignment horizontal="left" vertical="center"/>
    </xf>
    <xf numFmtId="1" fontId="66" fillId="0" borderId="0" xfId="4" applyNumberFormat="1" applyFont="1" applyBorder="1" applyAlignment="1">
      <alignment horizontal="left" vertical="center"/>
    </xf>
    <xf numFmtId="177" fontId="66" fillId="0" borderId="0" xfId="4" quotePrefix="1" applyNumberFormat="1" applyFont="1" applyBorder="1" applyAlignment="1">
      <alignment horizontal="left" vertical="center"/>
    </xf>
    <xf numFmtId="177" fontId="66" fillId="0" borderId="0" xfId="4" applyNumberFormat="1" applyFont="1" applyBorder="1" applyAlignment="1">
      <alignment horizontal="left" vertical="center"/>
    </xf>
    <xf numFmtId="178" fontId="66" fillId="0" borderId="0" xfId="9" applyNumberFormat="1" applyFont="1" applyAlignment="1">
      <alignment horizontal="left" vertical="center"/>
    </xf>
    <xf numFmtId="0" fontId="66" fillId="0" borderId="0" xfId="9" applyFont="1" applyBorder="1" applyAlignment="1">
      <alignment horizontal="center" vertical="center"/>
    </xf>
    <xf numFmtId="0" fontId="66" fillId="0" borderId="0" xfId="9" applyFont="1" applyAlignment="1">
      <alignment horizontal="center" vertical="center"/>
    </xf>
    <xf numFmtId="0" fontId="16" fillId="0" borderId="0" xfId="9" applyFont="1" applyBorder="1" applyAlignment="1">
      <alignment horizontal="center" vertical="center"/>
    </xf>
    <xf numFmtId="0" fontId="11" fillId="0" borderId="0" xfId="9" applyFont="1" applyBorder="1" applyAlignment="1">
      <alignment horizontal="center" vertical="center"/>
    </xf>
    <xf numFmtId="0" fontId="11" fillId="0" borderId="2" xfId="9" applyFont="1" applyBorder="1" applyAlignment="1">
      <alignment horizontal="center" vertical="center"/>
    </xf>
    <xf numFmtId="0" fontId="63" fillId="0" borderId="6" xfId="9" applyFont="1" applyBorder="1" applyAlignment="1">
      <alignment horizontal="center" vertical="center"/>
    </xf>
    <xf numFmtId="0" fontId="11" fillId="0" borderId="2" xfId="12" quotePrefix="1" applyFont="1" applyFill="1" applyBorder="1" applyAlignment="1">
      <alignment horizontal="center" vertical="center"/>
    </xf>
    <xf numFmtId="0" fontId="11" fillId="0" borderId="6" xfId="12" quotePrefix="1" applyFont="1" applyFill="1" applyBorder="1" applyAlignment="1">
      <alignment horizontal="center" vertical="center"/>
    </xf>
    <xf numFmtId="0" fontId="11" fillId="0" borderId="3" xfId="12" quotePrefix="1" applyFont="1" applyFill="1" applyBorder="1" applyAlignment="1">
      <alignment horizontal="center" vertical="center"/>
    </xf>
    <xf numFmtId="0" fontId="37" fillId="8" borderId="2" xfId="12" applyFont="1" applyFill="1" applyBorder="1" applyAlignment="1">
      <alignment horizontal="center" vertical="center"/>
    </xf>
    <xf numFmtId="0" fontId="37" fillId="8" borderId="6" xfId="12" applyFont="1" applyFill="1" applyBorder="1" applyAlignment="1">
      <alignment horizontal="center" vertical="center"/>
    </xf>
    <xf numFmtId="0" fontId="37" fillId="8" borderId="3" xfId="12" applyFont="1" applyFill="1" applyBorder="1" applyAlignment="1">
      <alignment horizontal="center" vertical="center"/>
    </xf>
    <xf numFmtId="176" fontId="11" fillId="0" borderId="2" xfId="12" quotePrefix="1" applyNumberFormat="1" applyFont="1" applyFill="1" applyBorder="1" applyAlignment="1">
      <alignment horizontal="center" vertical="center"/>
    </xf>
    <xf numFmtId="176" fontId="11" fillId="0" borderId="6" xfId="12" quotePrefix="1" applyNumberFormat="1" applyFont="1" applyFill="1" applyBorder="1" applyAlignment="1">
      <alignment horizontal="center" vertical="center"/>
    </xf>
    <xf numFmtId="176" fontId="11" fillId="0" borderId="3" xfId="12" quotePrefix="1" applyNumberFormat="1" applyFont="1" applyFill="1" applyBorder="1" applyAlignment="1">
      <alignment horizontal="center" vertical="center"/>
    </xf>
    <xf numFmtId="175" fontId="16" fillId="0" borderId="0" xfId="9" applyNumberFormat="1" applyFont="1" applyBorder="1" applyAlignment="1">
      <alignment horizontal="left" vertical="center"/>
    </xf>
    <xf numFmtId="0" fontId="29" fillId="0" borderId="0" xfId="9" applyFont="1" applyBorder="1" applyAlignment="1">
      <alignment horizontal="right" vertical="center"/>
    </xf>
    <xf numFmtId="0" fontId="59" fillId="0" borderId="0" xfId="9" applyFont="1" applyAlignment="1">
      <alignment horizontal="center" vertical="center"/>
    </xf>
    <xf numFmtId="0" fontId="36" fillId="0" borderId="0" xfId="9" applyFont="1" applyAlignment="1">
      <alignment horizontal="center" vertical="center"/>
    </xf>
    <xf numFmtId="0" fontId="62" fillId="0" borderId="0" xfId="9" applyFont="1" applyAlignment="1">
      <alignment horizontal="center" vertical="center"/>
    </xf>
    <xf numFmtId="0" fontId="36" fillId="0" borderId="2" xfId="9" applyFont="1" applyBorder="1" applyAlignment="1">
      <alignment horizontal="center" vertical="center"/>
    </xf>
    <xf numFmtId="0" fontId="36" fillId="0" borderId="6" xfId="9" applyFont="1" applyBorder="1" applyAlignment="1">
      <alignment horizontal="center" vertical="center"/>
    </xf>
    <xf numFmtId="0" fontId="36" fillId="0" borderId="3" xfId="9" applyFont="1" applyBorder="1" applyAlignment="1">
      <alignment horizontal="center" vertical="center"/>
    </xf>
    <xf numFmtId="167" fontId="11" fillId="0" borderId="0" xfId="4" applyNumberFormat="1" applyFont="1" applyBorder="1" applyAlignment="1">
      <alignment horizontal="center" vertical="center"/>
    </xf>
    <xf numFmtId="1" fontId="11" fillId="0" borderId="14" xfId="4" applyNumberFormat="1" applyFont="1" applyBorder="1" applyAlignment="1">
      <alignment horizontal="center" vertical="center"/>
    </xf>
    <xf numFmtId="1" fontId="11" fillId="0" borderId="5" xfId="4" applyNumberFormat="1" applyFont="1" applyBorder="1" applyAlignment="1">
      <alignment horizontal="center" vertical="center"/>
    </xf>
    <xf numFmtId="167" fontId="11" fillId="0" borderId="5" xfId="4" applyNumberFormat="1" applyFont="1" applyBorder="1" applyAlignment="1">
      <alignment horizontal="center" vertical="center"/>
    </xf>
    <xf numFmtId="167" fontId="11" fillId="0" borderId="14" xfId="4" applyNumberFormat="1" applyFont="1" applyBorder="1" applyAlignment="1">
      <alignment horizontal="center" vertical="center"/>
    </xf>
    <xf numFmtId="0" fontId="11" fillId="0" borderId="0" xfId="0" quotePrefix="1" applyFont="1" applyBorder="1" applyAlignment="1">
      <alignment horizontal="center" vertical="center"/>
    </xf>
    <xf numFmtId="0" fontId="59" fillId="0" borderId="0" xfId="4" applyNumberFormat="1" applyFont="1" applyBorder="1" applyAlignment="1">
      <alignment horizontal="center" vertical="center"/>
    </xf>
    <xf numFmtId="0" fontId="11" fillId="0" borderId="7" xfId="4" applyNumberFormat="1" applyFont="1" applyBorder="1" applyAlignment="1">
      <alignment horizontal="center" vertical="center" wrapText="1"/>
    </xf>
    <xf numFmtId="0" fontId="11" fillId="0" borderId="8" xfId="4" applyNumberFormat="1" applyFont="1" applyBorder="1" applyAlignment="1">
      <alignment horizontal="center" vertical="center"/>
    </xf>
    <xf numFmtId="0" fontId="11" fillId="0" borderId="9" xfId="4" applyNumberFormat="1" applyFont="1" applyBorder="1" applyAlignment="1">
      <alignment horizontal="center" vertical="center"/>
    </xf>
    <xf numFmtId="0" fontId="11" fillId="0" borderId="12" xfId="4" applyNumberFormat="1" applyFont="1" applyBorder="1" applyAlignment="1">
      <alignment horizontal="center" vertical="center"/>
    </xf>
    <xf numFmtId="0" fontId="11" fillId="0" borderId="10" xfId="4" applyNumberFormat="1" applyFont="1" applyBorder="1" applyAlignment="1">
      <alignment horizontal="center" vertical="center"/>
    </xf>
    <xf numFmtId="0" fontId="11" fillId="0" borderId="13" xfId="4" applyNumberFormat="1" applyFont="1" applyBorder="1" applyAlignment="1">
      <alignment horizontal="center" vertical="center"/>
    </xf>
    <xf numFmtId="0" fontId="11" fillId="0" borderId="7" xfId="4" applyNumberFormat="1" applyFont="1" applyBorder="1" applyAlignment="1">
      <alignment horizontal="center" vertical="center"/>
    </xf>
    <xf numFmtId="1" fontId="11" fillId="0" borderId="4" xfId="4" applyNumberFormat="1" applyFont="1" applyBorder="1" applyAlignment="1">
      <alignment horizontal="center" vertical="center"/>
    </xf>
    <xf numFmtId="167" fontId="11" fillId="0" borderId="4" xfId="4" applyNumberFormat="1" applyFont="1" applyBorder="1" applyAlignment="1">
      <alignment horizontal="center" vertical="center"/>
    </xf>
    <xf numFmtId="0" fontId="11" fillId="0" borderId="8" xfId="4" applyNumberFormat="1" applyFont="1" applyBorder="1" applyAlignment="1">
      <alignment horizontal="center" vertical="center" wrapText="1"/>
    </xf>
    <xf numFmtId="0" fontId="11" fillId="0" borderId="9" xfId="4" applyNumberFormat="1" applyFont="1" applyBorder="1" applyAlignment="1">
      <alignment horizontal="center" vertical="center" wrapText="1"/>
    </xf>
    <xf numFmtId="0" fontId="11" fillId="0" borderId="12" xfId="4" applyNumberFormat="1" applyFont="1" applyBorder="1" applyAlignment="1">
      <alignment horizontal="center" vertical="center" wrapText="1"/>
    </xf>
    <xf numFmtId="0" fontId="11" fillId="0" borderId="10" xfId="4" applyNumberFormat="1" applyFont="1" applyBorder="1" applyAlignment="1">
      <alignment horizontal="center" vertical="center" wrapText="1"/>
    </xf>
    <xf numFmtId="0" fontId="11" fillId="0" borderId="13" xfId="4" applyNumberFormat="1" applyFont="1" applyBorder="1" applyAlignment="1">
      <alignment horizontal="center" vertical="center" wrapText="1"/>
    </xf>
    <xf numFmtId="1" fontId="6" fillId="8" borderId="2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4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41" fillId="3" borderId="7" xfId="0" applyFont="1" applyFill="1" applyBorder="1" applyAlignment="1">
      <alignment horizontal="center" vertical="center"/>
    </xf>
    <xf numFmtId="0" fontId="41" fillId="3" borderId="9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7" xfId="2" applyFont="1" applyFill="1" applyBorder="1" applyAlignment="1">
      <alignment horizontal="center" vertical="center"/>
    </xf>
    <xf numFmtId="0" fontId="6" fillId="3" borderId="9" xfId="2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4" fillId="10" borderId="2" xfId="1" applyFont="1" applyFill="1" applyBorder="1" applyAlignment="1" applyProtection="1">
      <alignment horizontal="center" vertical="center"/>
      <protection locked="0"/>
    </xf>
    <xf numFmtId="0" fontId="4" fillId="10" borderId="3" xfId="1" applyFont="1" applyFill="1" applyBorder="1" applyAlignment="1" applyProtection="1">
      <alignment horizontal="center" vertical="center"/>
      <protection locked="0"/>
    </xf>
    <xf numFmtId="171" fontId="20" fillId="10" borderId="2" xfId="1" applyNumberFormat="1" applyFont="1" applyFill="1" applyBorder="1" applyAlignment="1" applyProtection="1">
      <alignment horizontal="center" vertical="center"/>
      <protection locked="0"/>
    </xf>
    <xf numFmtId="171" fontId="20" fillId="10" borderId="6" xfId="1" applyNumberFormat="1" applyFont="1" applyFill="1" applyBorder="1" applyAlignment="1" applyProtection="1">
      <alignment horizontal="center" vertical="center"/>
      <protection locked="0"/>
    </xf>
    <xf numFmtId="171" fontId="20" fillId="10" borderId="3" xfId="1" applyNumberFormat="1" applyFont="1" applyFill="1" applyBorder="1" applyAlignment="1" applyProtection="1">
      <alignment horizontal="center" vertical="center"/>
      <protection locked="0"/>
    </xf>
    <xf numFmtId="0" fontId="18" fillId="11" borderId="2" xfId="1" applyFont="1" applyFill="1" applyBorder="1" applyAlignment="1" applyProtection="1">
      <alignment horizontal="center" vertical="center"/>
      <protection locked="0"/>
    </xf>
    <xf numFmtId="0" fontId="18" fillId="11" borderId="6" xfId="1" applyFont="1" applyFill="1" applyBorder="1" applyAlignment="1" applyProtection="1">
      <alignment horizontal="center" vertical="center"/>
      <protection locked="0"/>
    </xf>
    <xf numFmtId="0" fontId="18" fillId="11" borderId="3" xfId="1" applyFont="1" applyFill="1" applyBorder="1" applyAlignment="1" applyProtection="1">
      <alignment horizontal="center" vertical="center"/>
      <protection locked="0"/>
    </xf>
    <xf numFmtId="0" fontId="19" fillId="9" borderId="2" xfId="1" applyFont="1" applyFill="1" applyBorder="1" applyAlignment="1" applyProtection="1">
      <alignment horizontal="center" vertical="center"/>
      <protection locked="0"/>
    </xf>
    <xf numFmtId="0" fontId="19" fillId="9" borderId="6" xfId="1" applyFont="1" applyFill="1" applyBorder="1" applyAlignment="1" applyProtection="1">
      <alignment horizontal="center" vertical="center"/>
      <protection locked="0"/>
    </xf>
    <xf numFmtId="0" fontId="19" fillId="9" borderId="3" xfId="1" applyFont="1" applyFill="1" applyBorder="1" applyAlignment="1" applyProtection="1">
      <alignment horizontal="center" vertical="center"/>
      <protection locked="0"/>
    </xf>
  </cellXfs>
  <cellStyles count="24">
    <cellStyle name="Comma 2" xfId="3"/>
    <cellStyle name="Normal" xfId="0" builtinId="0"/>
    <cellStyle name="Normal - Style1" xfId="21"/>
    <cellStyle name="Normal 2" xfId="4"/>
    <cellStyle name="Normal 2 2" xfId="5"/>
    <cellStyle name="Normal 2 2 6" xfId="6"/>
    <cellStyle name="Normal 2 2 7" xfId="7"/>
    <cellStyle name="Normal 2 2 8" xfId="8"/>
    <cellStyle name="Normal 3" xfId="2"/>
    <cellStyle name="Normal 3 2" xfId="22"/>
    <cellStyle name="Normal 4" xfId="9"/>
    <cellStyle name="Normal 4 2" xfId="10"/>
    <cellStyle name="Normal 4 7" xfId="11"/>
    <cellStyle name="Normal 5" xfId="23"/>
    <cellStyle name="Normal 6" xfId="12"/>
    <cellStyle name="Normal 6 2" xfId="13"/>
    <cellStyle name="Normal 7" xfId="14"/>
    <cellStyle name="Normal 7 2" xfId="15"/>
    <cellStyle name="Normal_Uncertainty Budget" xfId="1"/>
    <cellStyle name="Normal_Uncertainty Budget_Book1" xfId="20"/>
    <cellStyle name="ปกติ 2" xfId="16"/>
    <cellStyle name="ปกติ 2 2" xfId="17"/>
    <cellStyle name="ปกติ 3" xfId="18"/>
    <cellStyle name="ปกติ_Cert.(ตัวอย่าง DMM)" xfId="19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9524</xdr:colOff>
      <xdr:row>13</xdr:row>
      <xdr:rowOff>28575</xdr:rowOff>
    </xdr:from>
    <xdr:to>
      <xdr:col>30</xdr:col>
      <xdr:colOff>152399</xdr:colOff>
      <xdr:row>19</xdr:row>
      <xdr:rowOff>180975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rot="5400000">
          <a:off x="5233987" y="3576637"/>
          <a:ext cx="1638300" cy="7715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  <a:p>
          <a:pPr algn="l"/>
          <a:endParaRPr lang="en-US" sz="1100"/>
        </a:p>
      </xdr:txBody>
    </xdr:sp>
    <xdr:clientData/>
  </xdr:twoCellAnchor>
  <xdr:oneCellAnchor>
    <xdr:from>
      <xdr:col>27</xdr:col>
      <xdr:colOff>19050</xdr:colOff>
      <xdr:row>13</xdr:row>
      <xdr:rowOff>57150</xdr:rowOff>
    </xdr:from>
    <xdr:ext cx="256160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5676900" y="317182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</a:t>
          </a:r>
        </a:p>
      </xdr:txBody>
    </xdr:sp>
    <xdr:clientData/>
  </xdr:oneCellAnchor>
  <xdr:oneCellAnchor>
    <xdr:from>
      <xdr:col>27</xdr:col>
      <xdr:colOff>28575</xdr:colOff>
      <xdr:row>18</xdr:row>
      <xdr:rowOff>161925</xdr:rowOff>
    </xdr:from>
    <xdr:ext cx="256160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5686425" y="44958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4</a:t>
          </a:r>
        </a:p>
      </xdr:txBody>
    </xdr:sp>
    <xdr:clientData/>
  </xdr:oneCellAnchor>
  <xdr:oneCellAnchor>
    <xdr:from>
      <xdr:col>29</xdr:col>
      <xdr:colOff>85725</xdr:colOff>
      <xdr:row>13</xdr:row>
      <xdr:rowOff>57150</xdr:rowOff>
    </xdr:from>
    <xdr:ext cx="256160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6162675" y="317182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</a:t>
          </a:r>
        </a:p>
      </xdr:txBody>
    </xdr:sp>
    <xdr:clientData/>
  </xdr:oneCellAnchor>
  <xdr:oneCellAnchor>
    <xdr:from>
      <xdr:col>29</xdr:col>
      <xdr:colOff>104775</xdr:colOff>
      <xdr:row>18</xdr:row>
      <xdr:rowOff>161925</xdr:rowOff>
    </xdr:from>
    <xdr:ext cx="256160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6181725" y="44958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3</a:t>
          </a:r>
        </a:p>
      </xdr:txBody>
    </xdr:sp>
    <xdr:clientData/>
  </xdr:oneCellAnchor>
  <xdr:oneCellAnchor>
    <xdr:from>
      <xdr:col>28</xdr:col>
      <xdr:colOff>57150</xdr:colOff>
      <xdr:row>15</xdr:row>
      <xdr:rowOff>247651</xdr:rowOff>
    </xdr:from>
    <xdr:ext cx="304800" cy="28575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5924550" y="3781426"/>
          <a:ext cx="304800" cy="2857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200" b="1">
              <a:solidFill>
                <a:schemeClr val="accent3">
                  <a:lumMod val="50000"/>
                </a:schemeClr>
              </a:solidFill>
            </a:rPr>
            <a:t>C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9525</xdr:colOff>
          <xdr:row>3</xdr:row>
          <xdr:rowOff>28575</xdr:rowOff>
        </xdr:from>
        <xdr:to>
          <xdr:col>17</xdr:col>
          <xdr:colOff>0</xdr:colOff>
          <xdr:row>4</xdr:row>
          <xdr:rowOff>57150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0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7</xdr:row>
          <xdr:rowOff>104775</xdr:rowOff>
        </xdr:from>
        <xdr:to>
          <xdr:col>7</xdr:col>
          <xdr:colOff>0</xdr:colOff>
          <xdr:row>8</xdr:row>
          <xdr:rowOff>47625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0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7</xdr:row>
          <xdr:rowOff>104775</xdr:rowOff>
        </xdr:from>
        <xdr:to>
          <xdr:col>11</xdr:col>
          <xdr:colOff>0</xdr:colOff>
          <xdr:row>8</xdr:row>
          <xdr:rowOff>47625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0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2</xdr:col>
      <xdr:colOff>0</xdr:colOff>
      <xdr:row>41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419100" y="98202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41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419100" y="98202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41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419100" y="98202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41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419100" y="98202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41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419100" y="98202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41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419100" y="98202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41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419100" y="98202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41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419100" y="98202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41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419100" y="98202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41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419100" y="98202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41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419100" y="98202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41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419100" y="98202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41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419100" y="98202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41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419100" y="98202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41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419100" y="98202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41</xdr:row>
      <xdr:rowOff>0</xdr:rowOff>
    </xdr:from>
    <xdr:ext cx="18531" cy="548483"/>
    <xdr:sp macro="" textlink="">
      <xdr:nvSpPr>
        <xdr:cNvPr id="26" name="Text Box 387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419100" y="98202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41</xdr:row>
      <xdr:rowOff>0</xdr:rowOff>
    </xdr:from>
    <xdr:ext cx="18531" cy="548483"/>
    <xdr:sp macro="" textlink="">
      <xdr:nvSpPr>
        <xdr:cNvPr id="27" name="Text Box 387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419100" y="98202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41</xdr:row>
      <xdr:rowOff>0</xdr:rowOff>
    </xdr:from>
    <xdr:ext cx="18531" cy="548483"/>
    <xdr:sp macro="" textlink="">
      <xdr:nvSpPr>
        <xdr:cNvPr id="28" name="Text Box 3871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>
          <a:spLocks noChangeArrowheads="1"/>
        </xdr:cNvSpPr>
      </xdr:nvSpPr>
      <xdr:spPr bwMode="auto">
        <a:xfrm>
          <a:off x="419100" y="98202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41</xdr:row>
      <xdr:rowOff>0</xdr:rowOff>
    </xdr:from>
    <xdr:ext cx="18531" cy="548483"/>
    <xdr:sp macro="" textlink="">
      <xdr:nvSpPr>
        <xdr:cNvPr id="29" name="Text Box 3871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>
          <a:spLocks noChangeArrowheads="1"/>
        </xdr:cNvSpPr>
      </xdr:nvSpPr>
      <xdr:spPr bwMode="auto">
        <a:xfrm>
          <a:off x="419100" y="98202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41</xdr:row>
      <xdr:rowOff>0</xdr:rowOff>
    </xdr:from>
    <xdr:ext cx="18531" cy="548483"/>
    <xdr:sp macro="" textlink="">
      <xdr:nvSpPr>
        <xdr:cNvPr id="30" name="Text Box 3871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>
          <a:spLocks noChangeArrowheads="1"/>
        </xdr:cNvSpPr>
      </xdr:nvSpPr>
      <xdr:spPr bwMode="auto">
        <a:xfrm>
          <a:off x="419100" y="98202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41</xdr:row>
      <xdr:rowOff>0</xdr:rowOff>
    </xdr:from>
    <xdr:ext cx="18531" cy="548483"/>
    <xdr:sp macro="" textlink="">
      <xdr:nvSpPr>
        <xdr:cNvPr id="31" name="Text Box 387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>
          <a:spLocks noChangeArrowheads="1"/>
        </xdr:cNvSpPr>
      </xdr:nvSpPr>
      <xdr:spPr bwMode="auto">
        <a:xfrm>
          <a:off x="419100" y="98202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41</xdr:row>
      <xdr:rowOff>0</xdr:rowOff>
    </xdr:from>
    <xdr:ext cx="18531" cy="548483"/>
    <xdr:sp macro="" textlink="">
      <xdr:nvSpPr>
        <xdr:cNvPr id="32" name="Text Box 387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>
          <a:spLocks noChangeArrowheads="1"/>
        </xdr:cNvSpPr>
      </xdr:nvSpPr>
      <xdr:spPr bwMode="auto">
        <a:xfrm>
          <a:off x="419100" y="98202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41</xdr:row>
      <xdr:rowOff>0</xdr:rowOff>
    </xdr:from>
    <xdr:ext cx="18531" cy="548483"/>
    <xdr:sp macro="" textlink="">
      <xdr:nvSpPr>
        <xdr:cNvPr id="33" name="Text Box 3871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>
          <a:spLocks noChangeArrowheads="1"/>
        </xdr:cNvSpPr>
      </xdr:nvSpPr>
      <xdr:spPr bwMode="auto">
        <a:xfrm>
          <a:off x="419100" y="98202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41</xdr:row>
      <xdr:rowOff>0</xdr:rowOff>
    </xdr:from>
    <xdr:ext cx="18531" cy="548483"/>
    <xdr:sp macro="" textlink="">
      <xdr:nvSpPr>
        <xdr:cNvPr id="34" name="Text Box 3871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>
          <a:spLocks noChangeArrowheads="1"/>
        </xdr:cNvSpPr>
      </xdr:nvSpPr>
      <xdr:spPr bwMode="auto">
        <a:xfrm>
          <a:off x="419100" y="98202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8_Vernier%20Height%20Gauge%20(up%20to%201000mm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Record"/>
      <sheetName val="Certificate"/>
      <sheetName val="Report"/>
      <sheetName val="Result"/>
      <sheetName val="Uncertainty Budget"/>
      <sheetName val="Cert of STD"/>
    </sheetNames>
    <sheetDataSet>
      <sheetData sheetId="0">
        <row r="2">
          <cell r="O2">
            <v>42495</v>
          </cell>
          <cell r="X2">
            <v>42496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-0.249977111117893"/>
  </sheetPr>
  <dimension ref="A1:AV206"/>
  <sheetViews>
    <sheetView view="pageBreakPreview" topLeftCell="A16" zoomScaleNormal="100" zoomScaleSheetLayoutView="100" workbookViewId="0">
      <selection activeCell="X27" sqref="X27:AB27"/>
    </sheetView>
  </sheetViews>
  <sheetFormatPr defaultColWidth="7.5703125" defaultRowHeight="18.75" customHeight="1"/>
  <cols>
    <col min="1" max="27" width="3.140625" style="158" customWidth="1"/>
    <col min="28" max="30" width="3.140625" style="186" customWidth="1"/>
    <col min="31" max="37" width="3.140625" style="158" customWidth="1"/>
    <col min="38" max="57" width="3.5703125" style="158" customWidth="1"/>
    <col min="58" max="248" width="7.5703125" style="158"/>
    <col min="249" max="249" width="1.5703125" style="158" customWidth="1"/>
    <col min="250" max="253" width="3.5703125" style="158" customWidth="1"/>
    <col min="254" max="257" width="5.42578125" style="158" customWidth="1"/>
    <col min="258" max="273" width="4" style="158" customWidth="1"/>
    <col min="274" max="275" width="3.42578125" style="158" customWidth="1"/>
    <col min="276" max="313" width="3.5703125" style="158" customWidth="1"/>
    <col min="314" max="504" width="7.5703125" style="158"/>
    <col min="505" max="505" width="1.5703125" style="158" customWidth="1"/>
    <col min="506" max="509" width="3.5703125" style="158" customWidth="1"/>
    <col min="510" max="513" width="5.42578125" style="158" customWidth="1"/>
    <col min="514" max="529" width="4" style="158" customWidth="1"/>
    <col min="530" max="531" width="3.42578125" style="158" customWidth="1"/>
    <col min="532" max="569" width="3.5703125" style="158" customWidth="1"/>
    <col min="570" max="760" width="7.5703125" style="158"/>
    <col min="761" max="761" width="1.5703125" style="158" customWidth="1"/>
    <col min="762" max="765" width="3.5703125" style="158" customWidth="1"/>
    <col min="766" max="769" width="5.42578125" style="158" customWidth="1"/>
    <col min="770" max="785" width="4" style="158" customWidth="1"/>
    <col min="786" max="787" width="3.42578125" style="158" customWidth="1"/>
    <col min="788" max="825" width="3.5703125" style="158" customWidth="1"/>
    <col min="826" max="1016" width="7.5703125" style="158"/>
    <col min="1017" max="1017" width="1.5703125" style="158" customWidth="1"/>
    <col min="1018" max="1021" width="3.5703125" style="158" customWidth="1"/>
    <col min="1022" max="1025" width="5.42578125" style="158" customWidth="1"/>
    <col min="1026" max="1041" width="4" style="158" customWidth="1"/>
    <col min="1042" max="1043" width="3.42578125" style="158" customWidth="1"/>
    <col min="1044" max="1081" width="3.5703125" style="158" customWidth="1"/>
    <col min="1082" max="1272" width="7.5703125" style="158"/>
    <col min="1273" max="1273" width="1.5703125" style="158" customWidth="1"/>
    <col min="1274" max="1277" width="3.5703125" style="158" customWidth="1"/>
    <col min="1278" max="1281" width="5.42578125" style="158" customWidth="1"/>
    <col min="1282" max="1297" width="4" style="158" customWidth="1"/>
    <col min="1298" max="1299" width="3.42578125" style="158" customWidth="1"/>
    <col min="1300" max="1337" width="3.5703125" style="158" customWidth="1"/>
    <col min="1338" max="1528" width="7.5703125" style="158"/>
    <col min="1529" max="1529" width="1.5703125" style="158" customWidth="1"/>
    <col min="1530" max="1533" width="3.5703125" style="158" customWidth="1"/>
    <col min="1534" max="1537" width="5.42578125" style="158" customWidth="1"/>
    <col min="1538" max="1553" width="4" style="158" customWidth="1"/>
    <col min="1554" max="1555" width="3.42578125" style="158" customWidth="1"/>
    <col min="1556" max="1593" width="3.5703125" style="158" customWidth="1"/>
    <col min="1594" max="1784" width="7.5703125" style="158"/>
    <col min="1785" max="1785" width="1.5703125" style="158" customWidth="1"/>
    <col min="1786" max="1789" width="3.5703125" style="158" customWidth="1"/>
    <col min="1790" max="1793" width="5.42578125" style="158" customWidth="1"/>
    <col min="1794" max="1809" width="4" style="158" customWidth="1"/>
    <col min="1810" max="1811" width="3.42578125" style="158" customWidth="1"/>
    <col min="1812" max="1849" width="3.5703125" style="158" customWidth="1"/>
    <col min="1850" max="2040" width="7.5703125" style="158"/>
    <col min="2041" max="2041" width="1.5703125" style="158" customWidth="1"/>
    <col min="2042" max="2045" width="3.5703125" style="158" customWidth="1"/>
    <col min="2046" max="2049" width="5.42578125" style="158" customWidth="1"/>
    <col min="2050" max="2065" width="4" style="158" customWidth="1"/>
    <col min="2066" max="2067" width="3.42578125" style="158" customWidth="1"/>
    <col min="2068" max="2105" width="3.5703125" style="158" customWidth="1"/>
    <col min="2106" max="2296" width="7.5703125" style="158"/>
    <col min="2297" max="2297" width="1.5703125" style="158" customWidth="1"/>
    <col min="2298" max="2301" width="3.5703125" style="158" customWidth="1"/>
    <col min="2302" max="2305" width="5.42578125" style="158" customWidth="1"/>
    <col min="2306" max="2321" width="4" style="158" customWidth="1"/>
    <col min="2322" max="2323" width="3.42578125" style="158" customWidth="1"/>
    <col min="2324" max="2361" width="3.5703125" style="158" customWidth="1"/>
    <col min="2362" max="2552" width="7.5703125" style="158"/>
    <col min="2553" max="2553" width="1.5703125" style="158" customWidth="1"/>
    <col min="2554" max="2557" width="3.5703125" style="158" customWidth="1"/>
    <col min="2558" max="2561" width="5.42578125" style="158" customWidth="1"/>
    <col min="2562" max="2577" width="4" style="158" customWidth="1"/>
    <col min="2578" max="2579" width="3.42578125" style="158" customWidth="1"/>
    <col min="2580" max="2617" width="3.5703125" style="158" customWidth="1"/>
    <col min="2618" max="2808" width="7.5703125" style="158"/>
    <col min="2809" max="2809" width="1.5703125" style="158" customWidth="1"/>
    <col min="2810" max="2813" width="3.5703125" style="158" customWidth="1"/>
    <col min="2814" max="2817" width="5.42578125" style="158" customWidth="1"/>
    <col min="2818" max="2833" width="4" style="158" customWidth="1"/>
    <col min="2834" max="2835" width="3.42578125" style="158" customWidth="1"/>
    <col min="2836" max="2873" width="3.5703125" style="158" customWidth="1"/>
    <col min="2874" max="3064" width="7.5703125" style="158"/>
    <col min="3065" max="3065" width="1.5703125" style="158" customWidth="1"/>
    <col min="3066" max="3069" width="3.5703125" style="158" customWidth="1"/>
    <col min="3070" max="3073" width="5.42578125" style="158" customWidth="1"/>
    <col min="3074" max="3089" width="4" style="158" customWidth="1"/>
    <col min="3090" max="3091" width="3.42578125" style="158" customWidth="1"/>
    <col min="3092" max="3129" width="3.5703125" style="158" customWidth="1"/>
    <col min="3130" max="3320" width="7.5703125" style="158"/>
    <col min="3321" max="3321" width="1.5703125" style="158" customWidth="1"/>
    <col min="3322" max="3325" width="3.5703125" style="158" customWidth="1"/>
    <col min="3326" max="3329" width="5.42578125" style="158" customWidth="1"/>
    <col min="3330" max="3345" width="4" style="158" customWidth="1"/>
    <col min="3346" max="3347" width="3.42578125" style="158" customWidth="1"/>
    <col min="3348" max="3385" width="3.5703125" style="158" customWidth="1"/>
    <col min="3386" max="3576" width="7.5703125" style="158"/>
    <col min="3577" max="3577" width="1.5703125" style="158" customWidth="1"/>
    <col min="3578" max="3581" width="3.5703125" style="158" customWidth="1"/>
    <col min="3582" max="3585" width="5.42578125" style="158" customWidth="1"/>
    <col min="3586" max="3601" width="4" style="158" customWidth="1"/>
    <col min="3602" max="3603" width="3.42578125" style="158" customWidth="1"/>
    <col min="3604" max="3641" width="3.5703125" style="158" customWidth="1"/>
    <col min="3642" max="3832" width="7.5703125" style="158"/>
    <col min="3833" max="3833" width="1.5703125" style="158" customWidth="1"/>
    <col min="3834" max="3837" width="3.5703125" style="158" customWidth="1"/>
    <col min="3838" max="3841" width="5.42578125" style="158" customWidth="1"/>
    <col min="3842" max="3857" width="4" style="158" customWidth="1"/>
    <col min="3858" max="3859" width="3.42578125" style="158" customWidth="1"/>
    <col min="3860" max="3897" width="3.5703125" style="158" customWidth="1"/>
    <col min="3898" max="4088" width="7.5703125" style="158"/>
    <col min="4089" max="4089" width="1.5703125" style="158" customWidth="1"/>
    <col min="4090" max="4093" width="3.5703125" style="158" customWidth="1"/>
    <col min="4094" max="4097" width="5.42578125" style="158" customWidth="1"/>
    <col min="4098" max="4113" width="4" style="158" customWidth="1"/>
    <col min="4114" max="4115" width="3.42578125" style="158" customWidth="1"/>
    <col min="4116" max="4153" width="3.5703125" style="158" customWidth="1"/>
    <col min="4154" max="4344" width="7.5703125" style="158"/>
    <col min="4345" max="4345" width="1.5703125" style="158" customWidth="1"/>
    <col min="4346" max="4349" width="3.5703125" style="158" customWidth="1"/>
    <col min="4350" max="4353" width="5.42578125" style="158" customWidth="1"/>
    <col min="4354" max="4369" width="4" style="158" customWidth="1"/>
    <col min="4370" max="4371" width="3.42578125" style="158" customWidth="1"/>
    <col min="4372" max="4409" width="3.5703125" style="158" customWidth="1"/>
    <col min="4410" max="4600" width="7.5703125" style="158"/>
    <col min="4601" max="4601" width="1.5703125" style="158" customWidth="1"/>
    <col min="4602" max="4605" width="3.5703125" style="158" customWidth="1"/>
    <col min="4606" max="4609" width="5.42578125" style="158" customWidth="1"/>
    <col min="4610" max="4625" width="4" style="158" customWidth="1"/>
    <col min="4626" max="4627" width="3.42578125" style="158" customWidth="1"/>
    <col min="4628" max="4665" width="3.5703125" style="158" customWidth="1"/>
    <col min="4666" max="4856" width="7.5703125" style="158"/>
    <col min="4857" max="4857" width="1.5703125" style="158" customWidth="1"/>
    <col min="4858" max="4861" width="3.5703125" style="158" customWidth="1"/>
    <col min="4862" max="4865" width="5.42578125" style="158" customWidth="1"/>
    <col min="4866" max="4881" width="4" style="158" customWidth="1"/>
    <col min="4882" max="4883" width="3.42578125" style="158" customWidth="1"/>
    <col min="4884" max="4921" width="3.5703125" style="158" customWidth="1"/>
    <col min="4922" max="5112" width="7.5703125" style="158"/>
    <col min="5113" max="5113" width="1.5703125" style="158" customWidth="1"/>
    <col min="5114" max="5117" width="3.5703125" style="158" customWidth="1"/>
    <col min="5118" max="5121" width="5.42578125" style="158" customWidth="1"/>
    <col min="5122" max="5137" width="4" style="158" customWidth="1"/>
    <col min="5138" max="5139" width="3.42578125" style="158" customWidth="1"/>
    <col min="5140" max="5177" width="3.5703125" style="158" customWidth="1"/>
    <col min="5178" max="5368" width="7.5703125" style="158"/>
    <col min="5369" max="5369" width="1.5703125" style="158" customWidth="1"/>
    <col min="5370" max="5373" width="3.5703125" style="158" customWidth="1"/>
    <col min="5374" max="5377" width="5.42578125" style="158" customWidth="1"/>
    <col min="5378" max="5393" width="4" style="158" customWidth="1"/>
    <col min="5394" max="5395" width="3.42578125" style="158" customWidth="1"/>
    <col min="5396" max="5433" width="3.5703125" style="158" customWidth="1"/>
    <col min="5434" max="5624" width="7.5703125" style="158"/>
    <col min="5625" max="5625" width="1.5703125" style="158" customWidth="1"/>
    <col min="5626" max="5629" width="3.5703125" style="158" customWidth="1"/>
    <col min="5630" max="5633" width="5.42578125" style="158" customWidth="1"/>
    <col min="5634" max="5649" width="4" style="158" customWidth="1"/>
    <col min="5650" max="5651" width="3.42578125" style="158" customWidth="1"/>
    <col min="5652" max="5689" width="3.5703125" style="158" customWidth="1"/>
    <col min="5690" max="5880" width="7.5703125" style="158"/>
    <col min="5881" max="5881" width="1.5703125" style="158" customWidth="1"/>
    <col min="5882" max="5885" width="3.5703125" style="158" customWidth="1"/>
    <col min="5886" max="5889" width="5.42578125" style="158" customWidth="1"/>
    <col min="5890" max="5905" width="4" style="158" customWidth="1"/>
    <col min="5906" max="5907" width="3.42578125" style="158" customWidth="1"/>
    <col min="5908" max="5945" width="3.5703125" style="158" customWidth="1"/>
    <col min="5946" max="6136" width="7.5703125" style="158"/>
    <col min="6137" max="6137" width="1.5703125" style="158" customWidth="1"/>
    <col min="6138" max="6141" width="3.5703125" style="158" customWidth="1"/>
    <col min="6142" max="6145" width="5.42578125" style="158" customWidth="1"/>
    <col min="6146" max="6161" width="4" style="158" customWidth="1"/>
    <col min="6162" max="6163" width="3.42578125" style="158" customWidth="1"/>
    <col min="6164" max="6201" width="3.5703125" style="158" customWidth="1"/>
    <col min="6202" max="6392" width="7.5703125" style="158"/>
    <col min="6393" max="6393" width="1.5703125" style="158" customWidth="1"/>
    <col min="6394" max="6397" width="3.5703125" style="158" customWidth="1"/>
    <col min="6398" max="6401" width="5.42578125" style="158" customWidth="1"/>
    <col min="6402" max="6417" width="4" style="158" customWidth="1"/>
    <col min="6418" max="6419" width="3.42578125" style="158" customWidth="1"/>
    <col min="6420" max="6457" width="3.5703125" style="158" customWidth="1"/>
    <col min="6458" max="6648" width="7.5703125" style="158"/>
    <col min="6649" max="6649" width="1.5703125" style="158" customWidth="1"/>
    <col min="6650" max="6653" width="3.5703125" style="158" customWidth="1"/>
    <col min="6654" max="6657" width="5.42578125" style="158" customWidth="1"/>
    <col min="6658" max="6673" width="4" style="158" customWidth="1"/>
    <col min="6674" max="6675" width="3.42578125" style="158" customWidth="1"/>
    <col min="6676" max="6713" width="3.5703125" style="158" customWidth="1"/>
    <col min="6714" max="6904" width="7.5703125" style="158"/>
    <col min="6905" max="6905" width="1.5703125" style="158" customWidth="1"/>
    <col min="6906" max="6909" width="3.5703125" style="158" customWidth="1"/>
    <col min="6910" max="6913" width="5.42578125" style="158" customWidth="1"/>
    <col min="6914" max="6929" width="4" style="158" customWidth="1"/>
    <col min="6930" max="6931" width="3.42578125" style="158" customWidth="1"/>
    <col min="6932" max="6969" width="3.5703125" style="158" customWidth="1"/>
    <col min="6970" max="7160" width="7.5703125" style="158"/>
    <col min="7161" max="7161" width="1.5703125" style="158" customWidth="1"/>
    <col min="7162" max="7165" width="3.5703125" style="158" customWidth="1"/>
    <col min="7166" max="7169" width="5.42578125" style="158" customWidth="1"/>
    <col min="7170" max="7185" width="4" style="158" customWidth="1"/>
    <col min="7186" max="7187" width="3.42578125" style="158" customWidth="1"/>
    <col min="7188" max="7225" width="3.5703125" style="158" customWidth="1"/>
    <col min="7226" max="7416" width="7.5703125" style="158"/>
    <col min="7417" max="7417" width="1.5703125" style="158" customWidth="1"/>
    <col min="7418" max="7421" width="3.5703125" style="158" customWidth="1"/>
    <col min="7422" max="7425" width="5.42578125" style="158" customWidth="1"/>
    <col min="7426" max="7441" width="4" style="158" customWidth="1"/>
    <col min="7442" max="7443" width="3.42578125" style="158" customWidth="1"/>
    <col min="7444" max="7481" width="3.5703125" style="158" customWidth="1"/>
    <col min="7482" max="7672" width="7.5703125" style="158"/>
    <col min="7673" max="7673" width="1.5703125" style="158" customWidth="1"/>
    <col min="7674" max="7677" width="3.5703125" style="158" customWidth="1"/>
    <col min="7678" max="7681" width="5.42578125" style="158" customWidth="1"/>
    <col min="7682" max="7697" width="4" style="158" customWidth="1"/>
    <col min="7698" max="7699" width="3.42578125" style="158" customWidth="1"/>
    <col min="7700" max="7737" width="3.5703125" style="158" customWidth="1"/>
    <col min="7738" max="7928" width="7.5703125" style="158"/>
    <col min="7929" max="7929" width="1.5703125" style="158" customWidth="1"/>
    <col min="7930" max="7933" width="3.5703125" style="158" customWidth="1"/>
    <col min="7934" max="7937" width="5.42578125" style="158" customWidth="1"/>
    <col min="7938" max="7953" width="4" style="158" customWidth="1"/>
    <col min="7954" max="7955" width="3.42578125" style="158" customWidth="1"/>
    <col min="7956" max="7993" width="3.5703125" style="158" customWidth="1"/>
    <col min="7994" max="8184" width="7.5703125" style="158"/>
    <col min="8185" max="8185" width="1.5703125" style="158" customWidth="1"/>
    <col min="8186" max="8189" width="3.5703125" style="158" customWidth="1"/>
    <col min="8190" max="8193" width="5.42578125" style="158" customWidth="1"/>
    <col min="8194" max="8209" width="4" style="158" customWidth="1"/>
    <col min="8210" max="8211" width="3.42578125" style="158" customWidth="1"/>
    <col min="8212" max="8249" width="3.5703125" style="158" customWidth="1"/>
    <col min="8250" max="8440" width="7.5703125" style="158"/>
    <col min="8441" max="8441" width="1.5703125" style="158" customWidth="1"/>
    <col min="8442" max="8445" width="3.5703125" style="158" customWidth="1"/>
    <col min="8446" max="8449" width="5.42578125" style="158" customWidth="1"/>
    <col min="8450" max="8465" width="4" style="158" customWidth="1"/>
    <col min="8466" max="8467" width="3.42578125" style="158" customWidth="1"/>
    <col min="8468" max="8505" width="3.5703125" style="158" customWidth="1"/>
    <col min="8506" max="8696" width="7.5703125" style="158"/>
    <col min="8697" max="8697" width="1.5703125" style="158" customWidth="1"/>
    <col min="8698" max="8701" width="3.5703125" style="158" customWidth="1"/>
    <col min="8702" max="8705" width="5.42578125" style="158" customWidth="1"/>
    <col min="8706" max="8721" width="4" style="158" customWidth="1"/>
    <col min="8722" max="8723" width="3.42578125" style="158" customWidth="1"/>
    <col min="8724" max="8761" width="3.5703125" style="158" customWidth="1"/>
    <col min="8762" max="8952" width="7.5703125" style="158"/>
    <col min="8953" max="8953" width="1.5703125" style="158" customWidth="1"/>
    <col min="8954" max="8957" width="3.5703125" style="158" customWidth="1"/>
    <col min="8958" max="8961" width="5.42578125" style="158" customWidth="1"/>
    <col min="8962" max="8977" width="4" style="158" customWidth="1"/>
    <col min="8978" max="8979" width="3.42578125" style="158" customWidth="1"/>
    <col min="8980" max="9017" width="3.5703125" style="158" customWidth="1"/>
    <col min="9018" max="9208" width="7.5703125" style="158"/>
    <col min="9209" max="9209" width="1.5703125" style="158" customWidth="1"/>
    <col min="9210" max="9213" width="3.5703125" style="158" customWidth="1"/>
    <col min="9214" max="9217" width="5.42578125" style="158" customWidth="1"/>
    <col min="9218" max="9233" width="4" style="158" customWidth="1"/>
    <col min="9234" max="9235" width="3.42578125" style="158" customWidth="1"/>
    <col min="9236" max="9273" width="3.5703125" style="158" customWidth="1"/>
    <col min="9274" max="9464" width="7.5703125" style="158"/>
    <col min="9465" max="9465" width="1.5703125" style="158" customWidth="1"/>
    <col min="9466" max="9469" width="3.5703125" style="158" customWidth="1"/>
    <col min="9470" max="9473" width="5.42578125" style="158" customWidth="1"/>
    <col min="9474" max="9489" width="4" style="158" customWidth="1"/>
    <col min="9490" max="9491" width="3.42578125" style="158" customWidth="1"/>
    <col min="9492" max="9529" width="3.5703125" style="158" customWidth="1"/>
    <col min="9530" max="9720" width="7.5703125" style="158"/>
    <col min="9721" max="9721" width="1.5703125" style="158" customWidth="1"/>
    <col min="9722" max="9725" width="3.5703125" style="158" customWidth="1"/>
    <col min="9726" max="9729" width="5.42578125" style="158" customWidth="1"/>
    <col min="9730" max="9745" width="4" style="158" customWidth="1"/>
    <col min="9746" max="9747" width="3.42578125" style="158" customWidth="1"/>
    <col min="9748" max="9785" width="3.5703125" style="158" customWidth="1"/>
    <col min="9786" max="9976" width="7.5703125" style="158"/>
    <col min="9977" max="9977" width="1.5703125" style="158" customWidth="1"/>
    <col min="9978" max="9981" width="3.5703125" style="158" customWidth="1"/>
    <col min="9982" max="9985" width="5.42578125" style="158" customWidth="1"/>
    <col min="9986" max="10001" width="4" style="158" customWidth="1"/>
    <col min="10002" max="10003" width="3.42578125" style="158" customWidth="1"/>
    <col min="10004" max="10041" width="3.5703125" style="158" customWidth="1"/>
    <col min="10042" max="10232" width="7.5703125" style="158"/>
    <col min="10233" max="10233" width="1.5703125" style="158" customWidth="1"/>
    <col min="10234" max="10237" width="3.5703125" style="158" customWidth="1"/>
    <col min="10238" max="10241" width="5.42578125" style="158" customWidth="1"/>
    <col min="10242" max="10257" width="4" style="158" customWidth="1"/>
    <col min="10258" max="10259" width="3.42578125" style="158" customWidth="1"/>
    <col min="10260" max="10297" width="3.5703125" style="158" customWidth="1"/>
    <col min="10298" max="10488" width="7.5703125" style="158"/>
    <col min="10489" max="10489" width="1.5703125" style="158" customWidth="1"/>
    <col min="10490" max="10493" width="3.5703125" style="158" customWidth="1"/>
    <col min="10494" max="10497" width="5.42578125" style="158" customWidth="1"/>
    <col min="10498" max="10513" width="4" style="158" customWidth="1"/>
    <col min="10514" max="10515" width="3.42578125" style="158" customWidth="1"/>
    <col min="10516" max="10553" width="3.5703125" style="158" customWidth="1"/>
    <col min="10554" max="10744" width="7.5703125" style="158"/>
    <col min="10745" max="10745" width="1.5703125" style="158" customWidth="1"/>
    <col min="10746" max="10749" width="3.5703125" style="158" customWidth="1"/>
    <col min="10750" max="10753" width="5.42578125" style="158" customWidth="1"/>
    <col min="10754" max="10769" width="4" style="158" customWidth="1"/>
    <col min="10770" max="10771" width="3.42578125" style="158" customWidth="1"/>
    <col min="10772" max="10809" width="3.5703125" style="158" customWidth="1"/>
    <col min="10810" max="11000" width="7.5703125" style="158"/>
    <col min="11001" max="11001" width="1.5703125" style="158" customWidth="1"/>
    <col min="11002" max="11005" width="3.5703125" style="158" customWidth="1"/>
    <col min="11006" max="11009" width="5.42578125" style="158" customWidth="1"/>
    <col min="11010" max="11025" width="4" style="158" customWidth="1"/>
    <col min="11026" max="11027" width="3.42578125" style="158" customWidth="1"/>
    <col min="11028" max="11065" width="3.5703125" style="158" customWidth="1"/>
    <col min="11066" max="11256" width="7.5703125" style="158"/>
    <col min="11257" max="11257" width="1.5703125" style="158" customWidth="1"/>
    <col min="11258" max="11261" width="3.5703125" style="158" customWidth="1"/>
    <col min="11262" max="11265" width="5.42578125" style="158" customWidth="1"/>
    <col min="11266" max="11281" width="4" style="158" customWidth="1"/>
    <col min="11282" max="11283" width="3.42578125" style="158" customWidth="1"/>
    <col min="11284" max="11321" width="3.5703125" style="158" customWidth="1"/>
    <col min="11322" max="11512" width="7.5703125" style="158"/>
    <col min="11513" max="11513" width="1.5703125" style="158" customWidth="1"/>
    <col min="11514" max="11517" width="3.5703125" style="158" customWidth="1"/>
    <col min="11518" max="11521" width="5.42578125" style="158" customWidth="1"/>
    <col min="11522" max="11537" width="4" style="158" customWidth="1"/>
    <col min="11538" max="11539" width="3.42578125" style="158" customWidth="1"/>
    <col min="11540" max="11577" width="3.5703125" style="158" customWidth="1"/>
    <col min="11578" max="11768" width="7.5703125" style="158"/>
    <col min="11769" max="11769" width="1.5703125" style="158" customWidth="1"/>
    <col min="11770" max="11773" width="3.5703125" style="158" customWidth="1"/>
    <col min="11774" max="11777" width="5.42578125" style="158" customWidth="1"/>
    <col min="11778" max="11793" width="4" style="158" customWidth="1"/>
    <col min="11794" max="11795" width="3.42578125" style="158" customWidth="1"/>
    <col min="11796" max="11833" width="3.5703125" style="158" customWidth="1"/>
    <col min="11834" max="12024" width="7.5703125" style="158"/>
    <col min="12025" max="12025" width="1.5703125" style="158" customWidth="1"/>
    <col min="12026" max="12029" width="3.5703125" style="158" customWidth="1"/>
    <col min="12030" max="12033" width="5.42578125" style="158" customWidth="1"/>
    <col min="12034" max="12049" width="4" style="158" customWidth="1"/>
    <col min="12050" max="12051" width="3.42578125" style="158" customWidth="1"/>
    <col min="12052" max="12089" width="3.5703125" style="158" customWidth="1"/>
    <col min="12090" max="12280" width="7.5703125" style="158"/>
    <col min="12281" max="12281" width="1.5703125" style="158" customWidth="1"/>
    <col min="12282" max="12285" width="3.5703125" style="158" customWidth="1"/>
    <col min="12286" max="12289" width="5.42578125" style="158" customWidth="1"/>
    <col min="12290" max="12305" width="4" style="158" customWidth="1"/>
    <col min="12306" max="12307" width="3.42578125" style="158" customWidth="1"/>
    <col min="12308" max="12345" width="3.5703125" style="158" customWidth="1"/>
    <col min="12346" max="12536" width="7.5703125" style="158"/>
    <col min="12537" max="12537" width="1.5703125" style="158" customWidth="1"/>
    <col min="12538" max="12541" width="3.5703125" style="158" customWidth="1"/>
    <col min="12542" max="12545" width="5.42578125" style="158" customWidth="1"/>
    <col min="12546" max="12561" width="4" style="158" customWidth="1"/>
    <col min="12562" max="12563" width="3.42578125" style="158" customWidth="1"/>
    <col min="12564" max="12601" width="3.5703125" style="158" customWidth="1"/>
    <col min="12602" max="12792" width="7.5703125" style="158"/>
    <col min="12793" max="12793" width="1.5703125" style="158" customWidth="1"/>
    <col min="12794" max="12797" width="3.5703125" style="158" customWidth="1"/>
    <col min="12798" max="12801" width="5.42578125" style="158" customWidth="1"/>
    <col min="12802" max="12817" width="4" style="158" customWidth="1"/>
    <col min="12818" max="12819" width="3.42578125" style="158" customWidth="1"/>
    <col min="12820" max="12857" width="3.5703125" style="158" customWidth="1"/>
    <col min="12858" max="13048" width="7.5703125" style="158"/>
    <col min="13049" max="13049" width="1.5703125" style="158" customWidth="1"/>
    <col min="13050" max="13053" width="3.5703125" style="158" customWidth="1"/>
    <col min="13054" max="13057" width="5.42578125" style="158" customWidth="1"/>
    <col min="13058" max="13073" width="4" style="158" customWidth="1"/>
    <col min="13074" max="13075" width="3.42578125" style="158" customWidth="1"/>
    <col min="13076" max="13113" width="3.5703125" style="158" customWidth="1"/>
    <col min="13114" max="13304" width="7.5703125" style="158"/>
    <col min="13305" max="13305" width="1.5703125" style="158" customWidth="1"/>
    <col min="13306" max="13309" width="3.5703125" style="158" customWidth="1"/>
    <col min="13310" max="13313" width="5.42578125" style="158" customWidth="1"/>
    <col min="13314" max="13329" width="4" style="158" customWidth="1"/>
    <col min="13330" max="13331" width="3.42578125" style="158" customWidth="1"/>
    <col min="13332" max="13369" width="3.5703125" style="158" customWidth="1"/>
    <col min="13370" max="13560" width="7.5703125" style="158"/>
    <col min="13561" max="13561" width="1.5703125" style="158" customWidth="1"/>
    <col min="13562" max="13565" width="3.5703125" style="158" customWidth="1"/>
    <col min="13566" max="13569" width="5.42578125" style="158" customWidth="1"/>
    <col min="13570" max="13585" width="4" style="158" customWidth="1"/>
    <col min="13586" max="13587" width="3.42578125" style="158" customWidth="1"/>
    <col min="13588" max="13625" width="3.5703125" style="158" customWidth="1"/>
    <col min="13626" max="13816" width="7.5703125" style="158"/>
    <col min="13817" max="13817" width="1.5703125" style="158" customWidth="1"/>
    <col min="13818" max="13821" width="3.5703125" style="158" customWidth="1"/>
    <col min="13822" max="13825" width="5.42578125" style="158" customWidth="1"/>
    <col min="13826" max="13841" width="4" style="158" customWidth="1"/>
    <col min="13842" max="13843" width="3.42578125" style="158" customWidth="1"/>
    <col min="13844" max="13881" width="3.5703125" style="158" customWidth="1"/>
    <col min="13882" max="14072" width="7.5703125" style="158"/>
    <col min="14073" max="14073" width="1.5703125" style="158" customWidth="1"/>
    <col min="14074" max="14077" width="3.5703125" style="158" customWidth="1"/>
    <col min="14078" max="14081" width="5.42578125" style="158" customWidth="1"/>
    <col min="14082" max="14097" width="4" style="158" customWidth="1"/>
    <col min="14098" max="14099" width="3.42578125" style="158" customWidth="1"/>
    <col min="14100" max="14137" width="3.5703125" style="158" customWidth="1"/>
    <col min="14138" max="14328" width="7.5703125" style="158"/>
    <col min="14329" max="14329" width="1.5703125" style="158" customWidth="1"/>
    <col min="14330" max="14333" width="3.5703125" style="158" customWidth="1"/>
    <col min="14334" max="14337" width="5.42578125" style="158" customWidth="1"/>
    <col min="14338" max="14353" width="4" style="158" customWidth="1"/>
    <col min="14354" max="14355" width="3.42578125" style="158" customWidth="1"/>
    <col min="14356" max="14393" width="3.5703125" style="158" customWidth="1"/>
    <col min="14394" max="14584" width="7.5703125" style="158"/>
    <col min="14585" max="14585" width="1.5703125" style="158" customWidth="1"/>
    <col min="14586" max="14589" width="3.5703125" style="158" customWidth="1"/>
    <col min="14590" max="14593" width="5.42578125" style="158" customWidth="1"/>
    <col min="14594" max="14609" width="4" style="158" customWidth="1"/>
    <col min="14610" max="14611" width="3.42578125" style="158" customWidth="1"/>
    <col min="14612" max="14649" width="3.5703125" style="158" customWidth="1"/>
    <col min="14650" max="14840" width="7.5703125" style="158"/>
    <col min="14841" max="14841" width="1.5703125" style="158" customWidth="1"/>
    <col min="14842" max="14845" width="3.5703125" style="158" customWidth="1"/>
    <col min="14846" max="14849" width="5.42578125" style="158" customWidth="1"/>
    <col min="14850" max="14865" width="4" style="158" customWidth="1"/>
    <col min="14866" max="14867" width="3.42578125" style="158" customWidth="1"/>
    <col min="14868" max="14905" width="3.5703125" style="158" customWidth="1"/>
    <col min="14906" max="15096" width="7.5703125" style="158"/>
    <col min="15097" max="15097" width="1.5703125" style="158" customWidth="1"/>
    <col min="15098" max="15101" width="3.5703125" style="158" customWidth="1"/>
    <col min="15102" max="15105" width="5.42578125" style="158" customWidth="1"/>
    <col min="15106" max="15121" width="4" style="158" customWidth="1"/>
    <col min="15122" max="15123" width="3.42578125" style="158" customWidth="1"/>
    <col min="15124" max="15161" width="3.5703125" style="158" customWidth="1"/>
    <col min="15162" max="15352" width="7.5703125" style="158"/>
    <col min="15353" max="15353" width="1.5703125" style="158" customWidth="1"/>
    <col min="15354" max="15357" width="3.5703125" style="158" customWidth="1"/>
    <col min="15358" max="15361" width="5.42578125" style="158" customWidth="1"/>
    <col min="15362" max="15377" width="4" style="158" customWidth="1"/>
    <col min="15378" max="15379" width="3.42578125" style="158" customWidth="1"/>
    <col min="15380" max="15417" width="3.5703125" style="158" customWidth="1"/>
    <col min="15418" max="15608" width="7.5703125" style="158"/>
    <col min="15609" max="15609" width="1.5703125" style="158" customWidth="1"/>
    <col min="15610" max="15613" width="3.5703125" style="158" customWidth="1"/>
    <col min="15614" max="15617" width="5.42578125" style="158" customWidth="1"/>
    <col min="15618" max="15633" width="4" style="158" customWidth="1"/>
    <col min="15634" max="15635" width="3.42578125" style="158" customWidth="1"/>
    <col min="15636" max="15673" width="3.5703125" style="158" customWidth="1"/>
    <col min="15674" max="15864" width="7.5703125" style="158"/>
    <col min="15865" max="15865" width="1.5703125" style="158" customWidth="1"/>
    <col min="15866" max="15869" width="3.5703125" style="158" customWidth="1"/>
    <col min="15870" max="15873" width="5.42578125" style="158" customWidth="1"/>
    <col min="15874" max="15889" width="4" style="158" customWidth="1"/>
    <col min="15890" max="15891" width="3.42578125" style="158" customWidth="1"/>
    <col min="15892" max="15929" width="3.5703125" style="158" customWidth="1"/>
    <col min="15930" max="16120" width="7.5703125" style="158"/>
    <col min="16121" max="16121" width="1.5703125" style="158" customWidth="1"/>
    <col min="16122" max="16125" width="3.5703125" style="158" customWidth="1"/>
    <col min="16126" max="16129" width="5.42578125" style="158" customWidth="1"/>
    <col min="16130" max="16145" width="4" style="158" customWidth="1"/>
    <col min="16146" max="16147" width="3.42578125" style="158" customWidth="1"/>
    <col min="16148" max="16185" width="3.5703125" style="158" customWidth="1"/>
    <col min="16186" max="16384" width="7.5703125" style="158"/>
  </cols>
  <sheetData>
    <row r="1" spans="1:48" ht="23.1" customHeight="1">
      <c r="A1" s="316" t="s">
        <v>44</v>
      </c>
      <c r="B1" s="316"/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157" t="s">
        <v>74</v>
      </c>
      <c r="N1" s="157"/>
      <c r="O1" s="157"/>
      <c r="P1" s="157"/>
      <c r="R1" s="317" t="s">
        <v>75</v>
      </c>
      <c r="S1" s="317"/>
      <c r="T1" s="317"/>
      <c r="U1" s="317"/>
      <c r="V1" s="317"/>
      <c r="W1" s="159"/>
      <c r="X1" s="157"/>
      <c r="AA1" s="159" t="s">
        <v>76</v>
      </c>
      <c r="AB1" s="158"/>
      <c r="AC1" s="160">
        <v>1</v>
      </c>
      <c r="AD1" s="161" t="s">
        <v>77</v>
      </c>
      <c r="AE1" s="160">
        <v>1</v>
      </c>
      <c r="AR1" s="159"/>
    </row>
    <row r="2" spans="1:48" ht="23.1" customHeight="1">
      <c r="A2" s="316"/>
      <c r="B2" s="316"/>
      <c r="C2" s="316"/>
      <c r="D2" s="316"/>
      <c r="E2" s="316"/>
      <c r="F2" s="316"/>
      <c r="G2" s="316"/>
      <c r="H2" s="316"/>
      <c r="I2" s="316"/>
      <c r="J2" s="316"/>
      <c r="K2" s="316"/>
      <c r="L2" s="316"/>
      <c r="M2" s="159" t="s">
        <v>78</v>
      </c>
      <c r="N2" s="157"/>
      <c r="O2" s="159"/>
      <c r="P2" s="157"/>
      <c r="R2" s="318">
        <v>42350</v>
      </c>
      <c r="S2" s="318"/>
      <c r="T2" s="318"/>
      <c r="U2" s="318"/>
      <c r="V2" s="159" t="s">
        <v>79</v>
      </c>
      <c r="Y2" s="157"/>
      <c r="Z2" s="162"/>
      <c r="AA2" s="319">
        <v>42350</v>
      </c>
      <c r="AB2" s="319"/>
      <c r="AC2" s="319"/>
      <c r="AD2" s="319"/>
      <c r="AE2" s="163"/>
      <c r="AF2" s="163"/>
      <c r="AG2" s="163"/>
    </row>
    <row r="3" spans="1:48" ht="23.1" customHeight="1">
      <c r="A3" s="320" t="s">
        <v>80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157" t="s">
        <v>81</v>
      </c>
      <c r="N3" s="157"/>
      <c r="O3" s="157"/>
      <c r="P3" s="157"/>
      <c r="Q3" s="157"/>
      <c r="S3" s="164">
        <v>20</v>
      </c>
      <c r="T3" s="165" t="s">
        <v>82</v>
      </c>
      <c r="U3" s="164">
        <v>50</v>
      </c>
      <c r="V3" s="166" t="s">
        <v>83</v>
      </c>
      <c r="W3" s="159"/>
      <c r="Y3" s="157"/>
      <c r="Z3" s="157"/>
      <c r="AA3" s="157"/>
      <c r="AB3" s="157"/>
      <c r="AC3" s="157"/>
      <c r="AD3" s="157"/>
      <c r="AE3" s="157"/>
      <c r="AF3" s="167"/>
    </row>
    <row r="4" spans="1:48" ht="23.1" customHeight="1">
      <c r="A4" s="321" t="s">
        <v>97</v>
      </c>
      <c r="B4" s="321"/>
      <c r="C4" s="321"/>
      <c r="D4" s="321"/>
      <c r="E4" s="321"/>
      <c r="F4" s="321"/>
      <c r="G4" s="321"/>
      <c r="H4" s="321"/>
      <c r="I4" s="321"/>
      <c r="J4" s="321"/>
      <c r="K4" s="321"/>
      <c r="L4" s="321"/>
      <c r="M4" s="157" t="s">
        <v>45</v>
      </c>
      <c r="N4" s="157"/>
      <c r="O4" s="157"/>
      <c r="P4" s="157"/>
      <c r="Q4" s="157"/>
      <c r="R4" s="157" t="s">
        <v>84</v>
      </c>
      <c r="S4" s="157"/>
      <c r="T4" s="157"/>
      <c r="U4" s="157"/>
      <c r="V4" s="157"/>
      <c r="W4" s="157"/>
      <c r="X4" s="157"/>
      <c r="Y4" s="157"/>
      <c r="Z4" s="157"/>
      <c r="AA4" s="157"/>
      <c r="AB4" s="157"/>
      <c r="AC4" s="157"/>
      <c r="AD4" s="157"/>
      <c r="AE4" s="157"/>
      <c r="AF4" s="167"/>
    </row>
    <row r="5" spans="1:48" s="169" customFormat="1" ht="23.1" customHeight="1">
      <c r="A5" s="168" t="s">
        <v>85</v>
      </c>
      <c r="B5" s="168"/>
      <c r="C5" s="168"/>
      <c r="D5" s="168"/>
      <c r="E5" s="168"/>
      <c r="G5" s="307" t="s">
        <v>86</v>
      </c>
      <c r="H5" s="307"/>
      <c r="I5" s="307"/>
      <c r="J5" s="307"/>
      <c r="K5" s="307"/>
      <c r="L5" s="307"/>
      <c r="M5" s="307"/>
      <c r="N5" s="307"/>
      <c r="O5" s="307"/>
      <c r="P5" s="307"/>
      <c r="Q5" s="307"/>
      <c r="R5" s="307"/>
      <c r="S5" s="307"/>
      <c r="T5" s="307"/>
      <c r="U5" s="307"/>
      <c r="V5" s="307"/>
      <c r="W5" s="307"/>
      <c r="X5" s="307"/>
      <c r="Y5" s="307"/>
      <c r="Z5" s="307"/>
      <c r="AA5" s="307"/>
      <c r="AD5" s="171"/>
      <c r="AG5" s="168"/>
      <c r="AH5" s="168"/>
      <c r="AI5" s="168"/>
    </row>
    <row r="6" spans="1:48" s="169" customFormat="1" ht="23.1" customHeight="1">
      <c r="A6" s="168" t="s">
        <v>87</v>
      </c>
      <c r="B6" s="168"/>
      <c r="C6" s="168"/>
      <c r="D6" s="168"/>
      <c r="E6" s="168"/>
      <c r="G6" s="322" t="s">
        <v>97</v>
      </c>
      <c r="H6" s="322"/>
      <c r="I6" s="322"/>
      <c r="J6" s="322"/>
      <c r="K6" s="322"/>
      <c r="L6" s="322"/>
      <c r="M6" s="172" t="s">
        <v>88</v>
      </c>
      <c r="N6" s="173"/>
      <c r="O6" s="173"/>
      <c r="R6" s="322" t="s">
        <v>89</v>
      </c>
      <c r="S6" s="322"/>
      <c r="T6" s="322"/>
      <c r="U6" s="322"/>
      <c r="V6" s="322"/>
      <c r="W6" s="172" t="s">
        <v>46</v>
      </c>
      <c r="X6" s="172"/>
      <c r="Y6" s="172"/>
      <c r="Z6" s="322">
        <v>123</v>
      </c>
      <c r="AA6" s="322"/>
      <c r="AB6" s="322"/>
      <c r="AC6" s="322"/>
    </row>
    <row r="7" spans="1:48" s="169" customFormat="1" ht="23.1" customHeight="1">
      <c r="A7" s="174" t="s">
        <v>90</v>
      </c>
      <c r="E7" s="307" t="s">
        <v>100</v>
      </c>
      <c r="F7" s="307"/>
      <c r="G7" s="307"/>
      <c r="H7" s="307"/>
      <c r="I7" s="307"/>
      <c r="J7" s="307"/>
      <c r="K7" s="174" t="s">
        <v>47</v>
      </c>
      <c r="M7" s="307">
        <v>123</v>
      </c>
      <c r="N7" s="307"/>
      <c r="O7" s="307"/>
      <c r="P7" s="307"/>
      <c r="Q7" s="307"/>
      <c r="R7" s="323" t="s">
        <v>98</v>
      </c>
      <c r="S7" s="323"/>
      <c r="T7" s="323"/>
      <c r="U7" s="324">
        <v>0</v>
      </c>
      <c r="V7" s="324"/>
      <c r="W7" s="180" t="s">
        <v>99</v>
      </c>
      <c r="X7" s="324">
        <v>300</v>
      </c>
      <c r="Y7" s="324"/>
      <c r="Z7" s="174" t="s">
        <v>7</v>
      </c>
      <c r="AA7" s="173"/>
      <c r="AB7" s="174"/>
      <c r="AC7" s="174"/>
      <c r="AD7" s="168"/>
      <c r="AE7" s="168"/>
      <c r="AF7" s="171"/>
    </row>
    <row r="8" spans="1:48" s="122" customFormat="1" ht="23.1" customHeight="1">
      <c r="A8" s="169" t="s">
        <v>91</v>
      </c>
      <c r="B8" s="169"/>
      <c r="C8" s="169"/>
      <c r="D8" s="169"/>
      <c r="E8" s="169"/>
      <c r="F8" s="175"/>
      <c r="G8" s="175"/>
      <c r="H8" s="175" t="s">
        <v>92</v>
      </c>
      <c r="J8" s="176"/>
      <c r="L8" s="175" t="s">
        <v>93</v>
      </c>
      <c r="N8" s="175"/>
      <c r="O8" s="170"/>
      <c r="P8" s="170"/>
      <c r="Q8" s="170"/>
      <c r="R8" s="170"/>
      <c r="S8" s="170"/>
      <c r="T8" s="170"/>
      <c r="U8" s="170"/>
      <c r="V8" s="170"/>
      <c r="W8" s="170"/>
      <c r="X8" s="170"/>
      <c r="Y8" s="170"/>
      <c r="Z8" s="170"/>
      <c r="AA8" s="170"/>
      <c r="AB8" s="170"/>
      <c r="AC8" s="170"/>
      <c r="AE8" s="177"/>
      <c r="AF8" s="167"/>
    </row>
    <row r="9" spans="1:48" s="122" customFormat="1" ht="9.75" customHeight="1">
      <c r="A9" s="150"/>
      <c r="B9" s="150"/>
      <c r="C9" s="150"/>
      <c r="D9" s="178"/>
      <c r="E9" s="178"/>
      <c r="F9" s="178"/>
      <c r="G9" s="178"/>
      <c r="H9" s="178"/>
      <c r="I9" s="178"/>
      <c r="J9" s="178"/>
      <c r="K9" s="178"/>
      <c r="L9" s="178"/>
      <c r="M9" s="178"/>
      <c r="N9" s="178"/>
      <c r="O9" s="178"/>
      <c r="P9" s="123"/>
      <c r="Q9" s="123"/>
      <c r="R9" s="123"/>
      <c r="S9" s="123"/>
      <c r="T9" s="123"/>
      <c r="U9" s="123"/>
      <c r="V9" s="123"/>
      <c r="W9" s="123"/>
      <c r="X9" s="123"/>
      <c r="Y9" s="123"/>
      <c r="Z9" s="123"/>
      <c r="AE9" s="177"/>
      <c r="AF9" s="167"/>
    </row>
    <row r="10" spans="1:48" s="122" customFormat="1" ht="23.1" customHeight="1">
      <c r="A10" s="175" t="s">
        <v>48</v>
      </c>
      <c r="B10" s="175"/>
      <c r="C10" s="175"/>
      <c r="D10" s="175"/>
      <c r="E10" s="175"/>
      <c r="F10" s="175"/>
      <c r="G10" s="179"/>
      <c r="H10" s="310"/>
      <c r="I10" s="310"/>
      <c r="J10" s="310"/>
      <c r="K10" s="310"/>
      <c r="L10" s="310"/>
      <c r="M10" s="310"/>
      <c r="N10" s="310"/>
      <c r="Q10" s="174"/>
      <c r="R10" s="180" t="s">
        <v>94</v>
      </c>
      <c r="S10" s="180"/>
      <c r="T10" s="281"/>
      <c r="U10" s="281"/>
      <c r="V10" s="281"/>
      <c r="W10" s="281"/>
      <c r="X10" s="281"/>
      <c r="Y10" s="281"/>
      <c r="Z10" s="281"/>
      <c r="AE10" s="151"/>
    </row>
    <row r="11" spans="1:48" s="122" customFormat="1" ht="23.1" customHeight="1">
      <c r="A11" s="175" t="s">
        <v>48</v>
      </c>
      <c r="B11" s="175"/>
      <c r="C11" s="175"/>
      <c r="D11" s="175"/>
      <c r="E11" s="175"/>
      <c r="F11" s="175"/>
      <c r="G11" s="179"/>
      <c r="H11" s="310"/>
      <c r="I11" s="310"/>
      <c r="J11" s="310"/>
      <c r="K11" s="310"/>
      <c r="L11" s="310"/>
      <c r="M11" s="310"/>
      <c r="N11" s="310"/>
      <c r="Q11" s="174"/>
      <c r="R11" s="180" t="s">
        <v>94</v>
      </c>
      <c r="S11" s="180"/>
      <c r="T11" s="281"/>
      <c r="U11" s="281"/>
      <c r="V11" s="281"/>
      <c r="W11" s="281"/>
      <c r="X11" s="281"/>
      <c r="Y11" s="281"/>
      <c r="Z11" s="281"/>
      <c r="AE11" s="151"/>
    </row>
    <row r="12" spans="1:48" ht="17.100000000000001" customHeight="1">
      <c r="A12" s="181"/>
      <c r="B12" s="181"/>
      <c r="C12" s="182"/>
      <c r="D12" s="182"/>
      <c r="E12" s="182"/>
      <c r="F12" s="182"/>
      <c r="G12" s="182"/>
      <c r="H12" s="183"/>
      <c r="J12" s="182"/>
      <c r="K12" s="182"/>
      <c r="L12" s="182"/>
      <c r="M12" s="183"/>
      <c r="O12" s="184"/>
      <c r="P12" s="182"/>
      <c r="Q12" s="182"/>
      <c r="R12" s="182"/>
      <c r="S12" s="185"/>
      <c r="T12" s="185"/>
      <c r="U12" s="185"/>
      <c r="W12" s="185"/>
      <c r="X12" s="185"/>
      <c r="AM12" s="185"/>
      <c r="AN12" s="185"/>
      <c r="AO12" s="185"/>
      <c r="AP12" s="185"/>
      <c r="AQ12" s="185"/>
      <c r="AR12" s="185"/>
      <c r="AS12" s="185"/>
      <c r="AT12" s="185"/>
      <c r="AU12" s="185"/>
      <c r="AV12" s="185"/>
    </row>
    <row r="13" spans="1:48" ht="17.100000000000001" customHeight="1">
      <c r="A13" s="158" t="s">
        <v>102</v>
      </c>
      <c r="H13" s="187"/>
      <c r="I13" s="187"/>
      <c r="J13" s="187"/>
      <c r="K13" s="187"/>
      <c r="L13" s="187"/>
      <c r="M13" s="187"/>
      <c r="N13" s="187"/>
      <c r="O13" s="187"/>
      <c r="P13" s="187"/>
      <c r="S13" s="185"/>
      <c r="T13" s="185"/>
      <c r="U13" s="185"/>
      <c r="AP13" s="185"/>
      <c r="AQ13" s="185"/>
      <c r="AR13" s="185"/>
      <c r="AS13" s="185"/>
      <c r="AT13" s="185"/>
      <c r="AU13" s="185"/>
      <c r="AV13" s="185"/>
    </row>
    <row r="14" spans="1:48" ht="17.100000000000001" customHeight="1">
      <c r="A14" s="290" t="s">
        <v>101</v>
      </c>
      <c r="B14" s="291"/>
      <c r="C14" s="292"/>
      <c r="D14" s="308" t="s">
        <v>104</v>
      </c>
      <c r="E14" s="309"/>
      <c r="F14" s="309"/>
      <c r="G14" s="287" t="s">
        <v>106</v>
      </c>
      <c r="H14" s="287"/>
      <c r="I14" s="287"/>
      <c r="J14" s="287"/>
      <c r="K14" s="287"/>
      <c r="L14" s="287"/>
      <c r="M14" s="287"/>
      <c r="N14" s="287"/>
      <c r="O14" s="287"/>
      <c r="P14" s="287"/>
      <c r="Q14" s="287"/>
      <c r="R14" s="287"/>
      <c r="S14" s="287" t="s">
        <v>53</v>
      </c>
      <c r="T14" s="287"/>
      <c r="U14" s="287"/>
      <c r="V14" s="287"/>
      <c r="W14" s="287" t="s">
        <v>105</v>
      </c>
      <c r="X14" s="287"/>
      <c r="Y14" s="287"/>
      <c r="Z14" s="287"/>
      <c r="AP14" s="185"/>
      <c r="AQ14" s="185"/>
      <c r="AR14" s="185"/>
      <c r="AS14" s="185"/>
      <c r="AT14" s="185"/>
      <c r="AU14" s="185"/>
      <c r="AV14" s="185"/>
    </row>
    <row r="15" spans="1:48" ht="17.100000000000001" customHeight="1">
      <c r="A15" s="293"/>
      <c r="B15" s="294"/>
      <c r="C15" s="295"/>
      <c r="D15" s="300"/>
      <c r="E15" s="301"/>
      <c r="F15" s="301"/>
      <c r="G15" s="287" t="s">
        <v>49</v>
      </c>
      <c r="H15" s="287"/>
      <c r="I15" s="287"/>
      <c r="J15" s="287" t="s">
        <v>50</v>
      </c>
      <c r="K15" s="287"/>
      <c r="L15" s="287"/>
      <c r="M15" s="287" t="s">
        <v>51</v>
      </c>
      <c r="N15" s="287"/>
      <c r="O15" s="287"/>
      <c r="P15" s="287" t="s">
        <v>52</v>
      </c>
      <c r="Q15" s="287"/>
      <c r="R15" s="287"/>
      <c r="S15" s="287"/>
      <c r="T15" s="287"/>
      <c r="U15" s="287"/>
      <c r="V15" s="287"/>
      <c r="W15" s="287"/>
      <c r="X15" s="287"/>
      <c r="Y15" s="287"/>
      <c r="Z15" s="287"/>
      <c r="AA15" s="185"/>
      <c r="AB15" s="182"/>
      <c r="AC15" s="182"/>
      <c r="AD15" s="182"/>
      <c r="AE15" s="185"/>
      <c r="AF15" s="185"/>
      <c r="AG15" s="185"/>
      <c r="AH15" s="185"/>
      <c r="AI15" s="185"/>
      <c r="AJ15" s="185"/>
      <c r="AK15" s="185"/>
      <c r="AP15" s="188"/>
      <c r="AQ15" s="188"/>
      <c r="AR15" s="188"/>
      <c r="AS15" s="188"/>
      <c r="AT15" s="188"/>
      <c r="AU15" s="185"/>
      <c r="AV15" s="185"/>
    </row>
    <row r="16" spans="1:48" ht="21" customHeight="1">
      <c r="A16" s="287">
        <v>20</v>
      </c>
      <c r="B16" s="287"/>
      <c r="C16" s="287"/>
      <c r="D16" s="287" t="s">
        <v>103</v>
      </c>
      <c r="E16" s="287"/>
      <c r="F16" s="287"/>
      <c r="G16" s="289">
        <v>0</v>
      </c>
      <c r="H16" s="289"/>
      <c r="I16" s="289"/>
      <c r="J16" s="289">
        <v>0</v>
      </c>
      <c r="K16" s="289"/>
      <c r="L16" s="289"/>
      <c r="M16" s="289">
        <v>0</v>
      </c>
      <c r="N16" s="289"/>
      <c r="O16" s="289"/>
      <c r="P16" s="289">
        <v>0</v>
      </c>
      <c r="Q16" s="289"/>
      <c r="R16" s="289"/>
      <c r="S16" s="289">
        <f>AVERAGE(G16:R16)</f>
        <v>0</v>
      </c>
      <c r="T16" s="289"/>
      <c r="U16" s="289"/>
      <c r="V16" s="289"/>
      <c r="W16" s="288">
        <f>_xlfn.STDEV.S(S16:V20)</f>
        <v>1.3038404810405298E-4</v>
      </c>
      <c r="X16" s="288"/>
      <c r="Y16" s="288"/>
      <c r="Z16" s="288"/>
      <c r="AA16" s="185"/>
      <c r="AB16" s="182"/>
      <c r="AC16" s="182"/>
      <c r="AD16" s="182"/>
      <c r="AE16" s="185"/>
      <c r="AF16" s="185"/>
      <c r="AG16" s="185"/>
      <c r="AH16" s="185"/>
      <c r="AI16" s="185"/>
      <c r="AJ16" s="185"/>
      <c r="AK16" s="185"/>
      <c r="AP16" s="188"/>
      <c r="AQ16" s="188"/>
      <c r="AR16" s="188"/>
      <c r="AS16" s="188"/>
      <c r="AT16" s="188"/>
      <c r="AU16" s="185"/>
      <c r="AV16" s="185"/>
    </row>
    <row r="17" spans="1:48" ht="21" customHeight="1">
      <c r="A17" s="287"/>
      <c r="B17" s="287"/>
      <c r="C17" s="287"/>
      <c r="D17" s="287">
        <v>1</v>
      </c>
      <c r="E17" s="287"/>
      <c r="F17" s="287"/>
      <c r="G17" s="289">
        <v>1E-4</v>
      </c>
      <c r="H17" s="289"/>
      <c r="I17" s="289"/>
      <c r="J17" s="289">
        <v>1E-4</v>
      </c>
      <c r="K17" s="289"/>
      <c r="L17" s="289"/>
      <c r="M17" s="289">
        <v>1E-4</v>
      </c>
      <c r="N17" s="289"/>
      <c r="O17" s="289"/>
      <c r="P17" s="289">
        <v>1E-4</v>
      </c>
      <c r="Q17" s="289"/>
      <c r="R17" s="289"/>
      <c r="S17" s="289">
        <f t="shared" ref="S17:S20" si="0">AVERAGE(G17:R17)</f>
        <v>1E-4</v>
      </c>
      <c r="T17" s="289"/>
      <c r="U17" s="289"/>
      <c r="V17" s="289"/>
      <c r="W17" s="288"/>
      <c r="X17" s="288"/>
      <c r="Y17" s="288"/>
      <c r="Z17" s="288"/>
      <c r="AA17" s="185"/>
      <c r="AB17" s="182"/>
      <c r="AC17" s="182"/>
      <c r="AD17" s="182"/>
      <c r="AE17" s="185"/>
      <c r="AF17" s="185"/>
      <c r="AG17" s="185"/>
      <c r="AH17" s="185"/>
      <c r="AI17" s="185"/>
      <c r="AJ17" s="185"/>
      <c r="AK17" s="185"/>
      <c r="AP17" s="188"/>
      <c r="AQ17" s="188"/>
      <c r="AR17" s="188"/>
      <c r="AS17" s="188"/>
      <c r="AT17" s="188"/>
      <c r="AU17" s="185"/>
      <c r="AV17" s="185"/>
    </row>
    <row r="18" spans="1:48" ht="21" customHeight="1">
      <c r="A18" s="287"/>
      <c r="B18" s="287"/>
      <c r="C18" s="287"/>
      <c r="D18" s="287">
        <v>2</v>
      </c>
      <c r="E18" s="287"/>
      <c r="F18" s="287"/>
      <c r="G18" s="289">
        <v>1E-4</v>
      </c>
      <c r="H18" s="289"/>
      <c r="I18" s="289"/>
      <c r="J18" s="289">
        <v>1E-4</v>
      </c>
      <c r="K18" s="289"/>
      <c r="L18" s="289"/>
      <c r="M18" s="289">
        <v>1E-4</v>
      </c>
      <c r="N18" s="289"/>
      <c r="O18" s="289"/>
      <c r="P18" s="289">
        <v>1E-4</v>
      </c>
      <c r="Q18" s="289"/>
      <c r="R18" s="289"/>
      <c r="S18" s="289">
        <f t="shared" si="0"/>
        <v>1E-4</v>
      </c>
      <c r="T18" s="289"/>
      <c r="U18" s="289"/>
      <c r="V18" s="289"/>
      <c r="W18" s="288"/>
      <c r="X18" s="288"/>
      <c r="Y18" s="288"/>
      <c r="Z18" s="288"/>
      <c r="AA18" s="185"/>
      <c r="AB18" s="182"/>
      <c r="AC18" s="182"/>
      <c r="AD18" s="182"/>
      <c r="AE18" s="185"/>
      <c r="AF18" s="185"/>
      <c r="AG18" s="185"/>
      <c r="AH18" s="185"/>
      <c r="AI18" s="185"/>
      <c r="AJ18" s="185"/>
      <c r="AK18" s="185"/>
      <c r="AP18" s="188"/>
      <c r="AQ18" s="188"/>
      <c r="AR18" s="188"/>
      <c r="AS18" s="188"/>
      <c r="AT18" s="188"/>
      <c r="AU18" s="185"/>
      <c r="AV18" s="185"/>
    </row>
    <row r="19" spans="1:48" ht="21" customHeight="1">
      <c r="A19" s="287"/>
      <c r="B19" s="287"/>
      <c r="C19" s="287"/>
      <c r="D19" s="287">
        <v>3</v>
      </c>
      <c r="E19" s="287"/>
      <c r="F19" s="287"/>
      <c r="G19" s="289">
        <v>-1E-4</v>
      </c>
      <c r="H19" s="289"/>
      <c r="I19" s="289"/>
      <c r="J19" s="289">
        <v>-1E-4</v>
      </c>
      <c r="K19" s="289"/>
      <c r="L19" s="289"/>
      <c r="M19" s="289">
        <v>-1E-4</v>
      </c>
      <c r="N19" s="289"/>
      <c r="O19" s="289"/>
      <c r="P19" s="289">
        <v>-1E-4</v>
      </c>
      <c r="Q19" s="289"/>
      <c r="R19" s="289"/>
      <c r="S19" s="289">
        <f t="shared" si="0"/>
        <v>-1E-4</v>
      </c>
      <c r="T19" s="289"/>
      <c r="U19" s="289"/>
      <c r="V19" s="289"/>
      <c r="W19" s="288"/>
      <c r="X19" s="288"/>
      <c r="Y19" s="288"/>
      <c r="Z19" s="288"/>
      <c r="AA19" s="185"/>
      <c r="AB19" s="182"/>
      <c r="AC19" s="182"/>
      <c r="AD19" s="182"/>
      <c r="AE19" s="185"/>
      <c r="AF19" s="185"/>
      <c r="AG19" s="185"/>
      <c r="AH19" s="185"/>
      <c r="AI19" s="185"/>
      <c r="AJ19" s="185"/>
      <c r="AK19" s="185"/>
      <c r="AP19" s="185"/>
      <c r="AQ19" s="185"/>
      <c r="AR19" s="185"/>
      <c r="AS19" s="185"/>
      <c r="AT19" s="185"/>
      <c r="AU19" s="185"/>
      <c r="AV19" s="185"/>
    </row>
    <row r="20" spans="1:48" ht="21" customHeight="1">
      <c r="A20" s="287"/>
      <c r="B20" s="287"/>
      <c r="C20" s="287"/>
      <c r="D20" s="287">
        <v>4</v>
      </c>
      <c r="E20" s="287"/>
      <c r="F20" s="287"/>
      <c r="G20" s="289">
        <v>-2.0000000000000001E-4</v>
      </c>
      <c r="H20" s="289"/>
      <c r="I20" s="289"/>
      <c r="J20" s="289">
        <v>-2.0000000000000001E-4</v>
      </c>
      <c r="K20" s="289"/>
      <c r="L20" s="289"/>
      <c r="M20" s="289">
        <v>-2.0000000000000001E-4</v>
      </c>
      <c r="N20" s="289"/>
      <c r="O20" s="289"/>
      <c r="P20" s="289">
        <v>-2.0000000000000001E-4</v>
      </c>
      <c r="Q20" s="289"/>
      <c r="R20" s="289"/>
      <c r="S20" s="289">
        <f t="shared" si="0"/>
        <v>-2.0000000000000001E-4</v>
      </c>
      <c r="T20" s="289"/>
      <c r="U20" s="289"/>
      <c r="V20" s="289"/>
      <c r="W20" s="288"/>
      <c r="X20" s="288"/>
      <c r="Y20" s="288"/>
      <c r="Z20" s="288"/>
      <c r="AF20" s="185"/>
      <c r="AG20" s="185"/>
      <c r="AH20" s="185"/>
      <c r="AI20" s="185"/>
      <c r="AJ20" s="185"/>
      <c r="AK20" s="185"/>
      <c r="AQ20" s="185"/>
      <c r="AR20" s="185"/>
      <c r="AS20" s="185"/>
      <c r="AT20" s="185"/>
      <c r="AU20" s="185"/>
      <c r="AV20" s="185"/>
    </row>
    <row r="21" spans="1:48" ht="9" customHeight="1">
      <c r="A21" s="189"/>
      <c r="B21" s="189"/>
      <c r="C21" s="189"/>
      <c r="D21" s="189"/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90"/>
      <c r="P21" s="185"/>
      <c r="Q21" s="185"/>
      <c r="R21" s="185"/>
      <c r="S21" s="190"/>
      <c r="T21" s="185"/>
      <c r="AF21" s="185"/>
      <c r="AG21" s="185"/>
      <c r="AH21" s="185"/>
      <c r="AI21" s="185"/>
      <c r="AJ21" s="185"/>
      <c r="AK21" s="185"/>
      <c r="AQ21" s="185"/>
      <c r="AR21" s="185"/>
      <c r="AS21" s="185"/>
      <c r="AT21" s="185"/>
      <c r="AU21" s="185"/>
      <c r="AV21" s="185"/>
    </row>
    <row r="22" spans="1:48" ht="15" customHeight="1">
      <c r="T22" s="185"/>
      <c r="U22" s="314"/>
      <c r="V22" s="314"/>
      <c r="W22" s="315"/>
      <c r="X22" s="315"/>
      <c r="AA22" s="185"/>
      <c r="AD22" s="182"/>
      <c r="AE22" s="185"/>
      <c r="AF22" s="185"/>
      <c r="AG22" s="185"/>
      <c r="AH22" s="185"/>
      <c r="AI22" s="185"/>
      <c r="AJ22" s="185"/>
      <c r="AK22" s="185"/>
      <c r="AL22" s="185"/>
      <c r="AM22" s="185"/>
      <c r="AN22" s="185"/>
      <c r="AO22" s="185"/>
      <c r="AP22" s="185"/>
      <c r="AQ22" s="185"/>
      <c r="AR22" s="185"/>
      <c r="AS22" s="185"/>
      <c r="AT22" s="185"/>
      <c r="AU22" s="185"/>
      <c r="AV22" s="185"/>
    </row>
    <row r="23" spans="1:48" ht="21" customHeight="1">
      <c r="A23" s="290" t="s">
        <v>101</v>
      </c>
      <c r="B23" s="291"/>
      <c r="C23" s="292"/>
      <c r="D23" s="299" t="s">
        <v>107</v>
      </c>
      <c r="E23" s="299"/>
      <c r="F23" s="299"/>
      <c r="G23" s="299"/>
      <c r="H23" s="299"/>
      <c r="I23" s="299"/>
      <c r="J23" s="299"/>
      <c r="K23" s="299"/>
      <c r="L23" s="299"/>
      <c r="M23" s="299"/>
      <c r="N23" s="299"/>
      <c r="O23" s="299"/>
      <c r="P23" s="299" t="s">
        <v>108</v>
      </c>
      <c r="Q23" s="299"/>
      <c r="R23" s="299"/>
      <c r="S23" s="299"/>
      <c r="T23" s="285" t="s">
        <v>55</v>
      </c>
      <c r="U23" s="285"/>
      <c r="V23" s="285"/>
      <c r="W23" s="285"/>
      <c r="X23" s="284" t="s">
        <v>2</v>
      </c>
      <c r="Y23" s="284"/>
      <c r="Z23" s="284"/>
      <c r="AA23" s="284"/>
      <c r="AB23" s="284"/>
      <c r="AC23" s="158"/>
      <c r="AD23" s="158"/>
      <c r="AG23" s="185"/>
      <c r="AH23" s="185"/>
      <c r="AI23" s="185"/>
      <c r="AJ23" s="185"/>
      <c r="AK23" s="185"/>
      <c r="AP23" s="185"/>
      <c r="AQ23" s="185"/>
      <c r="AR23" s="185"/>
      <c r="AS23" s="185"/>
      <c r="AT23" s="185"/>
      <c r="AU23" s="185"/>
      <c r="AV23" s="185"/>
    </row>
    <row r="24" spans="1:48" ht="21" customHeight="1">
      <c r="A24" s="293"/>
      <c r="B24" s="294"/>
      <c r="C24" s="295"/>
      <c r="D24" s="300" t="s">
        <v>49</v>
      </c>
      <c r="E24" s="301"/>
      <c r="F24" s="302"/>
      <c r="G24" s="300" t="s">
        <v>50</v>
      </c>
      <c r="H24" s="301"/>
      <c r="I24" s="302"/>
      <c r="J24" s="300" t="s">
        <v>51</v>
      </c>
      <c r="K24" s="301"/>
      <c r="L24" s="302"/>
      <c r="M24" s="300" t="s">
        <v>52</v>
      </c>
      <c r="N24" s="301"/>
      <c r="O24" s="302"/>
      <c r="P24" s="299"/>
      <c r="Q24" s="299"/>
      <c r="R24" s="299"/>
      <c r="S24" s="299"/>
      <c r="T24" s="285"/>
      <c r="U24" s="285"/>
      <c r="V24" s="285"/>
      <c r="W24" s="285"/>
      <c r="X24" s="284"/>
      <c r="Y24" s="284"/>
      <c r="Z24" s="284"/>
      <c r="AA24" s="284"/>
      <c r="AB24" s="284"/>
      <c r="AC24" s="158"/>
      <c r="AD24" s="158"/>
      <c r="AG24" s="182"/>
      <c r="AH24" s="182"/>
      <c r="AI24" s="182"/>
      <c r="AJ24" s="182"/>
      <c r="AK24" s="182"/>
      <c r="AL24" s="182"/>
      <c r="AM24" s="182"/>
      <c r="AN24" s="182"/>
      <c r="AO24" s="182"/>
      <c r="AP24" s="182"/>
      <c r="AQ24" s="182"/>
      <c r="AR24" s="182"/>
      <c r="AS24" s="188"/>
      <c r="AT24" s="188"/>
      <c r="AU24" s="185"/>
      <c r="AV24" s="185"/>
    </row>
    <row r="25" spans="1:48" ht="21" customHeight="1">
      <c r="A25" s="304">
        <v>10</v>
      </c>
      <c r="B25" s="305"/>
      <c r="C25" s="306"/>
      <c r="D25" s="296">
        <v>1E-4</v>
      </c>
      <c r="E25" s="297"/>
      <c r="F25" s="298"/>
      <c r="G25" s="296">
        <v>1E-4</v>
      </c>
      <c r="H25" s="297"/>
      <c r="I25" s="298"/>
      <c r="J25" s="296">
        <v>1E-4</v>
      </c>
      <c r="K25" s="297"/>
      <c r="L25" s="298"/>
      <c r="M25" s="296">
        <v>1E-4</v>
      </c>
      <c r="N25" s="297"/>
      <c r="O25" s="298"/>
      <c r="P25" s="303">
        <f>AVERAGE(D25:O25)+A25</f>
        <v>10.0001</v>
      </c>
      <c r="Q25" s="303"/>
      <c r="R25" s="303"/>
      <c r="S25" s="303"/>
      <c r="T25" s="283">
        <f>P25-A25</f>
        <v>9.9999999999766942E-5</v>
      </c>
      <c r="U25" s="283"/>
      <c r="V25" s="283"/>
      <c r="W25" s="283"/>
      <c r="X25" s="282">
        <f>_xlfn.STDEV.S(D25:O25)/SQRT(4)</f>
        <v>0</v>
      </c>
      <c r="Y25" s="282"/>
      <c r="Z25" s="282"/>
      <c r="AA25" s="282"/>
      <c r="AB25" s="282"/>
      <c r="AC25" s="158"/>
      <c r="AD25" s="158"/>
      <c r="AG25" s="191"/>
      <c r="AH25" s="192"/>
      <c r="AI25" s="192"/>
      <c r="AJ25" s="192"/>
      <c r="AK25" s="191"/>
      <c r="AL25" s="192"/>
      <c r="AM25" s="192"/>
      <c r="AN25" s="192"/>
      <c r="AO25" s="191"/>
      <c r="AP25" s="192"/>
      <c r="AQ25" s="192"/>
      <c r="AR25" s="192"/>
      <c r="AS25" s="185"/>
      <c r="AT25" s="185"/>
      <c r="AU25" s="185"/>
      <c r="AV25" s="185"/>
    </row>
    <row r="26" spans="1:48" ht="21" customHeight="1">
      <c r="A26" s="304">
        <v>20</v>
      </c>
      <c r="B26" s="305"/>
      <c r="C26" s="306"/>
      <c r="D26" s="296">
        <v>-2.0000000000000001E-4</v>
      </c>
      <c r="E26" s="297"/>
      <c r="F26" s="297"/>
      <c r="G26" s="296">
        <v>-2.0000000000000001E-4</v>
      </c>
      <c r="H26" s="297"/>
      <c r="I26" s="297"/>
      <c r="J26" s="296">
        <v>-2.0000000000000001E-4</v>
      </c>
      <c r="K26" s="297"/>
      <c r="L26" s="297"/>
      <c r="M26" s="296">
        <v>-2.0000000000000001E-4</v>
      </c>
      <c r="N26" s="297"/>
      <c r="O26" s="297"/>
      <c r="P26" s="286">
        <f t="shared" ref="P26" si="1">AVERAGE(D26:O26)+A26</f>
        <v>19.9998</v>
      </c>
      <c r="Q26" s="286"/>
      <c r="R26" s="286"/>
      <c r="S26" s="286"/>
      <c r="T26" s="283">
        <f t="shared" ref="T26:T37" si="2">P26-A26</f>
        <v>-1.9999999999953388E-4</v>
      </c>
      <c r="U26" s="283"/>
      <c r="V26" s="283"/>
      <c r="W26" s="283"/>
      <c r="X26" s="282">
        <f t="shared" ref="X26:X37" si="3">_xlfn.STDEV.S(D26:O26)/SQRT(4)</f>
        <v>0</v>
      </c>
      <c r="Y26" s="282"/>
      <c r="Z26" s="282"/>
      <c r="AA26" s="282"/>
      <c r="AB26" s="282"/>
      <c r="AC26" s="158"/>
      <c r="AD26" s="158"/>
      <c r="AG26" s="191"/>
      <c r="AH26" s="192"/>
      <c r="AI26" s="192"/>
      <c r="AJ26" s="192"/>
      <c r="AK26" s="191"/>
      <c r="AL26" s="192"/>
      <c r="AM26" s="192"/>
      <c r="AN26" s="192"/>
      <c r="AO26" s="191"/>
      <c r="AP26" s="192"/>
      <c r="AQ26" s="192"/>
      <c r="AR26" s="192"/>
      <c r="AS26" s="185"/>
      <c r="AT26" s="185"/>
      <c r="AU26" s="185"/>
      <c r="AV26" s="185"/>
    </row>
    <row r="27" spans="1:48" ht="21" customHeight="1">
      <c r="A27" s="304">
        <v>30</v>
      </c>
      <c r="B27" s="305"/>
      <c r="C27" s="306"/>
      <c r="D27" s="312">
        <v>0</v>
      </c>
      <c r="E27" s="313"/>
      <c r="F27" s="313"/>
      <c r="G27" s="312">
        <v>0</v>
      </c>
      <c r="H27" s="313"/>
      <c r="I27" s="313"/>
      <c r="J27" s="312">
        <v>0</v>
      </c>
      <c r="K27" s="313"/>
      <c r="L27" s="313"/>
      <c r="M27" s="312">
        <v>0</v>
      </c>
      <c r="N27" s="313"/>
      <c r="O27" s="313"/>
      <c r="P27" s="286">
        <f t="shared" ref="P27:P37" si="4">AVERAGE(D27:O27)+A27</f>
        <v>30</v>
      </c>
      <c r="Q27" s="286"/>
      <c r="R27" s="286"/>
      <c r="S27" s="286"/>
      <c r="T27" s="283">
        <f t="shared" si="2"/>
        <v>0</v>
      </c>
      <c r="U27" s="283"/>
      <c r="V27" s="283"/>
      <c r="W27" s="283"/>
      <c r="X27" s="282">
        <f t="shared" si="3"/>
        <v>0</v>
      </c>
      <c r="Y27" s="282"/>
      <c r="Z27" s="282"/>
      <c r="AA27" s="282"/>
      <c r="AB27" s="282"/>
      <c r="AC27" s="158"/>
      <c r="AD27" s="158"/>
      <c r="AG27" s="191"/>
      <c r="AH27" s="192"/>
      <c r="AI27" s="192"/>
      <c r="AJ27" s="192"/>
      <c r="AK27" s="191"/>
      <c r="AL27" s="192"/>
      <c r="AM27" s="192"/>
      <c r="AN27" s="192"/>
      <c r="AO27" s="191"/>
      <c r="AP27" s="192"/>
      <c r="AQ27" s="192"/>
      <c r="AR27" s="192"/>
    </row>
    <row r="28" spans="1:48" ht="21" customHeight="1">
      <c r="A28" s="304">
        <v>50</v>
      </c>
      <c r="B28" s="305"/>
      <c r="C28" s="306"/>
      <c r="D28" s="312">
        <v>0</v>
      </c>
      <c r="E28" s="313"/>
      <c r="F28" s="313"/>
      <c r="G28" s="312">
        <v>0</v>
      </c>
      <c r="H28" s="313"/>
      <c r="I28" s="313"/>
      <c r="J28" s="312">
        <v>0</v>
      </c>
      <c r="K28" s="313"/>
      <c r="L28" s="313"/>
      <c r="M28" s="312">
        <v>0</v>
      </c>
      <c r="N28" s="313"/>
      <c r="O28" s="313"/>
      <c r="P28" s="286">
        <f t="shared" si="4"/>
        <v>50</v>
      </c>
      <c r="Q28" s="286"/>
      <c r="R28" s="286"/>
      <c r="S28" s="286"/>
      <c r="T28" s="283">
        <f t="shared" si="2"/>
        <v>0</v>
      </c>
      <c r="U28" s="283"/>
      <c r="V28" s="283"/>
      <c r="W28" s="283"/>
      <c r="X28" s="282">
        <f t="shared" si="3"/>
        <v>0</v>
      </c>
      <c r="Y28" s="282"/>
      <c r="Z28" s="282"/>
      <c r="AA28" s="282"/>
      <c r="AB28" s="282"/>
      <c r="AC28" s="158"/>
      <c r="AD28" s="158"/>
      <c r="AG28" s="191"/>
      <c r="AH28" s="192"/>
      <c r="AI28" s="192"/>
      <c r="AJ28" s="192"/>
      <c r="AK28" s="191"/>
      <c r="AL28" s="192"/>
      <c r="AM28" s="192"/>
      <c r="AN28" s="192"/>
      <c r="AO28" s="191"/>
      <c r="AP28" s="192"/>
      <c r="AQ28" s="192"/>
      <c r="AR28" s="192"/>
    </row>
    <row r="29" spans="1:48" ht="21" customHeight="1">
      <c r="A29" s="304">
        <v>75</v>
      </c>
      <c r="B29" s="305"/>
      <c r="C29" s="306"/>
      <c r="D29" s="312">
        <v>0</v>
      </c>
      <c r="E29" s="313"/>
      <c r="F29" s="313"/>
      <c r="G29" s="312">
        <v>0</v>
      </c>
      <c r="H29" s="313"/>
      <c r="I29" s="313"/>
      <c r="J29" s="312">
        <v>0</v>
      </c>
      <c r="K29" s="313"/>
      <c r="L29" s="313"/>
      <c r="M29" s="312">
        <v>0</v>
      </c>
      <c r="N29" s="313"/>
      <c r="O29" s="313"/>
      <c r="P29" s="286">
        <f t="shared" si="4"/>
        <v>75</v>
      </c>
      <c r="Q29" s="286"/>
      <c r="R29" s="286"/>
      <c r="S29" s="286"/>
      <c r="T29" s="283">
        <f t="shared" si="2"/>
        <v>0</v>
      </c>
      <c r="U29" s="283"/>
      <c r="V29" s="283"/>
      <c r="W29" s="283"/>
      <c r="X29" s="282">
        <f t="shared" si="3"/>
        <v>0</v>
      </c>
      <c r="Y29" s="282"/>
      <c r="Z29" s="282"/>
      <c r="AA29" s="282"/>
      <c r="AB29" s="282"/>
      <c r="AC29" s="158"/>
      <c r="AD29" s="158"/>
      <c r="AG29" s="191"/>
      <c r="AH29" s="192"/>
      <c r="AI29" s="192"/>
      <c r="AJ29" s="192"/>
      <c r="AK29" s="191"/>
      <c r="AL29" s="192"/>
      <c r="AM29" s="192"/>
      <c r="AN29" s="192"/>
      <c r="AO29" s="191"/>
      <c r="AP29" s="192"/>
      <c r="AQ29" s="192"/>
      <c r="AR29" s="192"/>
    </row>
    <row r="30" spans="1:48" ht="21" customHeight="1">
      <c r="A30" s="304">
        <v>100</v>
      </c>
      <c r="B30" s="305"/>
      <c r="C30" s="306"/>
      <c r="D30" s="312">
        <v>0</v>
      </c>
      <c r="E30" s="313"/>
      <c r="F30" s="313"/>
      <c r="G30" s="312">
        <v>0</v>
      </c>
      <c r="H30" s="313"/>
      <c r="I30" s="313"/>
      <c r="J30" s="312">
        <v>0</v>
      </c>
      <c r="K30" s="313"/>
      <c r="L30" s="313"/>
      <c r="M30" s="312">
        <v>0</v>
      </c>
      <c r="N30" s="313"/>
      <c r="O30" s="313"/>
      <c r="P30" s="286">
        <f t="shared" si="4"/>
        <v>100</v>
      </c>
      <c r="Q30" s="286"/>
      <c r="R30" s="286"/>
      <c r="S30" s="286"/>
      <c r="T30" s="283">
        <f t="shared" si="2"/>
        <v>0</v>
      </c>
      <c r="U30" s="283"/>
      <c r="V30" s="283"/>
      <c r="W30" s="283"/>
      <c r="X30" s="282">
        <f t="shared" si="3"/>
        <v>0</v>
      </c>
      <c r="Y30" s="282"/>
      <c r="Z30" s="282"/>
      <c r="AA30" s="282"/>
      <c r="AB30" s="282"/>
      <c r="AC30" s="158"/>
      <c r="AD30" s="158"/>
      <c r="AP30" s="185"/>
      <c r="AQ30" s="185"/>
      <c r="AR30" s="185"/>
      <c r="AS30" s="185"/>
      <c r="AT30" s="185"/>
      <c r="AU30" s="185"/>
      <c r="AV30" s="185"/>
    </row>
    <row r="31" spans="1:48" ht="21" customHeight="1">
      <c r="A31" s="304">
        <v>125</v>
      </c>
      <c r="B31" s="305"/>
      <c r="C31" s="306"/>
      <c r="D31" s="312">
        <v>0</v>
      </c>
      <c r="E31" s="313"/>
      <c r="F31" s="313"/>
      <c r="G31" s="312">
        <v>0</v>
      </c>
      <c r="H31" s="313"/>
      <c r="I31" s="313"/>
      <c r="J31" s="312">
        <v>0</v>
      </c>
      <c r="K31" s="313"/>
      <c r="L31" s="313"/>
      <c r="M31" s="312">
        <v>0</v>
      </c>
      <c r="N31" s="313"/>
      <c r="O31" s="313"/>
      <c r="P31" s="286">
        <f t="shared" si="4"/>
        <v>125</v>
      </c>
      <c r="Q31" s="286"/>
      <c r="R31" s="286"/>
      <c r="S31" s="286"/>
      <c r="T31" s="283">
        <f t="shared" si="2"/>
        <v>0</v>
      </c>
      <c r="U31" s="283"/>
      <c r="V31" s="283"/>
      <c r="W31" s="283"/>
      <c r="X31" s="282">
        <f t="shared" si="3"/>
        <v>0</v>
      </c>
      <c r="Y31" s="282"/>
      <c r="Z31" s="282"/>
      <c r="AA31" s="282"/>
      <c r="AB31" s="282"/>
      <c r="AC31" s="158"/>
      <c r="AD31" s="158"/>
      <c r="AP31" s="185"/>
      <c r="AQ31" s="185"/>
      <c r="AR31" s="185"/>
      <c r="AS31" s="185"/>
      <c r="AT31" s="185"/>
      <c r="AU31" s="185"/>
      <c r="AV31" s="185"/>
    </row>
    <row r="32" spans="1:48" ht="21" customHeight="1">
      <c r="A32" s="304">
        <v>150</v>
      </c>
      <c r="B32" s="305"/>
      <c r="C32" s="306"/>
      <c r="D32" s="312">
        <v>0</v>
      </c>
      <c r="E32" s="313"/>
      <c r="F32" s="313"/>
      <c r="G32" s="312">
        <v>0</v>
      </c>
      <c r="H32" s="313"/>
      <c r="I32" s="313"/>
      <c r="J32" s="312">
        <v>0</v>
      </c>
      <c r="K32" s="313"/>
      <c r="L32" s="313"/>
      <c r="M32" s="312">
        <v>0</v>
      </c>
      <c r="N32" s="313"/>
      <c r="O32" s="313"/>
      <c r="P32" s="286">
        <f t="shared" si="4"/>
        <v>150</v>
      </c>
      <c r="Q32" s="286"/>
      <c r="R32" s="286"/>
      <c r="S32" s="286"/>
      <c r="T32" s="283">
        <f t="shared" si="2"/>
        <v>0</v>
      </c>
      <c r="U32" s="283"/>
      <c r="V32" s="283"/>
      <c r="W32" s="283"/>
      <c r="X32" s="282">
        <f t="shared" si="3"/>
        <v>0</v>
      </c>
      <c r="Y32" s="282"/>
      <c r="Z32" s="282"/>
      <c r="AA32" s="282"/>
      <c r="AB32" s="282"/>
      <c r="AC32" s="158"/>
      <c r="AD32" s="158"/>
      <c r="AP32" s="185"/>
      <c r="AQ32" s="185"/>
      <c r="AR32" s="185"/>
      <c r="AS32" s="185"/>
      <c r="AT32" s="185"/>
      <c r="AU32" s="185"/>
      <c r="AV32" s="185"/>
    </row>
    <row r="33" spans="1:48" ht="21" customHeight="1">
      <c r="A33" s="304">
        <v>200</v>
      </c>
      <c r="B33" s="305"/>
      <c r="C33" s="306"/>
      <c r="D33" s="312">
        <v>0</v>
      </c>
      <c r="E33" s="313"/>
      <c r="F33" s="313"/>
      <c r="G33" s="312">
        <v>0</v>
      </c>
      <c r="H33" s="313"/>
      <c r="I33" s="313"/>
      <c r="J33" s="312">
        <v>0</v>
      </c>
      <c r="K33" s="313"/>
      <c r="L33" s="313"/>
      <c r="M33" s="312">
        <v>0</v>
      </c>
      <c r="N33" s="313"/>
      <c r="O33" s="313"/>
      <c r="P33" s="286">
        <f t="shared" si="4"/>
        <v>200</v>
      </c>
      <c r="Q33" s="286"/>
      <c r="R33" s="286"/>
      <c r="S33" s="286"/>
      <c r="T33" s="283">
        <f t="shared" si="2"/>
        <v>0</v>
      </c>
      <c r="U33" s="283"/>
      <c r="V33" s="283"/>
      <c r="W33" s="283"/>
      <c r="X33" s="282">
        <f t="shared" si="3"/>
        <v>0</v>
      </c>
      <c r="Y33" s="282"/>
      <c r="Z33" s="282"/>
      <c r="AA33" s="282"/>
      <c r="AB33" s="282"/>
      <c r="AC33" s="158"/>
      <c r="AD33" s="158"/>
      <c r="AP33" s="185"/>
      <c r="AQ33" s="185"/>
      <c r="AR33" s="185"/>
      <c r="AS33" s="185"/>
      <c r="AT33" s="185"/>
      <c r="AU33" s="185"/>
      <c r="AV33" s="185"/>
    </row>
    <row r="34" spans="1:48" ht="21" customHeight="1">
      <c r="A34" s="304">
        <v>250</v>
      </c>
      <c r="B34" s="305"/>
      <c r="C34" s="306"/>
      <c r="D34" s="312">
        <v>0</v>
      </c>
      <c r="E34" s="313"/>
      <c r="F34" s="313"/>
      <c r="G34" s="312">
        <v>0</v>
      </c>
      <c r="H34" s="313"/>
      <c r="I34" s="313"/>
      <c r="J34" s="312">
        <v>0</v>
      </c>
      <c r="K34" s="313"/>
      <c r="L34" s="313"/>
      <c r="M34" s="312">
        <v>0</v>
      </c>
      <c r="N34" s="313"/>
      <c r="O34" s="313"/>
      <c r="P34" s="286">
        <f t="shared" si="4"/>
        <v>250</v>
      </c>
      <c r="Q34" s="286"/>
      <c r="R34" s="286"/>
      <c r="S34" s="286"/>
      <c r="T34" s="283">
        <f t="shared" si="2"/>
        <v>0</v>
      </c>
      <c r="U34" s="283"/>
      <c r="V34" s="283"/>
      <c r="W34" s="283"/>
      <c r="X34" s="282">
        <f t="shared" si="3"/>
        <v>0</v>
      </c>
      <c r="Y34" s="282"/>
      <c r="Z34" s="282"/>
      <c r="AA34" s="282"/>
      <c r="AB34" s="282"/>
      <c r="AC34" s="158"/>
      <c r="AD34" s="158"/>
      <c r="AG34" s="185"/>
      <c r="AH34" s="185"/>
      <c r="AI34" s="185"/>
      <c r="AJ34" s="185"/>
      <c r="AK34" s="185"/>
      <c r="AL34" s="185"/>
      <c r="AM34" s="185"/>
      <c r="AN34" s="185"/>
      <c r="AO34" s="185"/>
      <c r="AP34" s="185"/>
      <c r="AQ34" s="185"/>
      <c r="AR34" s="185"/>
    </row>
    <row r="35" spans="1:48" ht="21" customHeight="1">
      <c r="A35" s="304">
        <v>300</v>
      </c>
      <c r="B35" s="305"/>
      <c r="C35" s="306"/>
      <c r="D35" s="312">
        <v>0</v>
      </c>
      <c r="E35" s="313"/>
      <c r="F35" s="313"/>
      <c r="G35" s="312">
        <v>0</v>
      </c>
      <c r="H35" s="313"/>
      <c r="I35" s="313"/>
      <c r="J35" s="312">
        <v>0</v>
      </c>
      <c r="K35" s="313"/>
      <c r="L35" s="313"/>
      <c r="M35" s="312">
        <v>0</v>
      </c>
      <c r="N35" s="313"/>
      <c r="O35" s="313"/>
      <c r="P35" s="286">
        <f t="shared" si="4"/>
        <v>300</v>
      </c>
      <c r="Q35" s="286"/>
      <c r="R35" s="286"/>
      <c r="S35" s="286"/>
      <c r="T35" s="283">
        <f t="shared" si="2"/>
        <v>0</v>
      </c>
      <c r="U35" s="283"/>
      <c r="V35" s="283"/>
      <c r="W35" s="283"/>
      <c r="X35" s="282">
        <f t="shared" si="3"/>
        <v>0</v>
      </c>
      <c r="Y35" s="282"/>
      <c r="Z35" s="282"/>
      <c r="AA35" s="282"/>
      <c r="AB35" s="282"/>
      <c r="AC35" s="158"/>
      <c r="AD35" s="158"/>
    </row>
    <row r="36" spans="1:48" ht="21" customHeight="1">
      <c r="A36" s="304">
        <v>400</v>
      </c>
      <c r="B36" s="305"/>
      <c r="C36" s="306"/>
      <c r="D36" s="312">
        <v>0</v>
      </c>
      <c r="E36" s="313"/>
      <c r="F36" s="313"/>
      <c r="G36" s="312">
        <v>0</v>
      </c>
      <c r="H36" s="313"/>
      <c r="I36" s="313"/>
      <c r="J36" s="312">
        <v>0</v>
      </c>
      <c r="K36" s="313"/>
      <c r="L36" s="313"/>
      <c r="M36" s="312">
        <v>0</v>
      </c>
      <c r="N36" s="313"/>
      <c r="O36" s="313"/>
      <c r="P36" s="286">
        <f t="shared" si="4"/>
        <v>400</v>
      </c>
      <c r="Q36" s="286"/>
      <c r="R36" s="286"/>
      <c r="S36" s="286"/>
      <c r="T36" s="283">
        <f t="shared" si="2"/>
        <v>0</v>
      </c>
      <c r="U36" s="283"/>
      <c r="V36" s="283"/>
      <c r="W36" s="283"/>
      <c r="X36" s="282">
        <f t="shared" si="3"/>
        <v>0</v>
      </c>
      <c r="Y36" s="282"/>
      <c r="Z36" s="282"/>
      <c r="AA36" s="282"/>
      <c r="AB36" s="282"/>
      <c r="AC36" s="158"/>
      <c r="AD36" s="158"/>
    </row>
    <row r="37" spans="1:48" ht="21" customHeight="1">
      <c r="A37" s="311">
        <v>500</v>
      </c>
      <c r="B37" s="311"/>
      <c r="C37" s="311"/>
      <c r="D37" s="312">
        <v>0</v>
      </c>
      <c r="E37" s="313"/>
      <c r="F37" s="313"/>
      <c r="G37" s="312">
        <v>0</v>
      </c>
      <c r="H37" s="313"/>
      <c r="I37" s="313"/>
      <c r="J37" s="312">
        <v>0</v>
      </c>
      <c r="K37" s="313"/>
      <c r="L37" s="313"/>
      <c r="M37" s="312">
        <v>0</v>
      </c>
      <c r="N37" s="313"/>
      <c r="O37" s="313"/>
      <c r="P37" s="286">
        <f t="shared" si="4"/>
        <v>500</v>
      </c>
      <c r="Q37" s="286"/>
      <c r="R37" s="286"/>
      <c r="S37" s="286"/>
      <c r="T37" s="283">
        <f t="shared" si="2"/>
        <v>0</v>
      </c>
      <c r="U37" s="283"/>
      <c r="V37" s="283"/>
      <c r="W37" s="283"/>
      <c r="X37" s="282">
        <f t="shared" si="3"/>
        <v>0</v>
      </c>
      <c r="Y37" s="282"/>
      <c r="Z37" s="282"/>
      <c r="AA37" s="282"/>
      <c r="AB37" s="282"/>
      <c r="AC37" s="158"/>
      <c r="AD37" s="158"/>
    </row>
    <row r="38" spans="1:48" ht="21" customHeight="1">
      <c r="A38" s="189"/>
      <c r="B38" s="189"/>
      <c r="C38" s="189"/>
      <c r="D38" s="193"/>
      <c r="E38" s="193"/>
      <c r="F38" s="193"/>
      <c r="G38" s="193"/>
      <c r="H38" s="185"/>
      <c r="I38" s="185"/>
      <c r="J38" s="185"/>
      <c r="K38" s="185"/>
      <c r="L38" s="185"/>
      <c r="N38" s="189"/>
      <c r="T38" s="193"/>
      <c r="W38" s="185"/>
      <c r="X38" s="185"/>
      <c r="Y38" s="185"/>
      <c r="Z38" s="185"/>
      <c r="AA38" s="185"/>
      <c r="AB38" s="182"/>
      <c r="AC38" s="182"/>
      <c r="AD38" s="182"/>
      <c r="AE38" s="185"/>
    </row>
    <row r="39" spans="1:48" ht="21" customHeight="1">
      <c r="A39" s="189" t="s">
        <v>95</v>
      </c>
      <c r="B39" s="189"/>
      <c r="C39" s="189"/>
      <c r="D39" s="193"/>
      <c r="E39" s="194"/>
      <c r="F39" s="194"/>
      <c r="G39" s="194"/>
      <c r="H39" s="195"/>
      <c r="I39" s="195"/>
      <c r="J39" s="195"/>
      <c r="K39" s="195"/>
      <c r="L39" s="195"/>
      <c r="N39" s="189"/>
      <c r="W39" s="185"/>
      <c r="X39" s="185"/>
      <c r="Y39" s="185"/>
      <c r="Z39" s="185"/>
      <c r="AA39" s="185"/>
      <c r="AB39" s="182"/>
      <c r="AC39" s="182"/>
      <c r="AD39" s="182"/>
      <c r="AE39" s="185"/>
    </row>
    <row r="40" spans="1:48" ht="21" customHeight="1">
      <c r="A40" s="189"/>
      <c r="B40" s="189"/>
      <c r="C40" s="189"/>
      <c r="D40" s="193"/>
      <c r="E40" s="193"/>
      <c r="F40" s="193"/>
      <c r="G40" s="193"/>
      <c r="H40" s="185"/>
      <c r="I40" s="185"/>
      <c r="J40" s="182"/>
      <c r="K40" s="185"/>
      <c r="L40" s="185"/>
      <c r="M40" s="185"/>
      <c r="N40" s="189"/>
      <c r="O40" s="189"/>
      <c r="P40" s="189"/>
      <c r="Q40" s="193"/>
      <c r="R40" s="193"/>
      <c r="S40" s="193"/>
      <c r="U40" s="185"/>
      <c r="V40" s="185"/>
      <c r="W40" s="185"/>
      <c r="X40" s="185"/>
      <c r="Y40" s="185"/>
      <c r="Z40" s="185"/>
      <c r="AA40" s="185"/>
      <c r="AB40" s="182"/>
      <c r="AC40" s="182"/>
      <c r="AD40" s="182"/>
      <c r="AE40" s="185"/>
    </row>
    <row r="41" spans="1:48" ht="18" customHeight="1">
      <c r="A41" s="185"/>
      <c r="B41" s="185"/>
      <c r="C41" s="185"/>
      <c r="D41" s="182"/>
      <c r="E41" s="185"/>
      <c r="F41" s="185"/>
      <c r="G41" s="185"/>
      <c r="H41" s="185"/>
      <c r="I41" s="185"/>
      <c r="J41" s="185"/>
      <c r="K41" s="185"/>
      <c r="L41" s="185"/>
      <c r="M41" s="185"/>
      <c r="T41" s="193"/>
    </row>
    <row r="42" spans="1:48" ht="23.1" customHeight="1">
      <c r="B42" s="67">
        <v>11</v>
      </c>
      <c r="C42" s="67"/>
      <c r="D42" s="196" t="s">
        <v>96</v>
      </c>
      <c r="E42" s="197"/>
      <c r="F42" s="198"/>
      <c r="G42" s="198"/>
      <c r="H42"/>
      <c r="I42"/>
      <c r="J42"/>
      <c r="K42"/>
      <c r="N42"/>
      <c r="O42"/>
      <c r="P42"/>
      <c r="Q42"/>
      <c r="R42"/>
      <c r="S42"/>
      <c r="U42"/>
      <c r="AB42" s="158"/>
      <c r="AC42" s="158"/>
      <c r="AD42" s="158"/>
    </row>
    <row r="43" spans="1:48" ht="18" customHeight="1">
      <c r="A43" s="185"/>
      <c r="B43" s="185"/>
      <c r="C43" s="185"/>
      <c r="D43" s="182"/>
      <c r="E43" s="185"/>
      <c r="F43" s="185"/>
      <c r="G43" s="185"/>
      <c r="H43" s="185"/>
      <c r="I43" s="185"/>
      <c r="J43" s="185"/>
      <c r="K43" s="185"/>
      <c r="L43" s="185"/>
      <c r="M43" s="185"/>
      <c r="N43" s="185"/>
      <c r="O43" s="185"/>
      <c r="P43" s="185"/>
      <c r="Q43" s="185"/>
      <c r="R43" s="185"/>
      <c r="S43" s="185"/>
      <c r="T43"/>
      <c r="U43" s="185"/>
      <c r="V43" s="185"/>
      <c r="W43" s="185"/>
      <c r="X43" s="185"/>
      <c r="Y43" s="185"/>
      <c r="Z43" s="185"/>
    </row>
    <row r="44" spans="1:48" ht="18" customHeight="1">
      <c r="A44" s="185"/>
      <c r="B44" s="185"/>
      <c r="C44" s="185"/>
      <c r="D44" s="182"/>
      <c r="E44" s="185"/>
      <c r="F44" s="185"/>
      <c r="G44" s="185"/>
      <c r="H44" s="185"/>
      <c r="I44" s="185"/>
      <c r="J44" s="185"/>
      <c r="K44" s="185"/>
      <c r="L44" s="185"/>
      <c r="M44" s="185"/>
      <c r="N44" s="185"/>
      <c r="O44" s="185"/>
      <c r="P44" s="185"/>
      <c r="Q44" s="185"/>
      <c r="R44" s="185"/>
      <c r="S44" s="185"/>
      <c r="T44" s="185"/>
      <c r="U44" s="185"/>
      <c r="V44" s="185"/>
      <c r="W44" s="185"/>
      <c r="X44" s="185"/>
      <c r="Y44" s="185"/>
      <c r="Z44" s="185"/>
    </row>
    <row r="45" spans="1:48" ht="18" customHeight="1">
      <c r="A45" s="185"/>
      <c r="B45" s="185"/>
      <c r="C45" s="185"/>
      <c r="D45" s="182"/>
      <c r="E45" s="185"/>
      <c r="F45" s="185"/>
      <c r="G45" s="185"/>
      <c r="H45" s="185"/>
      <c r="I45" s="185"/>
      <c r="J45" s="185"/>
      <c r="K45" s="185"/>
      <c r="L45" s="185"/>
      <c r="M45" s="185"/>
      <c r="N45" s="185"/>
      <c r="O45" s="185"/>
      <c r="P45" s="185"/>
      <c r="Q45" s="185"/>
      <c r="R45" s="185"/>
      <c r="S45" s="185"/>
      <c r="T45" s="185"/>
      <c r="U45" s="185"/>
      <c r="V45" s="185"/>
      <c r="W45" s="185"/>
      <c r="X45" s="185"/>
      <c r="Y45" s="185"/>
      <c r="Z45" s="185"/>
    </row>
    <row r="46" spans="1:48" ht="18" customHeight="1">
      <c r="A46" s="185"/>
      <c r="B46" s="185"/>
      <c r="C46" s="185"/>
      <c r="D46" s="182"/>
      <c r="E46" s="185"/>
      <c r="F46" s="185"/>
      <c r="G46" s="185"/>
      <c r="H46" s="185"/>
      <c r="I46" s="185"/>
      <c r="J46" s="185"/>
      <c r="K46" s="185"/>
      <c r="L46" s="185"/>
      <c r="M46" s="185"/>
      <c r="N46" s="185"/>
      <c r="O46" s="185"/>
      <c r="P46" s="185"/>
      <c r="Q46" s="185"/>
      <c r="R46" s="185"/>
      <c r="S46" s="185"/>
      <c r="T46" s="185"/>
      <c r="U46" s="185"/>
      <c r="V46" s="185"/>
      <c r="W46" s="185"/>
      <c r="X46" s="185"/>
      <c r="Y46" s="185"/>
      <c r="Z46" s="185"/>
    </row>
    <row r="47" spans="1:48" ht="6" customHeight="1">
      <c r="A47" s="185"/>
      <c r="B47" s="185"/>
      <c r="C47" s="185"/>
      <c r="D47" s="185"/>
      <c r="E47" s="185"/>
      <c r="F47" s="185"/>
      <c r="G47" s="185"/>
      <c r="H47" s="185"/>
      <c r="I47" s="185"/>
      <c r="J47" s="185"/>
      <c r="K47" s="185"/>
      <c r="L47" s="185"/>
      <c r="M47" s="185"/>
      <c r="N47" s="185"/>
      <c r="O47" s="185"/>
      <c r="P47" s="185"/>
      <c r="Q47" s="185"/>
      <c r="R47" s="185"/>
      <c r="S47" s="185"/>
      <c r="T47" s="185"/>
      <c r="U47" s="185"/>
      <c r="V47" s="185"/>
      <c r="W47" s="185"/>
      <c r="X47" s="185"/>
      <c r="Y47" s="185"/>
      <c r="Z47" s="185"/>
    </row>
    <row r="48" spans="1:48" ht="18" customHeight="1">
      <c r="A48" s="185"/>
      <c r="B48" s="185"/>
      <c r="C48" s="185"/>
      <c r="D48" s="185"/>
      <c r="E48" s="185"/>
      <c r="F48" s="185"/>
      <c r="G48" s="185"/>
      <c r="H48" s="185"/>
      <c r="I48" s="185"/>
      <c r="J48" s="185"/>
      <c r="K48" s="185"/>
      <c r="L48" s="185"/>
      <c r="M48" s="185"/>
      <c r="N48" s="185"/>
      <c r="O48" s="185"/>
      <c r="P48" s="185"/>
      <c r="Q48" s="185"/>
      <c r="R48" s="185"/>
      <c r="S48" s="185"/>
      <c r="T48" s="185"/>
      <c r="U48" s="185"/>
      <c r="V48" s="185"/>
      <c r="W48" s="185"/>
      <c r="X48" s="185"/>
      <c r="Y48" s="185"/>
      <c r="Z48" s="185"/>
    </row>
    <row r="49" spans="1:31" ht="18" customHeight="1">
      <c r="A49" s="185"/>
      <c r="B49" s="185"/>
      <c r="C49" s="185"/>
      <c r="D49" s="185"/>
      <c r="E49" s="185"/>
      <c r="F49" s="185"/>
      <c r="G49" s="185"/>
      <c r="H49" s="185"/>
      <c r="I49" s="185"/>
      <c r="J49" s="185"/>
      <c r="K49" s="185"/>
      <c r="L49" s="185"/>
      <c r="M49" s="185"/>
      <c r="N49" s="185"/>
      <c r="O49" s="185"/>
      <c r="P49" s="185"/>
      <c r="Q49" s="185"/>
      <c r="R49" s="185"/>
      <c r="S49" s="185"/>
      <c r="T49" s="185"/>
      <c r="U49" s="185"/>
      <c r="V49" s="185"/>
      <c r="W49" s="185"/>
      <c r="X49" s="185"/>
      <c r="Y49" s="185"/>
      <c r="Z49" s="185"/>
    </row>
    <row r="50" spans="1:31" ht="18" customHeight="1">
      <c r="A50" s="185"/>
      <c r="B50" s="185"/>
      <c r="C50" s="185"/>
      <c r="D50" s="185"/>
      <c r="E50" s="185"/>
      <c r="F50" s="185"/>
      <c r="G50" s="185"/>
      <c r="H50" s="185"/>
      <c r="I50" s="185"/>
      <c r="J50" s="185"/>
      <c r="K50" s="185"/>
      <c r="L50" s="185"/>
      <c r="M50" s="185"/>
      <c r="N50" s="185"/>
      <c r="O50" s="185"/>
      <c r="P50" s="185"/>
      <c r="Q50" s="185"/>
      <c r="R50" s="185"/>
      <c r="S50" s="185"/>
      <c r="T50" s="185"/>
      <c r="U50" s="185"/>
      <c r="V50" s="185"/>
      <c r="W50" s="185"/>
      <c r="X50" s="185"/>
      <c r="Y50" s="185"/>
      <c r="Z50" s="185"/>
    </row>
    <row r="51" spans="1:31" ht="18" customHeight="1">
      <c r="A51" s="185"/>
      <c r="B51" s="185"/>
      <c r="C51" s="185"/>
      <c r="D51" s="185"/>
      <c r="E51" s="185"/>
      <c r="F51" s="185"/>
      <c r="G51" s="185"/>
      <c r="H51" s="185"/>
      <c r="I51" s="185"/>
      <c r="J51" s="185"/>
      <c r="K51" s="185"/>
      <c r="L51" s="185"/>
      <c r="M51" s="185"/>
      <c r="N51" s="185"/>
      <c r="O51" s="185"/>
      <c r="P51" s="185"/>
      <c r="Q51" s="185"/>
      <c r="R51" s="185"/>
      <c r="S51" s="185"/>
      <c r="T51" s="185"/>
      <c r="U51" s="185"/>
      <c r="V51" s="185"/>
      <c r="W51" s="185"/>
      <c r="X51" s="185"/>
      <c r="Y51" s="185"/>
      <c r="Z51" s="185"/>
    </row>
    <row r="52" spans="1:31" ht="18" customHeight="1">
      <c r="A52" s="199"/>
      <c r="B52" s="200"/>
      <c r="C52" s="200"/>
      <c r="D52" s="200"/>
      <c r="E52" s="200"/>
      <c r="F52" s="201"/>
      <c r="G52" s="201"/>
      <c r="H52" s="201"/>
      <c r="I52" s="201"/>
      <c r="J52" s="184"/>
      <c r="K52" s="184"/>
      <c r="L52" s="184"/>
      <c r="M52" s="184"/>
      <c r="N52" s="184"/>
      <c r="O52" s="184"/>
      <c r="P52" s="184"/>
      <c r="Q52" s="184"/>
      <c r="R52" s="184"/>
      <c r="S52" s="185"/>
      <c r="T52" s="185"/>
      <c r="U52" s="185"/>
      <c r="V52" s="185"/>
      <c r="W52" s="185"/>
      <c r="X52" s="185"/>
      <c r="Y52" s="185"/>
      <c r="Z52" s="185"/>
    </row>
    <row r="53" spans="1:31" ht="6" customHeight="1">
      <c r="A53" s="202"/>
      <c r="B53" s="185"/>
      <c r="C53" s="185"/>
      <c r="D53" s="185"/>
      <c r="E53" s="185"/>
      <c r="F53" s="184"/>
      <c r="G53" s="184"/>
      <c r="H53" s="184"/>
      <c r="I53" s="184"/>
      <c r="J53" s="184"/>
      <c r="K53" s="184"/>
      <c r="L53" s="184"/>
      <c r="M53" s="184"/>
      <c r="N53" s="184"/>
      <c r="O53" s="184"/>
      <c r="P53" s="184"/>
      <c r="Q53" s="184"/>
      <c r="R53" s="184"/>
      <c r="S53" s="185"/>
      <c r="T53" s="185"/>
      <c r="U53" s="185"/>
      <c r="V53" s="185"/>
      <c r="W53" s="185"/>
      <c r="X53" s="185"/>
      <c r="Y53" s="185"/>
      <c r="Z53" s="185"/>
    </row>
    <row r="54" spans="1:31" ht="18" customHeight="1">
      <c r="A54" s="185"/>
      <c r="B54" s="185"/>
      <c r="C54" s="185"/>
      <c r="D54" s="182"/>
      <c r="E54" s="185"/>
      <c r="F54" s="185"/>
      <c r="G54" s="185"/>
      <c r="H54" s="185"/>
      <c r="I54" s="185"/>
      <c r="J54" s="185"/>
      <c r="K54" s="185"/>
      <c r="L54" s="185"/>
      <c r="M54" s="185"/>
      <c r="N54" s="185"/>
      <c r="O54" s="185"/>
      <c r="P54" s="185"/>
      <c r="Q54" s="185"/>
      <c r="R54" s="185"/>
      <c r="S54" s="185"/>
      <c r="T54" s="185"/>
      <c r="U54" s="185"/>
      <c r="V54" s="185"/>
      <c r="W54" s="185"/>
      <c r="X54" s="185"/>
      <c r="Y54" s="185"/>
      <c r="Z54" s="185"/>
    </row>
    <row r="55" spans="1:31" ht="18" customHeight="1">
      <c r="A55" s="185"/>
      <c r="B55" s="185"/>
      <c r="C55" s="185"/>
      <c r="D55" s="182"/>
      <c r="E55" s="185"/>
      <c r="F55" s="185"/>
      <c r="G55" s="185"/>
      <c r="H55" s="185"/>
      <c r="I55" s="185"/>
      <c r="J55" s="185"/>
      <c r="K55" s="185"/>
      <c r="L55" s="185"/>
      <c r="M55" s="185"/>
      <c r="N55" s="185"/>
      <c r="O55" s="185"/>
      <c r="P55" s="185"/>
      <c r="Q55" s="185"/>
      <c r="R55" s="185"/>
      <c r="S55" s="185"/>
      <c r="T55" s="185"/>
      <c r="U55" s="185"/>
      <c r="V55" s="185"/>
      <c r="W55" s="185"/>
      <c r="X55" s="185"/>
      <c r="Y55" s="185"/>
      <c r="Z55" s="185"/>
    </row>
    <row r="56" spans="1:31" ht="18" customHeight="1">
      <c r="A56" s="185"/>
      <c r="B56" s="185"/>
      <c r="C56" s="185"/>
      <c r="D56" s="182"/>
      <c r="E56" s="185"/>
      <c r="F56" s="185"/>
      <c r="G56" s="185"/>
      <c r="H56" s="185"/>
      <c r="I56" s="185"/>
      <c r="J56" s="185"/>
      <c r="K56" s="185"/>
      <c r="L56" s="185"/>
      <c r="M56" s="185"/>
      <c r="N56" s="185"/>
      <c r="O56" s="185"/>
      <c r="P56" s="185"/>
      <c r="Q56" s="185"/>
      <c r="R56" s="185"/>
      <c r="S56" s="185"/>
      <c r="T56" s="185"/>
      <c r="U56" s="185"/>
      <c r="V56" s="185"/>
      <c r="W56" s="185"/>
      <c r="X56" s="185"/>
      <c r="Y56" s="185"/>
      <c r="Z56" s="185"/>
      <c r="AA56" s="185"/>
      <c r="AE56" s="185"/>
    </row>
    <row r="57" spans="1:31" ht="6.75" customHeight="1">
      <c r="A57" s="185"/>
      <c r="B57" s="185"/>
      <c r="C57" s="185"/>
      <c r="D57" s="185"/>
      <c r="E57" s="185"/>
      <c r="F57" s="185"/>
      <c r="G57" s="185"/>
      <c r="H57" s="185"/>
      <c r="I57" s="185"/>
      <c r="J57" s="185"/>
      <c r="K57" s="185"/>
      <c r="L57" s="185"/>
      <c r="M57" s="185"/>
      <c r="N57" s="185"/>
      <c r="O57" s="185"/>
      <c r="P57" s="185"/>
      <c r="Q57" s="185"/>
      <c r="R57" s="185"/>
      <c r="S57" s="185"/>
      <c r="T57" s="185"/>
      <c r="U57" s="185"/>
      <c r="V57" s="185"/>
      <c r="W57" s="185"/>
      <c r="X57" s="185"/>
      <c r="Y57" s="185"/>
      <c r="Z57" s="185"/>
      <c r="AA57" s="185"/>
      <c r="AB57" s="182"/>
      <c r="AC57" s="182"/>
      <c r="AD57" s="182"/>
      <c r="AE57" s="185"/>
    </row>
    <row r="58" spans="1:31" ht="18" customHeight="1">
      <c r="A58" s="200"/>
      <c r="B58" s="185"/>
      <c r="C58" s="185"/>
      <c r="D58" s="185"/>
      <c r="E58" s="185"/>
      <c r="F58" s="185"/>
      <c r="G58" s="185"/>
      <c r="H58" s="185"/>
      <c r="I58" s="185"/>
      <c r="J58" s="185"/>
      <c r="K58" s="185"/>
      <c r="L58" s="185"/>
      <c r="M58" s="185"/>
      <c r="N58" s="185"/>
      <c r="O58" s="185"/>
      <c r="P58" s="185"/>
      <c r="Q58" s="185"/>
      <c r="R58" s="185"/>
      <c r="S58" s="185"/>
      <c r="T58" s="185"/>
      <c r="U58" s="185"/>
      <c r="V58" s="185"/>
      <c r="W58" s="185"/>
      <c r="X58" s="185"/>
      <c r="Y58" s="185"/>
      <c r="Z58" s="185"/>
      <c r="AA58" s="185"/>
      <c r="AB58" s="182"/>
      <c r="AC58" s="182"/>
      <c r="AD58" s="182"/>
      <c r="AE58" s="185"/>
    </row>
    <row r="59" spans="1:31" ht="6.75" customHeight="1">
      <c r="A59" s="185"/>
      <c r="B59" s="185"/>
      <c r="C59" s="185"/>
      <c r="D59" s="185"/>
      <c r="E59" s="185"/>
      <c r="F59" s="185"/>
      <c r="G59" s="185"/>
      <c r="H59" s="185"/>
      <c r="I59" s="185"/>
      <c r="J59" s="185"/>
      <c r="K59" s="185"/>
      <c r="L59" s="185"/>
      <c r="M59" s="185"/>
      <c r="N59" s="185"/>
      <c r="O59" s="185"/>
      <c r="P59" s="185"/>
      <c r="Q59" s="185"/>
      <c r="R59" s="185"/>
      <c r="S59" s="185"/>
      <c r="T59" s="185"/>
      <c r="U59" s="185"/>
      <c r="V59" s="185"/>
      <c r="W59" s="185"/>
      <c r="X59" s="185"/>
      <c r="Y59" s="185"/>
      <c r="Z59" s="185"/>
      <c r="AA59" s="185"/>
      <c r="AB59" s="182"/>
      <c r="AC59" s="182"/>
      <c r="AD59" s="182"/>
      <c r="AE59" s="185"/>
    </row>
    <row r="60" spans="1:31" ht="18" customHeight="1">
      <c r="A60" s="185"/>
      <c r="B60" s="185"/>
      <c r="C60" s="185"/>
      <c r="D60" s="185"/>
      <c r="E60" s="185"/>
      <c r="F60" s="185"/>
      <c r="G60" s="185"/>
      <c r="H60" s="185"/>
      <c r="I60" s="185"/>
      <c r="J60" s="185"/>
      <c r="K60" s="185"/>
      <c r="L60" s="185"/>
      <c r="M60" s="185"/>
      <c r="N60" s="185"/>
      <c r="O60" s="185"/>
      <c r="P60" s="185"/>
      <c r="Q60" s="185"/>
      <c r="R60" s="185"/>
      <c r="S60" s="185"/>
      <c r="T60" s="185"/>
      <c r="U60" s="185"/>
      <c r="V60" s="185"/>
      <c r="W60" s="185"/>
      <c r="X60" s="185"/>
      <c r="Y60" s="185"/>
      <c r="Z60" s="185"/>
      <c r="AA60" s="185"/>
      <c r="AB60" s="182"/>
      <c r="AC60" s="182"/>
      <c r="AD60" s="182"/>
      <c r="AE60" s="185"/>
    </row>
    <row r="61" spans="1:31" ht="18" customHeight="1">
      <c r="A61" s="185"/>
      <c r="B61" s="185"/>
      <c r="C61" s="185"/>
      <c r="D61" s="185"/>
      <c r="E61" s="185"/>
      <c r="F61" s="185"/>
      <c r="G61" s="185"/>
      <c r="H61" s="185"/>
      <c r="I61" s="185"/>
      <c r="J61" s="185"/>
      <c r="K61" s="185"/>
      <c r="L61" s="185"/>
      <c r="M61" s="185"/>
      <c r="N61" s="185"/>
      <c r="O61" s="185"/>
      <c r="P61" s="185"/>
      <c r="Q61" s="185"/>
      <c r="R61" s="185"/>
      <c r="S61" s="185"/>
      <c r="T61" s="185"/>
      <c r="U61" s="185"/>
      <c r="V61" s="185"/>
      <c r="W61" s="185"/>
      <c r="X61" s="185"/>
      <c r="Y61" s="185"/>
      <c r="Z61" s="185"/>
      <c r="AA61" s="185"/>
      <c r="AB61" s="182"/>
      <c r="AC61" s="182"/>
      <c r="AD61" s="182"/>
      <c r="AE61" s="185"/>
    </row>
    <row r="62" spans="1:31" ht="18" customHeight="1">
      <c r="A62" s="185"/>
      <c r="B62" s="185"/>
      <c r="C62" s="185"/>
      <c r="D62" s="185"/>
      <c r="E62" s="185"/>
      <c r="F62" s="185"/>
      <c r="G62" s="185"/>
      <c r="H62" s="185"/>
      <c r="I62" s="185"/>
      <c r="J62" s="185"/>
      <c r="K62" s="185"/>
      <c r="L62" s="185"/>
      <c r="M62" s="185"/>
      <c r="N62" s="185"/>
      <c r="O62" s="185"/>
      <c r="P62" s="185"/>
      <c r="Q62" s="185"/>
      <c r="R62" s="185"/>
      <c r="S62" s="185"/>
      <c r="T62" s="185"/>
      <c r="U62" s="185"/>
      <c r="V62" s="185"/>
      <c r="W62" s="185"/>
      <c r="X62" s="185"/>
      <c r="Y62" s="185"/>
      <c r="Z62" s="185"/>
      <c r="AA62" s="185"/>
      <c r="AB62" s="182"/>
      <c r="AC62" s="182"/>
      <c r="AD62" s="182"/>
      <c r="AE62" s="185"/>
    </row>
    <row r="63" spans="1:31" ht="18" customHeight="1">
      <c r="A63" s="185"/>
      <c r="B63" s="185"/>
      <c r="C63" s="185"/>
      <c r="D63" s="185"/>
      <c r="E63" s="185"/>
      <c r="F63" s="185"/>
      <c r="G63" s="185"/>
      <c r="H63" s="185"/>
      <c r="I63" s="185"/>
      <c r="J63" s="185"/>
      <c r="K63" s="185"/>
      <c r="L63" s="185"/>
      <c r="M63" s="185"/>
      <c r="N63" s="185"/>
      <c r="O63" s="185"/>
      <c r="P63" s="185"/>
      <c r="Q63" s="185"/>
      <c r="R63" s="185"/>
      <c r="S63" s="185"/>
      <c r="T63" s="185"/>
      <c r="U63" s="185"/>
      <c r="V63" s="185"/>
      <c r="W63" s="185"/>
      <c r="X63" s="185"/>
      <c r="Y63" s="185"/>
      <c r="Z63" s="185"/>
      <c r="AA63" s="185"/>
      <c r="AB63" s="182"/>
      <c r="AC63" s="182"/>
      <c r="AD63" s="182"/>
      <c r="AE63" s="185"/>
    </row>
    <row r="64" spans="1:31" ht="18" customHeight="1">
      <c r="A64" s="185"/>
      <c r="B64" s="185"/>
      <c r="C64" s="185"/>
      <c r="D64" s="185"/>
      <c r="E64" s="185"/>
      <c r="F64" s="185"/>
      <c r="G64" s="185"/>
      <c r="H64" s="185"/>
      <c r="I64" s="185"/>
      <c r="J64" s="185"/>
      <c r="K64" s="185"/>
      <c r="L64" s="185"/>
      <c r="M64" s="185"/>
      <c r="N64" s="185"/>
      <c r="O64" s="185"/>
      <c r="P64" s="185"/>
      <c r="Q64" s="185"/>
      <c r="R64" s="185"/>
      <c r="S64" s="185"/>
      <c r="T64" s="185"/>
      <c r="U64" s="185"/>
      <c r="V64" s="185"/>
      <c r="W64" s="185"/>
      <c r="X64" s="185"/>
      <c r="Y64" s="185"/>
      <c r="Z64" s="185"/>
      <c r="AA64" s="185"/>
      <c r="AB64" s="182"/>
      <c r="AC64" s="182"/>
      <c r="AD64" s="182"/>
      <c r="AE64" s="185"/>
    </row>
    <row r="65" spans="1:31" ht="18" customHeight="1">
      <c r="A65" s="185"/>
      <c r="B65" s="185"/>
      <c r="C65" s="185"/>
      <c r="D65" s="185"/>
      <c r="E65" s="185"/>
      <c r="F65" s="185"/>
      <c r="G65" s="185"/>
      <c r="H65" s="185"/>
      <c r="I65" s="185"/>
      <c r="J65" s="185"/>
      <c r="K65" s="185"/>
      <c r="L65" s="185"/>
      <c r="M65" s="185"/>
      <c r="N65" s="185"/>
      <c r="O65" s="185"/>
      <c r="P65" s="185"/>
      <c r="Q65" s="185"/>
      <c r="R65" s="185"/>
      <c r="S65" s="185"/>
      <c r="T65" s="185"/>
      <c r="U65" s="185"/>
      <c r="V65" s="185"/>
      <c r="W65" s="185"/>
      <c r="X65" s="185"/>
      <c r="Y65" s="185"/>
      <c r="Z65" s="185"/>
      <c r="AA65" s="185"/>
      <c r="AB65" s="182"/>
      <c r="AC65" s="182"/>
      <c r="AD65" s="182"/>
      <c r="AE65" s="185"/>
    </row>
    <row r="66" spans="1:31" ht="18" customHeight="1">
      <c r="A66" s="185"/>
      <c r="B66" s="185"/>
      <c r="C66" s="185"/>
      <c r="D66" s="185"/>
      <c r="E66" s="185"/>
      <c r="F66" s="185"/>
      <c r="G66" s="185"/>
      <c r="H66" s="185"/>
      <c r="I66" s="185"/>
      <c r="J66" s="185"/>
      <c r="K66" s="185"/>
      <c r="L66" s="185"/>
      <c r="M66" s="185"/>
      <c r="N66" s="185"/>
      <c r="O66" s="185"/>
      <c r="P66" s="185"/>
      <c r="Q66" s="185"/>
      <c r="R66" s="185"/>
      <c r="S66" s="185"/>
      <c r="T66" s="185"/>
      <c r="U66" s="185"/>
      <c r="V66" s="185"/>
      <c r="W66" s="185"/>
      <c r="X66" s="185"/>
      <c r="Y66" s="185"/>
      <c r="Z66" s="185"/>
      <c r="AA66" s="185"/>
      <c r="AB66" s="182"/>
      <c r="AC66" s="182"/>
      <c r="AD66" s="182"/>
      <c r="AE66" s="185"/>
    </row>
    <row r="67" spans="1:31" ht="18" customHeight="1">
      <c r="A67" s="185"/>
      <c r="B67" s="185"/>
      <c r="C67" s="185"/>
      <c r="D67" s="185"/>
      <c r="E67" s="185"/>
      <c r="F67" s="185"/>
      <c r="G67" s="185"/>
      <c r="H67" s="185"/>
      <c r="I67" s="185"/>
      <c r="J67" s="185"/>
      <c r="K67" s="185"/>
      <c r="L67" s="185"/>
      <c r="M67" s="185"/>
      <c r="N67" s="185"/>
      <c r="O67" s="185"/>
      <c r="P67" s="185"/>
      <c r="Q67" s="185"/>
      <c r="R67" s="185"/>
      <c r="S67" s="185"/>
      <c r="T67" s="185"/>
      <c r="U67" s="185"/>
      <c r="V67" s="185"/>
      <c r="W67" s="185"/>
      <c r="X67" s="185"/>
      <c r="Y67" s="185"/>
      <c r="Z67" s="185"/>
      <c r="AA67" s="185"/>
      <c r="AB67" s="182"/>
      <c r="AC67" s="182"/>
      <c r="AD67" s="182"/>
      <c r="AE67" s="185"/>
    </row>
    <row r="68" spans="1:31" ht="18" customHeight="1">
      <c r="A68" s="185"/>
      <c r="B68" s="185"/>
      <c r="C68" s="185"/>
      <c r="D68" s="185"/>
      <c r="E68" s="185"/>
      <c r="F68" s="185"/>
      <c r="G68" s="185"/>
      <c r="H68" s="185"/>
      <c r="I68" s="185"/>
      <c r="J68" s="185"/>
      <c r="K68" s="185"/>
      <c r="L68" s="185"/>
      <c r="M68" s="185"/>
      <c r="N68" s="185"/>
      <c r="O68" s="185"/>
      <c r="P68" s="185"/>
      <c r="Q68" s="185"/>
      <c r="R68" s="185"/>
      <c r="S68" s="185"/>
      <c r="T68" s="185"/>
      <c r="U68" s="185"/>
      <c r="V68" s="185"/>
      <c r="W68" s="185"/>
      <c r="X68" s="185"/>
      <c r="Y68" s="185"/>
      <c r="Z68" s="185"/>
      <c r="AA68" s="185"/>
      <c r="AB68" s="182"/>
      <c r="AC68" s="182"/>
      <c r="AD68" s="182"/>
      <c r="AE68" s="185"/>
    </row>
    <row r="69" spans="1:31" ht="18" customHeight="1">
      <c r="A69" s="185"/>
      <c r="B69" s="185"/>
      <c r="C69" s="185"/>
      <c r="D69" s="185"/>
      <c r="E69" s="185"/>
      <c r="F69" s="185"/>
      <c r="G69" s="185"/>
      <c r="H69" s="185"/>
      <c r="I69" s="185"/>
      <c r="J69" s="185"/>
      <c r="K69" s="185"/>
      <c r="L69" s="185"/>
      <c r="M69" s="185"/>
      <c r="N69" s="185"/>
      <c r="O69" s="185"/>
      <c r="P69" s="185"/>
      <c r="Q69" s="185"/>
      <c r="R69" s="185"/>
      <c r="S69" s="185"/>
      <c r="T69" s="185"/>
      <c r="U69" s="185"/>
      <c r="V69" s="185"/>
      <c r="W69" s="185"/>
      <c r="X69" s="185"/>
      <c r="Y69" s="185"/>
      <c r="Z69" s="185"/>
      <c r="AA69" s="185"/>
      <c r="AB69" s="182"/>
      <c r="AC69" s="182"/>
      <c r="AD69" s="182"/>
      <c r="AE69" s="185"/>
    </row>
    <row r="70" spans="1:31" ht="18" customHeight="1">
      <c r="A70" s="185"/>
      <c r="B70" s="185"/>
      <c r="C70" s="185"/>
      <c r="D70" s="185"/>
      <c r="E70" s="185"/>
      <c r="F70" s="185"/>
      <c r="G70" s="185"/>
      <c r="H70" s="185"/>
      <c r="I70" s="185"/>
      <c r="J70" s="185"/>
      <c r="K70" s="185"/>
      <c r="L70" s="185"/>
      <c r="M70" s="185"/>
      <c r="N70" s="185"/>
      <c r="O70" s="185"/>
      <c r="P70" s="185"/>
      <c r="Q70" s="185"/>
      <c r="R70" s="185"/>
      <c r="S70" s="185"/>
      <c r="T70" s="185"/>
      <c r="U70" s="185"/>
      <c r="V70" s="185"/>
      <c r="W70" s="185"/>
      <c r="X70" s="185"/>
      <c r="Y70" s="185"/>
      <c r="Z70" s="185"/>
      <c r="AA70" s="185"/>
      <c r="AB70" s="182"/>
      <c r="AC70" s="182"/>
      <c r="AD70" s="182"/>
      <c r="AE70" s="185"/>
    </row>
    <row r="71" spans="1:31" ht="18" customHeight="1">
      <c r="A71" s="185"/>
      <c r="B71" s="185"/>
      <c r="C71" s="185"/>
      <c r="D71" s="185"/>
      <c r="E71" s="185"/>
      <c r="F71" s="185"/>
      <c r="G71" s="185"/>
      <c r="H71" s="185"/>
      <c r="I71" s="185"/>
      <c r="J71" s="185"/>
      <c r="K71" s="185"/>
      <c r="L71" s="185"/>
      <c r="M71" s="185"/>
      <c r="N71" s="185"/>
      <c r="O71" s="185"/>
      <c r="P71" s="185"/>
      <c r="Q71" s="185"/>
      <c r="R71" s="185"/>
      <c r="S71" s="185"/>
      <c r="T71" s="185"/>
      <c r="U71" s="185"/>
      <c r="V71" s="185"/>
      <c r="W71" s="185"/>
      <c r="X71" s="185"/>
      <c r="Y71" s="185"/>
      <c r="Z71" s="185"/>
      <c r="AA71" s="185"/>
      <c r="AB71" s="182"/>
      <c r="AC71" s="182"/>
      <c r="AD71" s="182"/>
      <c r="AE71" s="185"/>
    </row>
    <row r="72" spans="1:31" ht="18" customHeight="1">
      <c r="A72" s="185"/>
      <c r="B72" s="185"/>
      <c r="C72" s="185"/>
      <c r="D72" s="185"/>
      <c r="E72" s="185"/>
      <c r="F72" s="185"/>
      <c r="G72" s="185"/>
      <c r="H72" s="185"/>
      <c r="I72" s="185"/>
      <c r="J72" s="185"/>
      <c r="K72" s="185"/>
      <c r="L72" s="185"/>
      <c r="M72" s="185"/>
      <c r="N72" s="185"/>
      <c r="O72" s="185"/>
      <c r="P72" s="185"/>
      <c r="Q72" s="185"/>
      <c r="R72" s="185"/>
      <c r="S72" s="185"/>
      <c r="T72" s="185"/>
      <c r="U72" s="185"/>
      <c r="V72" s="185"/>
      <c r="W72" s="185"/>
      <c r="X72" s="185"/>
      <c r="Y72" s="185"/>
      <c r="Z72" s="185"/>
      <c r="AA72" s="185"/>
      <c r="AB72" s="182"/>
      <c r="AC72" s="182"/>
      <c r="AD72" s="182"/>
      <c r="AE72" s="185"/>
    </row>
    <row r="73" spans="1:31" ht="16.5" customHeight="1">
      <c r="A73" s="185"/>
      <c r="B73" s="185"/>
      <c r="C73" s="185"/>
      <c r="D73" s="185"/>
      <c r="E73" s="185"/>
      <c r="F73" s="185"/>
      <c r="G73" s="185"/>
      <c r="H73" s="185"/>
      <c r="I73" s="185"/>
      <c r="J73" s="185"/>
      <c r="K73" s="185"/>
      <c r="L73" s="185"/>
      <c r="M73" s="185"/>
      <c r="N73" s="185"/>
      <c r="O73" s="185"/>
      <c r="P73" s="185"/>
      <c r="Q73" s="185"/>
      <c r="R73" s="185"/>
      <c r="S73" s="185"/>
      <c r="T73" s="185"/>
      <c r="U73" s="185"/>
      <c r="V73" s="185"/>
      <c r="W73" s="185"/>
      <c r="X73" s="185"/>
      <c r="Y73" s="185"/>
      <c r="Z73" s="185"/>
      <c r="AA73" s="185"/>
      <c r="AB73" s="182"/>
      <c r="AC73" s="182"/>
      <c r="AD73" s="182"/>
      <c r="AE73" s="185"/>
    </row>
    <row r="74" spans="1:31" ht="16.5" customHeight="1">
      <c r="A74" s="185"/>
      <c r="B74" s="185"/>
      <c r="C74" s="185"/>
      <c r="D74" s="185"/>
      <c r="E74" s="185"/>
      <c r="F74" s="185"/>
      <c r="G74" s="185"/>
      <c r="H74" s="185"/>
      <c r="I74" s="185"/>
      <c r="J74" s="185"/>
      <c r="K74" s="185"/>
      <c r="L74" s="185"/>
      <c r="M74" s="185"/>
      <c r="N74" s="185"/>
      <c r="O74" s="185"/>
      <c r="P74" s="185"/>
      <c r="Q74" s="185"/>
      <c r="R74" s="185"/>
      <c r="S74" s="185"/>
      <c r="T74" s="185"/>
      <c r="U74" s="185"/>
      <c r="V74" s="185"/>
      <c r="W74" s="185"/>
      <c r="X74" s="185"/>
      <c r="Y74" s="185"/>
      <c r="Z74" s="185"/>
      <c r="AA74" s="185"/>
      <c r="AB74" s="182"/>
      <c r="AC74" s="182"/>
      <c r="AD74" s="182"/>
      <c r="AE74" s="185"/>
    </row>
    <row r="75" spans="1:31" ht="16.5" customHeight="1">
      <c r="A75" s="185"/>
      <c r="B75" s="185"/>
      <c r="C75" s="185"/>
      <c r="D75" s="185"/>
      <c r="E75" s="185"/>
      <c r="F75" s="185"/>
      <c r="G75" s="185"/>
      <c r="H75" s="185"/>
      <c r="I75" s="185"/>
      <c r="J75" s="185"/>
      <c r="K75" s="185"/>
      <c r="L75" s="185"/>
      <c r="M75" s="185"/>
      <c r="N75" s="185"/>
      <c r="O75" s="185"/>
      <c r="P75" s="185"/>
      <c r="Q75" s="185"/>
      <c r="R75" s="185"/>
      <c r="S75" s="185"/>
      <c r="T75" s="185"/>
      <c r="U75" s="185"/>
      <c r="V75" s="185"/>
      <c r="W75" s="185"/>
      <c r="X75" s="185"/>
      <c r="Y75" s="185"/>
      <c r="Z75" s="185"/>
      <c r="AA75" s="185"/>
      <c r="AB75" s="182"/>
      <c r="AC75" s="182"/>
      <c r="AD75" s="182"/>
      <c r="AE75" s="185"/>
    </row>
    <row r="76" spans="1:31" ht="16.5" customHeight="1">
      <c r="A76" s="185"/>
      <c r="B76" s="185"/>
      <c r="C76" s="185"/>
      <c r="D76" s="185"/>
      <c r="E76" s="185"/>
      <c r="F76" s="185"/>
      <c r="G76" s="185"/>
      <c r="H76" s="185"/>
      <c r="I76" s="185"/>
      <c r="J76" s="185"/>
      <c r="K76" s="185"/>
      <c r="L76" s="185"/>
      <c r="M76" s="185"/>
      <c r="N76" s="185"/>
      <c r="O76" s="185"/>
      <c r="P76" s="185"/>
      <c r="Q76" s="185"/>
      <c r="R76" s="185"/>
      <c r="S76" s="185"/>
      <c r="T76" s="185"/>
      <c r="U76" s="185"/>
      <c r="V76" s="185"/>
      <c r="W76" s="185"/>
      <c r="X76" s="185"/>
      <c r="Y76" s="185"/>
      <c r="Z76" s="185"/>
      <c r="AA76" s="185"/>
      <c r="AB76" s="182"/>
      <c r="AC76" s="182"/>
      <c r="AD76" s="182"/>
      <c r="AE76" s="185"/>
    </row>
    <row r="77" spans="1:31" ht="16.5" customHeight="1">
      <c r="A77" s="185"/>
      <c r="B77" s="185"/>
      <c r="C77" s="185"/>
      <c r="D77" s="185"/>
      <c r="E77" s="185"/>
      <c r="F77" s="185"/>
      <c r="G77" s="185"/>
      <c r="H77" s="185"/>
      <c r="I77" s="185"/>
      <c r="J77" s="185"/>
      <c r="K77" s="185"/>
      <c r="L77" s="185"/>
      <c r="M77" s="185"/>
      <c r="N77" s="185"/>
      <c r="O77" s="185"/>
      <c r="P77" s="185"/>
      <c r="Q77" s="185"/>
      <c r="R77" s="185"/>
      <c r="S77" s="185"/>
      <c r="T77" s="185"/>
      <c r="U77" s="185"/>
      <c r="V77" s="185"/>
      <c r="W77" s="185"/>
      <c r="X77" s="185"/>
      <c r="Y77" s="185"/>
      <c r="Z77" s="185"/>
      <c r="AA77" s="185"/>
      <c r="AB77" s="182"/>
      <c r="AC77" s="182"/>
      <c r="AD77" s="182"/>
      <c r="AE77" s="185"/>
    </row>
    <row r="78" spans="1:31" ht="16.5" customHeight="1">
      <c r="A78" s="185"/>
      <c r="B78" s="185"/>
      <c r="C78" s="185"/>
      <c r="D78" s="185"/>
      <c r="E78" s="185"/>
      <c r="F78" s="185"/>
      <c r="G78" s="185"/>
      <c r="H78" s="185"/>
      <c r="I78" s="185"/>
      <c r="J78" s="185"/>
      <c r="K78" s="185"/>
      <c r="L78" s="185"/>
      <c r="M78" s="185"/>
      <c r="N78" s="185"/>
      <c r="O78" s="185"/>
      <c r="P78" s="185"/>
      <c r="Q78" s="185"/>
      <c r="R78" s="185"/>
      <c r="S78" s="185"/>
      <c r="T78" s="185"/>
      <c r="U78" s="185"/>
      <c r="V78" s="185"/>
      <c r="W78" s="185"/>
      <c r="X78" s="185"/>
      <c r="Y78" s="185"/>
      <c r="Z78" s="185"/>
      <c r="AA78" s="185"/>
      <c r="AB78" s="182"/>
      <c r="AC78" s="182"/>
      <c r="AD78" s="182"/>
      <c r="AE78" s="185"/>
    </row>
    <row r="79" spans="1:31" ht="16.5" customHeight="1">
      <c r="A79" s="185"/>
      <c r="B79" s="185"/>
      <c r="C79" s="185"/>
      <c r="D79" s="185"/>
      <c r="E79" s="185"/>
      <c r="F79" s="185"/>
      <c r="G79" s="185"/>
      <c r="H79" s="185"/>
      <c r="I79" s="185"/>
      <c r="J79" s="185"/>
      <c r="K79" s="185"/>
      <c r="L79" s="185"/>
      <c r="M79" s="185"/>
      <c r="N79" s="185"/>
      <c r="O79" s="185"/>
      <c r="P79" s="185"/>
      <c r="Q79" s="185"/>
      <c r="R79" s="185"/>
      <c r="S79" s="185"/>
      <c r="T79" s="185"/>
      <c r="U79" s="185"/>
      <c r="V79" s="185"/>
      <c r="W79" s="185"/>
      <c r="X79" s="185"/>
      <c r="Y79" s="185"/>
      <c r="Z79" s="185"/>
      <c r="AA79" s="185"/>
      <c r="AB79" s="182"/>
      <c r="AC79" s="182"/>
      <c r="AD79" s="182"/>
      <c r="AE79" s="185"/>
    </row>
    <row r="80" spans="1:31" ht="16.5" customHeight="1">
      <c r="A80" s="185"/>
      <c r="B80" s="185"/>
      <c r="C80" s="185"/>
      <c r="D80" s="185"/>
      <c r="E80" s="185"/>
      <c r="F80" s="185"/>
      <c r="G80" s="185"/>
      <c r="H80" s="185"/>
      <c r="I80" s="185"/>
      <c r="J80" s="185"/>
      <c r="K80" s="185"/>
      <c r="L80" s="185"/>
      <c r="M80" s="185"/>
      <c r="N80" s="185"/>
      <c r="O80" s="185"/>
      <c r="P80" s="185"/>
      <c r="Q80" s="185"/>
      <c r="R80" s="185"/>
      <c r="S80" s="185"/>
      <c r="T80" s="185"/>
      <c r="U80" s="185"/>
      <c r="V80" s="185"/>
      <c r="W80" s="185"/>
      <c r="X80" s="185"/>
      <c r="Y80" s="185"/>
      <c r="Z80" s="185"/>
      <c r="AA80" s="185"/>
      <c r="AB80" s="182"/>
      <c r="AC80" s="182"/>
      <c r="AD80" s="182"/>
      <c r="AE80" s="185"/>
    </row>
    <row r="81" spans="1:31" ht="16.5" customHeight="1">
      <c r="A81" s="185"/>
      <c r="B81" s="185"/>
      <c r="C81" s="185"/>
      <c r="D81" s="185"/>
      <c r="E81" s="185"/>
      <c r="F81" s="185"/>
      <c r="G81" s="185"/>
      <c r="H81" s="185"/>
      <c r="I81" s="185"/>
      <c r="J81" s="185"/>
      <c r="K81" s="185"/>
      <c r="L81" s="185"/>
      <c r="M81" s="185"/>
      <c r="N81" s="185"/>
      <c r="O81" s="185"/>
      <c r="P81" s="185"/>
      <c r="Q81" s="185"/>
      <c r="R81" s="185"/>
      <c r="S81" s="185"/>
      <c r="T81" s="185"/>
      <c r="U81" s="185"/>
      <c r="V81" s="185"/>
      <c r="W81" s="185"/>
      <c r="X81" s="185"/>
      <c r="Y81" s="185"/>
      <c r="Z81" s="185"/>
      <c r="AA81" s="185"/>
      <c r="AB81" s="182"/>
      <c r="AC81" s="182"/>
      <c r="AD81" s="182"/>
      <c r="AE81" s="185"/>
    </row>
    <row r="82" spans="1:31" ht="16.5" customHeight="1">
      <c r="A82" s="185"/>
      <c r="B82" s="185"/>
      <c r="C82" s="185"/>
      <c r="D82" s="185"/>
      <c r="E82" s="185"/>
      <c r="F82" s="185"/>
      <c r="G82" s="185"/>
      <c r="H82" s="185"/>
      <c r="I82" s="185"/>
      <c r="J82" s="185"/>
      <c r="K82" s="185"/>
      <c r="L82" s="185"/>
      <c r="M82" s="185"/>
      <c r="N82" s="185"/>
      <c r="O82" s="185"/>
      <c r="P82" s="185"/>
      <c r="Q82" s="185"/>
      <c r="R82" s="185"/>
      <c r="S82" s="185"/>
      <c r="T82" s="185"/>
      <c r="U82" s="185"/>
      <c r="V82" s="185"/>
      <c r="W82" s="185"/>
      <c r="X82" s="185"/>
      <c r="Y82" s="185"/>
      <c r="Z82" s="185"/>
      <c r="AA82" s="185"/>
      <c r="AB82" s="182"/>
      <c r="AC82" s="182"/>
      <c r="AD82" s="182"/>
      <c r="AE82" s="185"/>
    </row>
    <row r="83" spans="1:31" ht="16.5" customHeight="1">
      <c r="A83" s="185"/>
      <c r="B83" s="185"/>
      <c r="C83" s="185"/>
      <c r="D83" s="185"/>
      <c r="E83" s="185"/>
      <c r="F83" s="185"/>
      <c r="G83" s="185"/>
      <c r="H83" s="185"/>
      <c r="I83" s="185"/>
      <c r="J83" s="185"/>
      <c r="K83" s="185"/>
      <c r="L83" s="185"/>
      <c r="M83" s="185"/>
      <c r="N83" s="185"/>
      <c r="O83" s="185"/>
      <c r="P83" s="185"/>
      <c r="Q83" s="185"/>
      <c r="R83" s="185"/>
      <c r="S83" s="185"/>
      <c r="T83" s="185"/>
      <c r="U83" s="185"/>
      <c r="V83" s="185"/>
      <c r="W83" s="185"/>
      <c r="X83" s="185"/>
      <c r="Y83" s="185"/>
      <c r="Z83" s="185"/>
      <c r="AA83" s="185"/>
      <c r="AB83" s="182"/>
      <c r="AC83" s="182"/>
      <c r="AD83" s="182"/>
      <c r="AE83" s="185"/>
    </row>
    <row r="84" spans="1:31" ht="16.5" customHeight="1">
      <c r="A84" s="185"/>
      <c r="B84" s="185"/>
      <c r="C84" s="185"/>
      <c r="D84" s="185"/>
      <c r="E84" s="185"/>
      <c r="F84" s="185"/>
      <c r="G84" s="185"/>
      <c r="H84" s="185"/>
      <c r="I84" s="185"/>
      <c r="J84" s="185"/>
      <c r="K84" s="185"/>
      <c r="L84" s="185"/>
      <c r="M84" s="185"/>
      <c r="N84" s="185"/>
      <c r="O84" s="185"/>
      <c r="P84" s="185"/>
      <c r="Q84" s="185"/>
      <c r="R84" s="185"/>
      <c r="S84" s="185"/>
      <c r="T84" s="185"/>
      <c r="U84" s="185"/>
      <c r="V84" s="185"/>
      <c r="W84" s="185"/>
      <c r="X84" s="185"/>
      <c r="Y84" s="185"/>
      <c r="Z84" s="185"/>
      <c r="AA84" s="185"/>
      <c r="AB84" s="182"/>
      <c r="AC84" s="182"/>
      <c r="AD84" s="182"/>
      <c r="AE84" s="185"/>
    </row>
    <row r="85" spans="1:31" ht="16.5" customHeight="1">
      <c r="A85" s="185"/>
      <c r="B85" s="185"/>
      <c r="C85" s="185"/>
      <c r="D85" s="185"/>
      <c r="E85" s="185"/>
      <c r="F85" s="185"/>
      <c r="G85" s="185"/>
      <c r="H85" s="185"/>
      <c r="I85" s="185"/>
      <c r="J85" s="185"/>
      <c r="K85" s="185"/>
      <c r="L85" s="185"/>
      <c r="M85" s="185"/>
      <c r="N85" s="185"/>
      <c r="O85" s="185"/>
      <c r="P85" s="185"/>
      <c r="Q85" s="185"/>
      <c r="R85" s="185"/>
      <c r="S85" s="185"/>
      <c r="T85" s="185"/>
      <c r="U85" s="185"/>
      <c r="V85" s="185"/>
      <c r="W85" s="185"/>
      <c r="X85" s="185"/>
      <c r="Y85" s="185"/>
      <c r="Z85" s="185"/>
      <c r="AA85" s="185"/>
      <c r="AB85" s="182"/>
      <c r="AC85" s="182"/>
      <c r="AD85" s="182"/>
      <c r="AE85" s="185"/>
    </row>
    <row r="86" spans="1:31" ht="16.5" customHeight="1">
      <c r="A86" s="185"/>
      <c r="B86" s="185"/>
      <c r="C86" s="185"/>
      <c r="D86" s="185"/>
      <c r="E86" s="185"/>
      <c r="F86" s="185"/>
      <c r="G86" s="185"/>
      <c r="H86" s="185"/>
      <c r="I86" s="185"/>
      <c r="J86" s="185"/>
      <c r="K86" s="185"/>
      <c r="L86" s="185"/>
      <c r="M86" s="185"/>
      <c r="N86" s="185"/>
      <c r="O86" s="185"/>
      <c r="P86" s="185"/>
      <c r="Q86" s="185"/>
      <c r="R86" s="185"/>
      <c r="S86" s="185"/>
      <c r="T86" s="185"/>
      <c r="U86" s="185"/>
      <c r="V86" s="185"/>
      <c r="W86" s="185"/>
      <c r="X86" s="185"/>
      <c r="Y86" s="185"/>
      <c r="Z86" s="185"/>
      <c r="AA86" s="185"/>
      <c r="AB86" s="182"/>
      <c r="AC86" s="182"/>
      <c r="AD86" s="182"/>
      <c r="AE86" s="185"/>
    </row>
    <row r="87" spans="1:31" ht="16.5" customHeight="1">
      <c r="A87" s="185"/>
      <c r="B87" s="185"/>
      <c r="C87" s="185"/>
      <c r="D87" s="185"/>
      <c r="E87" s="185"/>
      <c r="F87" s="185"/>
      <c r="G87" s="185"/>
      <c r="H87" s="185"/>
      <c r="I87" s="185"/>
      <c r="J87" s="185"/>
      <c r="K87" s="185"/>
      <c r="L87" s="185"/>
      <c r="M87" s="185"/>
      <c r="N87" s="185"/>
      <c r="O87" s="185"/>
      <c r="P87" s="185"/>
      <c r="Q87" s="185"/>
      <c r="R87" s="185"/>
      <c r="S87" s="185"/>
      <c r="T87" s="185"/>
      <c r="U87" s="185"/>
      <c r="V87" s="185"/>
      <c r="W87" s="185"/>
      <c r="X87" s="185"/>
      <c r="Y87" s="185"/>
      <c r="Z87" s="185"/>
      <c r="AA87" s="185"/>
      <c r="AB87" s="182"/>
      <c r="AC87" s="182"/>
      <c r="AD87" s="182"/>
      <c r="AE87" s="185"/>
    </row>
    <row r="88" spans="1:31" ht="16.5" customHeight="1">
      <c r="A88" s="185"/>
      <c r="B88" s="185"/>
      <c r="C88" s="185"/>
      <c r="D88" s="185"/>
      <c r="E88" s="185"/>
      <c r="F88" s="185"/>
      <c r="G88" s="185"/>
      <c r="H88" s="185"/>
      <c r="I88" s="185"/>
      <c r="J88" s="185"/>
      <c r="K88" s="185"/>
      <c r="L88" s="185"/>
      <c r="M88" s="185"/>
      <c r="N88" s="185"/>
      <c r="O88" s="185"/>
      <c r="P88" s="185"/>
      <c r="Q88" s="185"/>
      <c r="R88" s="185"/>
      <c r="S88" s="185"/>
      <c r="T88" s="185"/>
      <c r="U88" s="185"/>
      <c r="V88" s="185"/>
      <c r="W88" s="185"/>
      <c r="X88" s="185"/>
      <c r="Y88" s="185"/>
      <c r="Z88" s="185"/>
      <c r="AA88" s="185"/>
      <c r="AB88" s="182"/>
      <c r="AC88" s="182"/>
      <c r="AD88" s="182"/>
      <c r="AE88" s="185"/>
    </row>
    <row r="89" spans="1:31" ht="16.5" customHeight="1">
      <c r="A89" s="185"/>
      <c r="B89" s="185"/>
      <c r="C89" s="185"/>
      <c r="D89" s="185"/>
      <c r="E89" s="185"/>
      <c r="F89" s="185"/>
      <c r="G89" s="185"/>
      <c r="H89" s="185"/>
      <c r="I89" s="185"/>
      <c r="J89" s="185"/>
      <c r="K89" s="185"/>
      <c r="L89" s="185"/>
      <c r="M89" s="185"/>
      <c r="N89" s="185"/>
      <c r="O89" s="185"/>
      <c r="P89" s="185"/>
      <c r="Q89" s="185"/>
      <c r="R89" s="185"/>
      <c r="S89" s="185"/>
      <c r="T89" s="185"/>
      <c r="U89" s="185"/>
      <c r="V89" s="185"/>
      <c r="W89" s="185"/>
      <c r="X89" s="185"/>
      <c r="Y89" s="185"/>
      <c r="Z89" s="185"/>
      <c r="AA89" s="185"/>
      <c r="AB89" s="182"/>
      <c r="AC89" s="182"/>
      <c r="AD89" s="182"/>
      <c r="AE89" s="185"/>
    </row>
    <row r="90" spans="1:31" ht="16.5" customHeight="1">
      <c r="A90" s="185"/>
      <c r="B90" s="185"/>
      <c r="C90" s="185"/>
      <c r="D90" s="185"/>
      <c r="E90" s="185"/>
      <c r="F90" s="185"/>
      <c r="G90" s="185"/>
      <c r="H90" s="185"/>
      <c r="I90" s="185"/>
      <c r="J90" s="185"/>
      <c r="K90" s="185"/>
      <c r="L90" s="185"/>
      <c r="M90" s="185"/>
      <c r="N90" s="185"/>
      <c r="O90" s="185"/>
      <c r="P90" s="185"/>
      <c r="Q90" s="185"/>
      <c r="R90" s="185"/>
      <c r="S90" s="185"/>
      <c r="T90" s="185"/>
      <c r="U90" s="185"/>
      <c r="V90" s="185"/>
      <c r="W90" s="185"/>
      <c r="X90" s="185"/>
      <c r="Y90" s="185"/>
      <c r="Z90" s="185"/>
      <c r="AA90" s="185"/>
      <c r="AB90" s="182"/>
      <c r="AC90" s="182"/>
      <c r="AD90" s="182"/>
      <c r="AE90" s="185"/>
    </row>
    <row r="91" spans="1:31" ht="16.5" customHeight="1">
      <c r="A91" s="185"/>
      <c r="B91" s="185"/>
      <c r="C91" s="185"/>
      <c r="D91" s="185"/>
      <c r="E91" s="185"/>
      <c r="F91" s="185"/>
      <c r="G91" s="185"/>
      <c r="H91" s="185"/>
      <c r="I91" s="185"/>
      <c r="J91" s="185"/>
      <c r="K91" s="185"/>
      <c r="L91" s="185"/>
      <c r="M91" s="185"/>
      <c r="N91" s="185"/>
      <c r="O91" s="185"/>
      <c r="P91" s="185"/>
      <c r="Q91" s="185"/>
      <c r="R91" s="185"/>
      <c r="S91" s="185"/>
      <c r="T91" s="185"/>
      <c r="U91" s="185"/>
      <c r="V91" s="185"/>
      <c r="W91" s="185"/>
      <c r="X91" s="185"/>
      <c r="Y91" s="185"/>
      <c r="Z91" s="185"/>
      <c r="AA91" s="185"/>
      <c r="AB91" s="182"/>
      <c r="AC91" s="182"/>
      <c r="AD91" s="182"/>
      <c r="AE91" s="185"/>
    </row>
    <row r="92" spans="1:31" ht="16.5" customHeight="1">
      <c r="A92" s="185"/>
      <c r="B92" s="185"/>
      <c r="C92" s="185"/>
      <c r="D92" s="185"/>
      <c r="E92" s="185"/>
      <c r="F92" s="185"/>
      <c r="G92" s="185"/>
      <c r="H92" s="185"/>
      <c r="I92" s="185"/>
      <c r="J92" s="185"/>
      <c r="K92" s="185"/>
      <c r="L92" s="185"/>
      <c r="M92" s="185"/>
      <c r="N92" s="185"/>
      <c r="O92" s="185"/>
      <c r="P92" s="185"/>
      <c r="Q92" s="185"/>
      <c r="R92" s="185"/>
      <c r="S92" s="185"/>
      <c r="T92" s="185"/>
      <c r="U92" s="185"/>
      <c r="V92" s="185"/>
      <c r="W92" s="185"/>
      <c r="X92" s="185"/>
      <c r="Y92" s="185"/>
      <c r="Z92" s="185"/>
      <c r="AA92" s="185"/>
      <c r="AB92" s="182"/>
      <c r="AC92" s="182"/>
      <c r="AD92" s="182"/>
      <c r="AE92" s="185"/>
    </row>
    <row r="93" spans="1:31" ht="18" customHeight="1">
      <c r="A93" s="185"/>
      <c r="B93" s="185"/>
      <c r="C93" s="185"/>
      <c r="D93" s="185"/>
      <c r="E93" s="185"/>
      <c r="F93" s="185"/>
      <c r="G93" s="185"/>
      <c r="H93" s="185"/>
      <c r="I93" s="185"/>
      <c r="J93" s="185"/>
      <c r="K93" s="185"/>
      <c r="L93" s="185"/>
      <c r="M93" s="185"/>
      <c r="N93" s="185"/>
      <c r="O93" s="185"/>
      <c r="P93" s="185"/>
      <c r="Q93" s="185"/>
      <c r="R93" s="185"/>
      <c r="S93" s="185"/>
      <c r="T93" s="185"/>
      <c r="U93" s="185"/>
      <c r="V93" s="185"/>
      <c r="W93" s="185"/>
      <c r="X93" s="185"/>
      <c r="Y93" s="185"/>
      <c r="Z93" s="185"/>
      <c r="AA93" s="185"/>
      <c r="AB93" s="182"/>
      <c r="AC93" s="182"/>
      <c r="AD93" s="182"/>
      <c r="AE93" s="185"/>
    </row>
    <row r="94" spans="1:31" ht="6" customHeight="1">
      <c r="A94" s="185"/>
      <c r="B94" s="185"/>
      <c r="C94" s="185"/>
      <c r="D94" s="185"/>
      <c r="E94" s="185"/>
      <c r="F94" s="185"/>
      <c r="G94" s="185"/>
      <c r="H94" s="185"/>
      <c r="I94" s="185"/>
      <c r="J94" s="185"/>
      <c r="K94" s="185"/>
      <c r="L94" s="185"/>
      <c r="M94" s="185"/>
      <c r="N94" s="185"/>
      <c r="O94" s="185"/>
      <c r="P94" s="185"/>
      <c r="Q94" s="185"/>
      <c r="R94" s="185"/>
      <c r="S94" s="185"/>
      <c r="T94" s="185"/>
      <c r="U94" s="185"/>
      <c r="V94" s="185"/>
      <c r="W94" s="185"/>
      <c r="X94" s="185"/>
      <c r="Y94" s="185"/>
      <c r="Z94" s="185"/>
      <c r="AA94" s="185"/>
      <c r="AB94" s="182"/>
      <c r="AC94" s="182"/>
      <c r="AD94" s="182"/>
      <c r="AE94" s="185"/>
    </row>
    <row r="95" spans="1:31" ht="18" customHeight="1">
      <c r="A95" s="185"/>
      <c r="B95" s="185"/>
      <c r="C95" s="185"/>
      <c r="D95" s="185"/>
      <c r="E95" s="185"/>
      <c r="F95" s="185"/>
      <c r="G95" s="185"/>
      <c r="H95" s="185"/>
      <c r="I95" s="185"/>
      <c r="J95" s="185"/>
      <c r="K95" s="185"/>
      <c r="L95" s="185"/>
      <c r="M95" s="185"/>
      <c r="N95" s="185"/>
      <c r="O95" s="185"/>
      <c r="P95" s="185"/>
      <c r="Q95" s="185"/>
      <c r="R95" s="185"/>
      <c r="S95" s="185"/>
      <c r="T95" s="185"/>
      <c r="U95" s="185"/>
      <c r="V95" s="185"/>
      <c r="W95" s="185"/>
      <c r="X95" s="185"/>
      <c r="Y95" s="185"/>
      <c r="Z95" s="185"/>
      <c r="AA95" s="185"/>
      <c r="AB95" s="182"/>
      <c r="AC95" s="182"/>
      <c r="AD95" s="182"/>
      <c r="AE95" s="185"/>
    </row>
    <row r="96" spans="1:31" ht="18" customHeight="1">
      <c r="A96" s="185"/>
      <c r="B96" s="185"/>
      <c r="C96" s="185"/>
      <c r="D96" s="185"/>
      <c r="E96" s="185"/>
      <c r="F96" s="185"/>
      <c r="G96" s="185"/>
      <c r="H96" s="185"/>
      <c r="I96" s="185"/>
      <c r="J96" s="185"/>
      <c r="K96" s="185"/>
      <c r="L96" s="185"/>
      <c r="M96" s="185"/>
      <c r="N96" s="185"/>
      <c r="O96" s="185"/>
      <c r="P96" s="185"/>
      <c r="Q96" s="185"/>
      <c r="R96" s="185"/>
      <c r="S96" s="185"/>
      <c r="T96" s="185"/>
      <c r="U96" s="185"/>
      <c r="V96" s="185"/>
      <c r="W96" s="185"/>
      <c r="X96" s="185"/>
      <c r="Y96" s="185"/>
      <c r="Z96" s="185"/>
      <c r="AA96" s="185"/>
      <c r="AB96" s="182"/>
      <c r="AC96" s="182"/>
      <c r="AD96" s="182"/>
      <c r="AE96" s="185"/>
    </row>
    <row r="97" spans="1:31" ht="16.5" customHeight="1">
      <c r="A97" s="185"/>
      <c r="B97" s="185"/>
      <c r="C97" s="185"/>
      <c r="D97" s="185"/>
      <c r="E97" s="185"/>
      <c r="F97" s="185"/>
      <c r="G97" s="185"/>
      <c r="H97" s="185"/>
      <c r="I97" s="185"/>
      <c r="J97" s="185"/>
      <c r="K97" s="185"/>
      <c r="L97" s="185"/>
      <c r="M97" s="185"/>
      <c r="N97" s="185"/>
      <c r="O97" s="185"/>
      <c r="P97" s="185"/>
      <c r="Q97" s="185"/>
      <c r="R97" s="185"/>
      <c r="S97" s="185"/>
      <c r="T97" s="185"/>
      <c r="U97" s="185"/>
      <c r="V97" s="185"/>
      <c r="W97" s="185"/>
      <c r="X97" s="185"/>
      <c r="Y97" s="185"/>
      <c r="Z97" s="185"/>
      <c r="AA97" s="185"/>
      <c r="AB97" s="182"/>
      <c r="AC97" s="182"/>
      <c r="AD97" s="182"/>
      <c r="AE97" s="185"/>
    </row>
    <row r="98" spans="1:31" ht="16.5" customHeight="1">
      <c r="A98" s="185"/>
      <c r="B98" s="185"/>
      <c r="C98" s="185"/>
      <c r="D98" s="185"/>
      <c r="E98" s="185"/>
      <c r="F98" s="185"/>
      <c r="G98" s="185"/>
      <c r="H98" s="185"/>
      <c r="I98" s="185"/>
      <c r="J98" s="185"/>
      <c r="K98" s="185"/>
      <c r="L98" s="185"/>
      <c r="M98" s="185"/>
      <c r="N98" s="185"/>
      <c r="O98" s="185"/>
      <c r="P98" s="185"/>
      <c r="Q98" s="185"/>
      <c r="R98" s="185"/>
      <c r="S98" s="185"/>
      <c r="T98" s="185"/>
      <c r="U98" s="185"/>
      <c r="V98" s="185"/>
      <c r="W98" s="185"/>
      <c r="X98" s="185"/>
      <c r="Y98" s="185"/>
      <c r="Z98" s="185"/>
      <c r="AA98" s="185"/>
      <c r="AB98" s="182"/>
      <c r="AC98" s="182"/>
      <c r="AD98" s="182"/>
      <c r="AE98" s="185"/>
    </row>
    <row r="99" spans="1:31" ht="16.5" customHeight="1">
      <c r="A99" s="199"/>
      <c r="B99" s="200"/>
      <c r="C99" s="200"/>
      <c r="D99" s="200"/>
      <c r="E99" s="200"/>
      <c r="F99" s="201"/>
      <c r="G99" s="201"/>
      <c r="H99" s="201"/>
      <c r="I99" s="201"/>
      <c r="J99" s="184"/>
      <c r="K99" s="184"/>
      <c r="L99" s="184"/>
      <c r="M99" s="184"/>
      <c r="N99" s="184"/>
      <c r="O99" s="184"/>
      <c r="P99" s="184"/>
      <c r="Q99" s="184"/>
      <c r="R99" s="184"/>
      <c r="S99" s="185"/>
      <c r="T99" s="185"/>
      <c r="U99" s="185"/>
      <c r="V99" s="185"/>
      <c r="W99" s="185"/>
      <c r="X99" s="185"/>
      <c r="Y99" s="185"/>
      <c r="Z99" s="185"/>
      <c r="AA99" s="185"/>
      <c r="AB99" s="182"/>
      <c r="AC99" s="182"/>
      <c r="AD99" s="182"/>
      <c r="AE99" s="185"/>
    </row>
    <row r="100" spans="1:31" ht="6" customHeight="1">
      <c r="A100" s="202"/>
      <c r="B100" s="185"/>
      <c r="C100" s="185"/>
      <c r="D100" s="185"/>
      <c r="E100" s="185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5"/>
      <c r="T100" s="185"/>
      <c r="U100" s="185"/>
      <c r="V100" s="185"/>
      <c r="W100" s="185"/>
      <c r="X100" s="185"/>
      <c r="Y100" s="185"/>
      <c r="Z100" s="185"/>
      <c r="AA100" s="185"/>
      <c r="AB100" s="182"/>
      <c r="AC100" s="182"/>
      <c r="AD100" s="182"/>
      <c r="AE100" s="185"/>
    </row>
    <row r="101" spans="1:31" ht="16.5" customHeight="1">
      <c r="A101" s="185"/>
      <c r="B101" s="185"/>
      <c r="C101" s="185"/>
      <c r="D101" s="182"/>
      <c r="E101" s="185"/>
      <c r="F101" s="185"/>
      <c r="G101" s="185"/>
      <c r="H101" s="185"/>
      <c r="I101" s="185"/>
      <c r="J101" s="185"/>
      <c r="K101" s="185"/>
      <c r="L101" s="185"/>
      <c r="M101" s="185"/>
      <c r="N101" s="185"/>
      <c r="O101" s="185"/>
      <c r="P101" s="185"/>
      <c r="Q101" s="185"/>
      <c r="R101" s="185"/>
      <c r="S101" s="185"/>
      <c r="T101" s="185"/>
      <c r="U101" s="185"/>
      <c r="V101" s="185"/>
      <c r="W101" s="185"/>
      <c r="X101" s="185"/>
      <c r="Y101" s="185"/>
      <c r="Z101" s="185"/>
      <c r="AA101" s="185"/>
      <c r="AB101" s="182"/>
      <c r="AC101" s="182"/>
      <c r="AD101" s="182"/>
      <c r="AE101" s="185"/>
    </row>
    <row r="102" spans="1:31" ht="16.5" customHeight="1">
      <c r="A102" s="185"/>
      <c r="B102" s="185"/>
      <c r="C102" s="185"/>
      <c r="D102" s="182"/>
      <c r="E102" s="185"/>
      <c r="F102" s="185"/>
      <c r="G102" s="185"/>
      <c r="H102" s="185"/>
      <c r="I102" s="185"/>
      <c r="J102" s="185"/>
      <c r="K102" s="185"/>
      <c r="L102" s="185"/>
      <c r="M102" s="185"/>
      <c r="N102" s="185"/>
      <c r="O102" s="185"/>
      <c r="P102" s="185"/>
      <c r="Q102" s="185"/>
      <c r="R102" s="185"/>
      <c r="S102" s="185"/>
      <c r="T102" s="185"/>
      <c r="U102" s="185"/>
      <c r="V102" s="185"/>
      <c r="W102" s="185"/>
      <c r="X102" s="185"/>
      <c r="Y102" s="185"/>
      <c r="Z102" s="185"/>
      <c r="AA102" s="185"/>
      <c r="AB102" s="182"/>
      <c r="AC102" s="182"/>
      <c r="AD102" s="182"/>
      <c r="AE102" s="185"/>
    </row>
    <row r="103" spans="1:31" ht="16.5" customHeight="1">
      <c r="A103" s="185"/>
      <c r="B103" s="185"/>
      <c r="C103" s="185"/>
      <c r="D103" s="182"/>
      <c r="E103" s="185"/>
      <c r="F103" s="185"/>
      <c r="G103" s="185"/>
      <c r="H103" s="185"/>
      <c r="I103" s="185"/>
      <c r="J103" s="185"/>
      <c r="K103" s="185"/>
      <c r="L103" s="185"/>
      <c r="M103" s="185"/>
      <c r="N103" s="185"/>
      <c r="O103" s="185"/>
      <c r="P103" s="185"/>
      <c r="Q103" s="185"/>
      <c r="R103" s="185"/>
      <c r="S103" s="185"/>
      <c r="T103" s="185"/>
      <c r="U103" s="185"/>
      <c r="V103" s="185"/>
      <c r="W103" s="185"/>
      <c r="X103" s="185"/>
      <c r="Y103" s="185"/>
      <c r="Z103" s="185"/>
      <c r="AA103" s="185"/>
      <c r="AB103" s="182"/>
      <c r="AC103" s="182"/>
      <c r="AD103" s="182"/>
      <c r="AE103" s="185"/>
    </row>
    <row r="104" spans="1:31" ht="6" customHeight="1">
      <c r="A104" s="185"/>
      <c r="B104" s="185"/>
      <c r="C104" s="185"/>
      <c r="D104" s="185"/>
      <c r="E104" s="185"/>
      <c r="F104" s="185"/>
      <c r="G104" s="185"/>
      <c r="H104" s="185"/>
      <c r="I104" s="185"/>
      <c r="J104" s="185"/>
      <c r="K104" s="185"/>
      <c r="L104" s="185"/>
      <c r="M104" s="185"/>
      <c r="N104" s="185"/>
      <c r="O104" s="185"/>
      <c r="P104" s="185"/>
      <c r="Q104" s="185"/>
      <c r="R104" s="185"/>
      <c r="S104" s="185"/>
      <c r="T104" s="185"/>
      <c r="U104" s="185"/>
      <c r="V104" s="185"/>
      <c r="W104" s="185"/>
      <c r="X104" s="185"/>
      <c r="Y104" s="185"/>
      <c r="Z104" s="185"/>
      <c r="AA104" s="185"/>
      <c r="AB104" s="182"/>
      <c r="AC104" s="182"/>
      <c r="AD104" s="182"/>
      <c r="AE104" s="185"/>
    </row>
    <row r="105" spans="1:31" ht="16.5" customHeight="1">
      <c r="A105" s="200"/>
      <c r="B105" s="185"/>
      <c r="C105" s="185"/>
      <c r="D105" s="185"/>
      <c r="E105" s="185"/>
      <c r="F105" s="185"/>
      <c r="G105" s="185"/>
      <c r="H105" s="185"/>
      <c r="I105" s="185"/>
      <c r="J105" s="185"/>
      <c r="K105" s="185"/>
      <c r="L105" s="185"/>
      <c r="M105" s="185"/>
      <c r="N105" s="185"/>
      <c r="O105" s="185"/>
      <c r="P105" s="185"/>
      <c r="Q105" s="185"/>
      <c r="R105" s="185"/>
      <c r="S105" s="185"/>
      <c r="T105" s="185"/>
      <c r="U105" s="185"/>
      <c r="V105" s="185"/>
      <c r="W105" s="185"/>
      <c r="X105" s="185"/>
      <c r="Y105" s="185"/>
      <c r="Z105" s="185"/>
      <c r="AA105" s="185"/>
      <c r="AB105" s="182"/>
      <c r="AC105" s="182"/>
      <c r="AD105" s="182"/>
      <c r="AE105" s="185"/>
    </row>
    <row r="106" spans="1:31" ht="6" customHeight="1">
      <c r="A106" s="185"/>
      <c r="B106" s="185"/>
      <c r="C106" s="185"/>
      <c r="D106" s="185"/>
      <c r="E106" s="185"/>
      <c r="F106" s="185"/>
      <c r="G106" s="185"/>
      <c r="H106" s="185"/>
      <c r="I106" s="185"/>
      <c r="J106" s="185"/>
      <c r="K106" s="185"/>
      <c r="L106" s="185"/>
      <c r="M106" s="185"/>
      <c r="N106" s="185"/>
      <c r="O106" s="185"/>
      <c r="P106" s="185"/>
      <c r="Q106" s="185"/>
      <c r="R106" s="185"/>
      <c r="S106" s="185"/>
      <c r="T106" s="185"/>
      <c r="U106" s="185"/>
      <c r="V106" s="185"/>
      <c r="W106" s="185"/>
      <c r="X106" s="185"/>
      <c r="Y106" s="185"/>
      <c r="Z106" s="185"/>
      <c r="AA106" s="185"/>
      <c r="AB106" s="182"/>
      <c r="AC106" s="182"/>
      <c r="AD106" s="182"/>
      <c r="AE106" s="185"/>
    </row>
    <row r="107" spans="1:31" ht="16.5" customHeight="1">
      <c r="A107" s="200"/>
      <c r="B107" s="200"/>
      <c r="C107" s="200"/>
      <c r="D107" s="203"/>
      <c r="E107" s="200"/>
      <c r="F107" s="200"/>
      <c r="G107" s="200"/>
      <c r="H107" s="200"/>
      <c r="I107" s="200"/>
      <c r="J107" s="200"/>
      <c r="K107" s="200"/>
      <c r="L107" s="200"/>
      <c r="M107" s="200"/>
      <c r="N107" s="200"/>
      <c r="O107" s="200"/>
      <c r="P107" s="185"/>
      <c r="Q107" s="185"/>
      <c r="R107" s="185"/>
      <c r="S107" s="185"/>
      <c r="T107" s="185"/>
      <c r="U107" s="185"/>
      <c r="V107" s="185"/>
      <c r="W107" s="185"/>
      <c r="X107" s="185"/>
      <c r="Y107" s="185"/>
      <c r="Z107" s="185"/>
      <c r="AA107" s="185"/>
      <c r="AB107" s="182"/>
      <c r="AC107" s="182"/>
      <c r="AD107" s="182"/>
      <c r="AE107" s="185"/>
    </row>
    <row r="108" spans="1:31" ht="18.75" customHeight="1">
      <c r="A108" s="200"/>
      <c r="B108" s="200"/>
      <c r="C108" s="200"/>
      <c r="D108" s="203"/>
      <c r="E108" s="200"/>
      <c r="F108" s="200"/>
      <c r="G108" s="200"/>
      <c r="H108" s="200"/>
      <c r="I108" s="200"/>
      <c r="J108" s="200"/>
      <c r="K108" s="200"/>
      <c r="L108" s="200"/>
      <c r="M108" s="200"/>
      <c r="N108" s="200"/>
      <c r="O108" s="200"/>
      <c r="P108" s="185"/>
      <c r="Q108" s="185"/>
      <c r="R108" s="185"/>
      <c r="S108" s="185"/>
      <c r="T108" s="185"/>
      <c r="U108" s="185"/>
      <c r="V108" s="185"/>
      <c r="W108" s="185"/>
      <c r="X108" s="185"/>
      <c r="Y108" s="185"/>
      <c r="Z108" s="185"/>
      <c r="AA108" s="185"/>
      <c r="AB108" s="182"/>
      <c r="AC108" s="182"/>
      <c r="AD108" s="182"/>
      <c r="AE108" s="185"/>
    </row>
    <row r="109" spans="1:31" ht="18.75" customHeight="1">
      <c r="A109" s="185"/>
      <c r="B109" s="185"/>
      <c r="C109" s="185"/>
      <c r="D109" s="182"/>
      <c r="E109" s="185"/>
      <c r="F109" s="185"/>
      <c r="G109" s="185"/>
      <c r="H109" s="185"/>
      <c r="I109" s="185"/>
      <c r="J109" s="185"/>
      <c r="K109" s="185"/>
      <c r="L109" s="185"/>
      <c r="M109" s="185"/>
      <c r="N109" s="185"/>
      <c r="O109" s="185"/>
      <c r="P109" s="185"/>
      <c r="Q109" s="185"/>
      <c r="R109" s="185"/>
      <c r="S109" s="185"/>
      <c r="T109" s="185"/>
      <c r="U109" s="185"/>
      <c r="V109" s="185"/>
      <c r="W109" s="185"/>
      <c r="X109" s="185"/>
      <c r="Y109" s="185"/>
      <c r="Z109" s="185"/>
      <c r="AA109" s="185"/>
      <c r="AB109" s="182"/>
      <c r="AC109" s="182"/>
      <c r="AD109" s="182"/>
      <c r="AE109" s="185"/>
    </row>
    <row r="110" spans="1:31" ht="18.75" customHeight="1">
      <c r="A110" s="185"/>
      <c r="B110" s="185"/>
      <c r="C110" s="185"/>
      <c r="D110" s="182"/>
      <c r="E110" s="185"/>
      <c r="F110" s="185"/>
      <c r="G110" s="185"/>
      <c r="H110" s="185"/>
      <c r="I110" s="185"/>
      <c r="J110" s="185"/>
      <c r="K110" s="185"/>
      <c r="L110" s="185"/>
      <c r="M110" s="185"/>
      <c r="N110" s="185"/>
      <c r="O110" s="185"/>
      <c r="P110" s="185"/>
      <c r="Q110" s="185"/>
      <c r="R110" s="185"/>
      <c r="S110" s="185"/>
      <c r="T110" s="185"/>
      <c r="U110" s="185"/>
      <c r="V110" s="185"/>
      <c r="W110" s="185"/>
      <c r="X110" s="185"/>
      <c r="Y110" s="185"/>
      <c r="Z110" s="185"/>
      <c r="AA110" s="185"/>
      <c r="AB110" s="182"/>
      <c r="AC110" s="182"/>
      <c r="AD110" s="182"/>
      <c r="AE110" s="185"/>
    </row>
    <row r="111" spans="1:31" ht="18.75" customHeight="1">
      <c r="A111" s="185"/>
      <c r="B111" s="185"/>
      <c r="C111" s="185"/>
      <c r="D111" s="182"/>
      <c r="E111" s="185"/>
      <c r="F111" s="185"/>
      <c r="G111" s="185"/>
      <c r="H111" s="185"/>
      <c r="I111" s="185"/>
      <c r="J111" s="185"/>
      <c r="K111" s="185"/>
      <c r="L111" s="185"/>
      <c r="M111" s="185"/>
      <c r="N111" s="185"/>
      <c r="O111" s="185"/>
      <c r="P111" s="185"/>
      <c r="Q111" s="185"/>
      <c r="R111" s="185"/>
      <c r="S111" s="185"/>
      <c r="T111" s="185"/>
      <c r="U111" s="185"/>
      <c r="V111" s="185"/>
      <c r="W111" s="185"/>
      <c r="X111" s="185"/>
      <c r="Y111" s="185"/>
      <c r="Z111" s="185"/>
      <c r="AA111" s="185"/>
      <c r="AB111" s="182"/>
      <c r="AC111" s="182"/>
      <c r="AD111" s="182"/>
      <c r="AE111" s="185"/>
    </row>
    <row r="112" spans="1:31" ht="18.75" customHeight="1">
      <c r="A112" s="185"/>
      <c r="B112" s="185"/>
      <c r="C112" s="185"/>
      <c r="D112" s="182"/>
      <c r="E112" s="185"/>
      <c r="F112" s="185"/>
      <c r="G112" s="185"/>
      <c r="H112" s="185"/>
      <c r="I112" s="185"/>
      <c r="J112" s="185"/>
      <c r="K112" s="185"/>
      <c r="L112" s="185"/>
      <c r="M112" s="185"/>
      <c r="N112" s="185"/>
      <c r="O112" s="185"/>
      <c r="P112" s="185"/>
      <c r="Q112" s="185"/>
      <c r="R112" s="185"/>
      <c r="S112" s="185"/>
      <c r="T112" s="185"/>
      <c r="U112" s="185"/>
      <c r="V112" s="185"/>
      <c r="W112" s="185"/>
      <c r="X112" s="185"/>
      <c r="Y112" s="185"/>
      <c r="Z112" s="185"/>
      <c r="AA112" s="185"/>
      <c r="AB112" s="182"/>
      <c r="AC112" s="182"/>
      <c r="AD112" s="182"/>
      <c r="AE112" s="185"/>
    </row>
    <row r="113" spans="1:31" ht="18.75" customHeight="1">
      <c r="A113" s="185"/>
      <c r="B113" s="185"/>
      <c r="C113" s="185"/>
      <c r="D113" s="182"/>
      <c r="E113" s="185"/>
      <c r="F113" s="185"/>
      <c r="G113" s="185"/>
      <c r="H113" s="185"/>
      <c r="I113" s="185"/>
      <c r="J113" s="185"/>
      <c r="K113" s="185"/>
      <c r="L113" s="185"/>
      <c r="M113" s="185"/>
      <c r="N113" s="185"/>
      <c r="O113" s="185"/>
      <c r="P113" s="185"/>
      <c r="Q113" s="185"/>
      <c r="R113" s="185"/>
      <c r="S113" s="185"/>
      <c r="T113" s="185"/>
      <c r="U113" s="185"/>
      <c r="V113" s="185"/>
      <c r="W113" s="185"/>
      <c r="X113" s="185"/>
      <c r="Y113" s="185"/>
      <c r="Z113" s="185"/>
      <c r="AA113" s="185"/>
      <c r="AB113" s="182"/>
      <c r="AC113" s="182"/>
      <c r="AD113" s="182"/>
      <c r="AE113" s="185"/>
    </row>
    <row r="114" spans="1:31" ht="18.75" customHeight="1">
      <c r="A114" s="185"/>
      <c r="B114" s="185"/>
      <c r="C114" s="185"/>
      <c r="D114" s="182"/>
      <c r="E114" s="185"/>
      <c r="F114" s="185"/>
      <c r="G114" s="185"/>
      <c r="H114" s="185"/>
      <c r="I114" s="185"/>
      <c r="J114" s="185"/>
      <c r="K114" s="185"/>
      <c r="L114" s="185"/>
      <c r="M114" s="185"/>
      <c r="N114" s="185"/>
      <c r="O114" s="185"/>
      <c r="P114" s="185"/>
      <c r="Q114" s="185"/>
      <c r="R114" s="185"/>
      <c r="S114" s="185"/>
      <c r="T114" s="185"/>
      <c r="U114" s="185"/>
      <c r="V114" s="185"/>
      <c r="W114" s="185"/>
      <c r="X114" s="185"/>
      <c r="Y114" s="185"/>
      <c r="Z114" s="185"/>
      <c r="AA114" s="185"/>
      <c r="AB114" s="182"/>
      <c r="AC114" s="182"/>
      <c r="AD114" s="182"/>
      <c r="AE114" s="185"/>
    </row>
    <row r="115" spans="1:31" ht="18.75" customHeight="1">
      <c r="A115" s="185"/>
      <c r="B115" s="185"/>
      <c r="C115" s="185"/>
      <c r="D115" s="182"/>
      <c r="E115" s="185"/>
      <c r="F115" s="185"/>
      <c r="G115" s="185"/>
      <c r="H115" s="185"/>
      <c r="I115" s="185"/>
      <c r="J115" s="185"/>
      <c r="K115" s="185"/>
      <c r="L115" s="185"/>
      <c r="M115" s="185"/>
      <c r="N115" s="185"/>
      <c r="O115" s="185"/>
      <c r="P115" s="185"/>
      <c r="Q115" s="185"/>
      <c r="R115" s="185"/>
      <c r="S115" s="185"/>
      <c r="T115" s="185"/>
      <c r="U115" s="185"/>
      <c r="V115" s="185"/>
      <c r="W115" s="185"/>
      <c r="X115" s="185"/>
      <c r="Y115" s="185"/>
      <c r="Z115" s="185"/>
      <c r="AA115" s="185"/>
      <c r="AB115" s="182"/>
      <c r="AC115" s="182"/>
      <c r="AD115" s="182"/>
      <c r="AE115" s="185"/>
    </row>
    <row r="116" spans="1:31" ht="18.75" customHeight="1">
      <c r="A116" s="185"/>
      <c r="B116" s="185"/>
      <c r="C116" s="185"/>
      <c r="D116" s="182"/>
      <c r="E116" s="185"/>
      <c r="F116" s="185"/>
      <c r="G116" s="185"/>
      <c r="H116" s="185"/>
      <c r="I116" s="185"/>
      <c r="J116" s="185"/>
      <c r="K116" s="185"/>
      <c r="L116" s="185"/>
      <c r="M116" s="185"/>
      <c r="N116" s="185"/>
      <c r="O116" s="185"/>
      <c r="P116" s="185"/>
      <c r="Q116" s="185"/>
      <c r="R116" s="185"/>
      <c r="S116" s="185"/>
      <c r="T116" s="185"/>
      <c r="U116" s="185"/>
      <c r="V116" s="185"/>
      <c r="W116" s="185"/>
      <c r="X116" s="185"/>
      <c r="Y116" s="185"/>
      <c r="Z116" s="185"/>
      <c r="AA116" s="185"/>
      <c r="AB116" s="182"/>
      <c r="AC116" s="182"/>
      <c r="AD116" s="182"/>
      <c r="AE116" s="185"/>
    </row>
    <row r="117" spans="1:31" ht="18.75" customHeight="1">
      <c r="A117" s="185"/>
      <c r="B117" s="185"/>
      <c r="C117" s="185"/>
      <c r="D117" s="182"/>
      <c r="E117" s="185"/>
      <c r="F117" s="185"/>
      <c r="G117" s="185"/>
      <c r="H117" s="185"/>
      <c r="I117" s="185"/>
      <c r="J117" s="185"/>
      <c r="K117" s="185"/>
      <c r="L117" s="185"/>
      <c r="M117" s="185"/>
      <c r="N117" s="185"/>
      <c r="O117" s="185"/>
      <c r="P117" s="185"/>
      <c r="Q117" s="185"/>
      <c r="R117" s="185"/>
      <c r="S117" s="185"/>
      <c r="T117" s="185"/>
      <c r="U117" s="185"/>
      <c r="V117" s="185"/>
      <c r="W117" s="185"/>
      <c r="X117" s="185"/>
      <c r="Y117" s="185"/>
      <c r="Z117" s="185"/>
      <c r="AA117" s="185"/>
      <c r="AB117" s="182"/>
      <c r="AC117" s="182"/>
      <c r="AD117" s="182"/>
      <c r="AE117" s="185"/>
    </row>
    <row r="118" spans="1:31" ht="18.75" customHeight="1">
      <c r="A118" s="185"/>
      <c r="B118" s="185"/>
      <c r="C118" s="185"/>
      <c r="D118" s="182"/>
      <c r="E118" s="185"/>
      <c r="F118" s="185"/>
      <c r="G118" s="185"/>
      <c r="H118" s="185"/>
      <c r="I118" s="185"/>
      <c r="J118" s="185"/>
      <c r="K118" s="185"/>
      <c r="L118" s="185"/>
      <c r="M118" s="185"/>
      <c r="N118" s="185"/>
      <c r="O118" s="185"/>
      <c r="P118" s="185"/>
      <c r="Q118" s="185"/>
      <c r="R118" s="185"/>
      <c r="S118" s="185"/>
      <c r="T118" s="185"/>
      <c r="U118" s="185"/>
      <c r="V118" s="185"/>
      <c r="W118" s="185"/>
      <c r="X118" s="185"/>
      <c r="Y118" s="185"/>
      <c r="Z118" s="185"/>
      <c r="AA118" s="185"/>
      <c r="AB118" s="182"/>
      <c r="AC118" s="182"/>
      <c r="AD118" s="182"/>
      <c r="AE118" s="185"/>
    </row>
    <row r="119" spans="1:31" ht="18.75" customHeight="1">
      <c r="A119" s="185"/>
      <c r="B119" s="185"/>
      <c r="C119" s="185"/>
      <c r="D119" s="182"/>
      <c r="E119" s="185"/>
      <c r="F119" s="185"/>
      <c r="G119" s="185"/>
      <c r="H119" s="185"/>
      <c r="I119" s="185"/>
      <c r="J119" s="185"/>
      <c r="K119" s="185"/>
      <c r="L119" s="185"/>
      <c r="M119" s="185"/>
      <c r="N119" s="185"/>
      <c r="O119" s="185"/>
      <c r="P119" s="185"/>
      <c r="Q119" s="185"/>
      <c r="R119" s="185"/>
      <c r="S119" s="185"/>
      <c r="T119" s="185"/>
      <c r="U119" s="185"/>
      <c r="V119" s="185"/>
      <c r="W119" s="185"/>
      <c r="X119" s="185"/>
      <c r="Y119" s="185"/>
      <c r="Z119" s="185"/>
      <c r="AA119" s="185"/>
      <c r="AB119" s="182"/>
      <c r="AC119" s="182"/>
      <c r="AD119" s="182"/>
      <c r="AE119" s="185"/>
    </row>
    <row r="120" spans="1:31" ht="18.75" customHeight="1">
      <c r="A120" s="185"/>
      <c r="B120" s="185"/>
      <c r="C120" s="185"/>
      <c r="D120" s="182"/>
      <c r="E120" s="185"/>
      <c r="F120" s="185"/>
      <c r="G120" s="185"/>
      <c r="H120" s="185"/>
      <c r="I120" s="185"/>
      <c r="J120" s="185"/>
      <c r="K120" s="185"/>
      <c r="L120" s="185"/>
      <c r="M120" s="185"/>
      <c r="N120" s="185"/>
      <c r="O120" s="185"/>
      <c r="P120" s="185"/>
      <c r="Q120" s="185"/>
      <c r="R120" s="185"/>
      <c r="S120" s="185"/>
      <c r="T120" s="185"/>
      <c r="U120" s="185"/>
      <c r="V120" s="185"/>
      <c r="W120" s="185"/>
      <c r="X120" s="185"/>
      <c r="Y120" s="185"/>
      <c r="Z120" s="185"/>
      <c r="AA120" s="185"/>
      <c r="AB120" s="182"/>
      <c r="AC120" s="182"/>
      <c r="AD120" s="182"/>
      <c r="AE120" s="185"/>
    </row>
    <row r="121" spans="1:31" ht="18.75" customHeight="1">
      <c r="A121" s="185"/>
      <c r="B121" s="185"/>
      <c r="C121" s="185"/>
      <c r="D121" s="182"/>
      <c r="E121" s="185"/>
      <c r="F121" s="185"/>
      <c r="G121" s="185"/>
      <c r="H121" s="185"/>
      <c r="I121" s="185"/>
      <c r="J121" s="185"/>
      <c r="K121" s="185"/>
      <c r="L121" s="185"/>
      <c r="M121" s="185"/>
      <c r="N121" s="185"/>
      <c r="O121" s="185"/>
      <c r="P121" s="185"/>
      <c r="Q121" s="185"/>
      <c r="R121" s="185"/>
      <c r="S121" s="185"/>
      <c r="T121" s="185"/>
      <c r="U121" s="185"/>
      <c r="V121" s="185"/>
      <c r="W121" s="185"/>
      <c r="X121" s="185"/>
      <c r="Y121" s="185"/>
      <c r="Z121" s="185"/>
      <c r="AA121" s="185"/>
      <c r="AB121" s="182"/>
      <c r="AC121" s="182"/>
      <c r="AD121" s="182"/>
      <c r="AE121" s="185"/>
    </row>
    <row r="122" spans="1:31" ht="18.75" customHeight="1">
      <c r="A122" s="185"/>
      <c r="B122" s="185"/>
      <c r="C122" s="185"/>
      <c r="D122" s="182"/>
      <c r="E122" s="185"/>
      <c r="F122" s="185"/>
      <c r="G122" s="185"/>
      <c r="H122" s="185"/>
      <c r="I122" s="185"/>
      <c r="J122" s="185"/>
      <c r="K122" s="185"/>
      <c r="L122" s="185"/>
      <c r="M122" s="185"/>
      <c r="N122" s="185"/>
      <c r="O122" s="185"/>
      <c r="P122" s="185"/>
      <c r="Q122" s="185"/>
      <c r="R122" s="185"/>
      <c r="S122" s="185"/>
      <c r="T122" s="185"/>
      <c r="U122" s="185"/>
      <c r="V122" s="185"/>
      <c r="W122" s="185"/>
      <c r="X122" s="185"/>
      <c r="Y122" s="185"/>
      <c r="Z122" s="185"/>
      <c r="AA122" s="185"/>
      <c r="AB122" s="182"/>
      <c r="AC122" s="182"/>
      <c r="AD122" s="182"/>
      <c r="AE122" s="185"/>
    </row>
    <row r="123" spans="1:31" ht="18.75" customHeight="1">
      <c r="A123" s="185"/>
      <c r="B123" s="185"/>
      <c r="C123" s="185"/>
      <c r="D123" s="182"/>
      <c r="E123" s="185"/>
      <c r="F123" s="185"/>
      <c r="G123" s="185"/>
      <c r="H123" s="185"/>
      <c r="I123" s="185"/>
      <c r="J123" s="185"/>
      <c r="K123" s="185"/>
      <c r="L123" s="185"/>
      <c r="M123" s="185"/>
      <c r="N123" s="185"/>
      <c r="O123" s="185"/>
      <c r="P123" s="185"/>
      <c r="Q123" s="185"/>
      <c r="R123" s="185"/>
      <c r="S123" s="185"/>
      <c r="T123" s="185"/>
      <c r="U123" s="185"/>
      <c r="V123" s="185"/>
      <c r="W123" s="185"/>
      <c r="X123" s="185"/>
      <c r="Y123" s="185"/>
      <c r="Z123" s="185"/>
      <c r="AA123" s="185"/>
      <c r="AB123" s="182"/>
      <c r="AC123" s="182"/>
      <c r="AD123" s="182"/>
      <c r="AE123" s="185"/>
    </row>
    <row r="124" spans="1:31" ht="18.75" customHeight="1">
      <c r="A124" s="185"/>
      <c r="B124" s="185"/>
      <c r="C124" s="185"/>
      <c r="D124" s="182"/>
      <c r="E124" s="185"/>
      <c r="F124" s="185"/>
      <c r="G124" s="185"/>
      <c r="H124" s="185"/>
      <c r="I124" s="185"/>
      <c r="J124" s="185"/>
      <c r="K124" s="185"/>
      <c r="L124" s="185"/>
      <c r="M124" s="185"/>
      <c r="N124" s="185"/>
      <c r="O124" s="185"/>
      <c r="P124" s="185"/>
      <c r="Q124" s="185"/>
      <c r="R124" s="185"/>
      <c r="S124" s="185"/>
      <c r="T124" s="185"/>
      <c r="U124" s="185"/>
      <c r="V124" s="185"/>
      <c r="W124" s="185"/>
      <c r="X124" s="185"/>
      <c r="Y124" s="185"/>
      <c r="Z124" s="185"/>
      <c r="AA124" s="185"/>
      <c r="AB124" s="182"/>
      <c r="AC124" s="182"/>
      <c r="AD124" s="182"/>
      <c r="AE124" s="185"/>
    </row>
    <row r="125" spans="1:31" ht="18.75" customHeight="1">
      <c r="A125" s="185"/>
      <c r="B125" s="185"/>
      <c r="C125" s="185"/>
      <c r="D125" s="182"/>
      <c r="E125" s="185"/>
      <c r="F125" s="185"/>
      <c r="G125" s="185"/>
      <c r="H125" s="185"/>
      <c r="I125" s="185"/>
      <c r="J125" s="185"/>
      <c r="K125" s="185"/>
      <c r="L125" s="185"/>
      <c r="M125" s="185"/>
      <c r="N125" s="185"/>
      <c r="O125" s="185"/>
      <c r="P125" s="185"/>
      <c r="Q125" s="185"/>
      <c r="R125" s="185"/>
      <c r="S125" s="185"/>
      <c r="T125" s="185"/>
      <c r="U125" s="185"/>
      <c r="V125" s="185"/>
      <c r="W125" s="185"/>
      <c r="X125" s="185"/>
      <c r="Y125" s="185"/>
      <c r="Z125" s="185"/>
      <c r="AA125" s="185"/>
      <c r="AB125" s="182"/>
      <c r="AC125" s="182"/>
      <c r="AD125" s="182"/>
      <c r="AE125" s="185"/>
    </row>
    <row r="126" spans="1:31" ht="18.75" customHeight="1">
      <c r="A126" s="185"/>
      <c r="B126" s="185"/>
      <c r="C126" s="185"/>
      <c r="D126" s="182"/>
      <c r="E126" s="185"/>
      <c r="F126" s="185"/>
      <c r="G126" s="185"/>
      <c r="H126" s="185"/>
      <c r="I126" s="185"/>
      <c r="J126" s="185"/>
      <c r="K126" s="185"/>
      <c r="L126" s="185"/>
      <c r="M126" s="185"/>
      <c r="N126" s="185"/>
      <c r="O126" s="185"/>
      <c r="P126" s="185"/>
      <c r="Q126" s="185"/>
      <c r="R126" s="185"/>
      <c r="S126" s="185"/>
      <c r="T126" s="185"/>
      <c r="U126" s="185"/>
      <c r="V126" s="185"/>
      <c r="W126" s="185"/>
      <c r="X126" s="185"/>
      <c r="Y126" s="185"/>
      <c r="Z126" s="185"/>
      <c r="AA126" s="185"/>
      <c r="AB126" s="182"/>
      <c r="AC126" s="182"/>
      <c r="AD126" s="182"/>
      <c r="AE126" s="185"/>
    </row>
    <row r="127" spans="1:31" ht="18.75" customHeight="1">
      <c r="A127" s="185"/>
      <c r="B127" s="185"/>
      <c r="C127" s="185"/>
      <c r="D127" s="182"/>
      <c r="E127" s="185"/>
      <c r="F127" s="185"/>
      <c r="G127" s="185"/>
      <c r="H127" s="185"/>
      <c r="I127" s="185"/>
      <c r="J127" s="185"/>
      <c r="K127" s="185"/>
      <c r="L127" s="185"/>
      <c r="M127" s="185"/>
      <c r="N127" s="185"/>
      <c r="O127" s="185"/>
      <c r="P127" s="185"/>
      <c r="Q127" s="185"/>
      <c r="R127" s="185"/>
      <c r="S127" s="185"/>
      <c r="T127" s="185"/>
      <c r="U127" s="185"/>
      <c r="V127" s="185"/>
      <c r="W127" s="185"/>
      <c r="X127" s="185"/>
      <c r="Y127" s="185"/>
      <c r="Z127" s="185"/>
      <c r="AA127" s="185"/>
      <c r="AB127" s="182"/>
      <c r="AC127" s="182"/>
      <c r="AD127" s="182"/>
      <c r="AE127" s="185"/>
    </row>
    <row r="128" spans="1:31" ht="18.75" customHeight="1">
      <c r="A128" s="185"/>
      <c r="B128" s="185"/>
      <c r="C128" s="185"/>
      <c r="D128" s="182"/>
      <c r="E128" s="185"/>
      <c r="F128" s="185"/>
      <c r="G128" s="185"/>
      <c r="H128" s="185"/>
      <c r="I128" s="185"/>
      <c r="J128" s="185"/>
      <c r="K128" s="185"/>
      <c r="L128" s="185"/>
      <c r="M128" s="185"/>
      <c r="N128" s="185"/>
      <c r="O128" s="185"/>
      <c r="P128" s="185"/>
      <c r="Q128" s="185"/>
      <c r="R128" s="185"/>
      <c r="S128" s="185"/>
      <c r="T128" s="185"/>
      <c r="U128" s="185"/>
      <c r="V128" s="185"/>
      <c r="W128" s="185"/>
      <c r="X128" s="185"/>
      <c r="Y128" s="185"/>
      <c r="Z128" s="185"/>
      <c r="AA128" s="185"/>
      <c r="AB128" s="182"/>
      <c r="AC128" s="182"/>
      <c r="AD128" s="182"/>
      <c r="AE128" s="185"/>
    </row>
    <row r="129" spans="1:31" ht="18.75" customHeight="1">
      <c r="A129" s="185"/>
      <c r="B129" s="185"/>
      <c r="C129" s="185"/>
      <c r="D129" s="182"/>
      <c r="E129" s="185"/>
      <c r="F129" s="185"/>
      <c r="G129" s="185"/>
      <c r="H129" s="185"/>
      <c r="I129" s="185"/>
      <c r="J129" s="185"/>
      <c r="K129" s="185"/>
      <c r="L129" s="185"/>
      <c r="M129" s="185"/>
      <c r="N129" s="185"/>
      <c r="O129" s="185"/>
      <c r="P129" s="185"/>
      <c r="Q129" s="185"/>
      <c r="R129" s="185"/>
      <c r="S129" s="185"/>
      <c r="T129" s="185"/>
      <c r="U129" s="185"/>
      <c r="V129" s="185"/>
      <c r="W129" s="185"/>
      <c r="X129" s="185"/>
      <c r="Y129" s="185"/>
      <c r="Z129" s="185"/>
      <c r="AA129" s="185"/>
      <c r="AB129" s="182"/>
      <c r="AC129" s="182"/>
      <c r="AD129" s="182"/>
      <c r="AE129" s="185"/>
    </row>
    <row r="130" spans="1:31" ht="18.75" customHeight="1">
      <c r="A130" s="185"/>
      <c r="B130" s="185"/>
      <c r="C130" s="185"/>
      <c r="D130" s="182"/>
      <c r="E130" s="185"/>
      <c r="F130" s="185"/>
      <c r="G130" s="185"/>
      <c r="H130" s="185"/>
      <c r="I130" s="185"/>
      <c r="J130" s="185"/>
      <c r="K130" s="185"/>
      <c r="L130" s="185"/>
      <c r="M130" s="185"/>
      <c r="N130" s="185"/>
      <c r="O130" s="185"/>
      <c r="P130" s="185"/>
      <c r="Q130" s="185"/>
      <c r="R130" s="185"/>
      <c r="S130" s="185"/>
      <c r="T130" s="185"/>
      <c r="U130" s="185"/>
      <c r="V130" s="185"/>
      <c r="W130" s="185"/>
      <c r="X130" s="185"/>
      <c r="Y130" s="185"/>
      <c r="Z130" s="185"/>
      <c r="AA130" s="185"/>
      <c r="AB130" s="182"/>
      <c r="AC130" s="182"/>
      <c r="AD130" s="182"/>
      <c r="AE130" s="185"/>
    </row>
    <row r="131" spans="1:31" ht="18.75" customHeight="1">
      <c r="A131" s="185"/>
      <c r="B131" s="185"/>
      <c r="C131" s="185"/>
      <c r="D131" s="182"/>
      <c r="E131" s="185"/>
      <c r="F131" s="185"/>
      <c r="G131" s="185"/>
      <c r="H131" s="185"/>
      <c r="I131" s="185"/>
      <c r="J131" s="185"/>
      <c r="K131" s="185"/>
      <c r="L131" s="185"/>
      <c r="M131" s="185"/>
      <c r="N131" s="185"/>
      <c r="O131" s="185"/>
      <c r="P131" s="185"/>
      <c r="Q131" s="185"/>
      <c r="R131" s="185"/>
      <c r="S131" s="185"/>
      <c r="T131" s="185"/>
      <c r="U131" s="185"/>
      <c r="V131" s="185"/>
      <c r="W131" s="185"/>
      <c r="X131" s="185"/>
      <c r="Y131" s="185"/>
      <c r="Z131" s="185"/>
      <c r="AA131" s="185"/>
      <c r="AB131" s="182"/>
      <c r="AC131" s="182"/>
      <c r="AD131" s="182"/>
      <c r="AE131" s="185"/>
    </row>
    <row r="132" spans="1:31" ht="18.75" customHeight="1">
      <c r="A132" s="185"/>
      <c r="B132" s="185"/>
      <c r="C132" s="185"/>
      <c r="D132" s="182"/>
      <c r="E132" s="185"/>
      <c r="F132" s="185"/>
      <c r="G132" s="185"/>
      <c r="H132" s="185"/>
      <c r="I132" s="185"/>
      <c r="J132" s="185"/>
      <c r="K132" s="185"/>
      <c r="L132" s="185"/>
      <c r="M132" s="185"/>
      <c r="N132" s="185"/>
      <c r="O132" s="185"/>
      <c r="P132" s="185"/>
      <c r="Q132" s="185"/>
      <c r="R132" s="185"/>
      <c r="S132" s="185"/>
      <c r="T132" s="185"/>
      <c r="U132" s="185"/>
      <c r="V132" s="185"/>
      <c r="W132" s="185"/>
      <c r="X132" s="185"/>
      <c r="Y132" s="185"/>
      <c r="Z132" s="185"/>
      <c r="AA132" s="185"/>
      <c r="AB132" s="182"/>
      <c r="AC132" s="182"/>
      <c r="AD132" s="182"/>
      <c r="AE132" s="185"/>
    </row>
    <row r="133" spans="1:31" ht="18.75" customHeight="1">
      <c r="A133" s="185"/>
      <c r="B133" s="185"/>
      <c r="C133" s="185"/>
      <c r="D133" s="182"/>
      <c r="E133" s="185"/>
      <c r="F133" s="185"/>
      <c r="G133" s="185"/>
      <c r="H133" s="185"/>
      <c r="I133" s="185"/>
      <c r="J133" s="185"/>
      <c r="K133" s="185"/>
      <c r="L133" s="185"/>
      <c r="M133" s="185"/>
      <c r="N133" s="185"/>
      <c r="O133" s="185"/>
      <c r="P133" s="185"/>
      <c r="Q133" s="185"/>
      <c r="R133" s="185"/>
      <c r="S133" s="185"/>
      <c r="T133" s="185"/>
      <c r="U133" s="185"/>
      <c r="V133" s="185"/>
      <c r="W133" s="185"/>
      <c r="X133" s="185"/>
      <c r="Y133" s="185"/>
      <c r="Z133" s="185"/>
      <c r="AA133" s="185"/>
      <c r="AB133" s="182"/>
      <c r="AC133" s="182"/>
      <c r="AD133" s="182"/>
      <c r="AE133" s="185"/>
    </row>
    <row r="134" spans="1:31" ht="18.75" customHeight="1">
      <c r="A134" s="185"/>
      <c r="B134" s="185"/>
      <c r="C134" s="185"/>
      <c r="D134" s="182"/>
      <c r="E134" s="185"/>
      <c r="F134" s="185"/>
      <c r="G134" s="185"/>
      <c r="H134" s="185"/>
      <c r="I134" s="185"/>
      <c r="J134" s="185"/>
      <c r="K134" s="185"/>
      <c r="L134" s="185"/>
      <c r="M134" s="185"/>
      <c r="N134" s="185"/>
      <c r="O134" s="185"/>
      <c r="P134" s="185"/>
      <c r="Q134" s="185"/>
      <c r="R134" s="185"/>
      <c r="S134" s="185"/>
      <c r="T134" s="185"/>
      <c r="U134" s="185"/>
      <c r="V134" s="185"/>
      <c r="W134" s="185"/>
      <c r="X134" s="185"/>
      <c r="Y134" s="185"/>
      <c r="Z134" s="185"/>
      <c r="AA134" s="185"/>
      <c r="AB134" s="182"/>
      <c r="AC134" s="182"/>
      <c r="AD134" s="182"/>
      <c r="AE134" s="185"/>
    </row>
    <row r="135" spans="1:31" ht="18.75" customHeight="1">
      <c r="A135" s="185"/>
      <c r="B135" s="185"/>
      <c r="C135" s="185"/>
      <c r="D135" s="182"/>
      <c r="E135" s="185"/>
      <c r="F135" s="185"/>
      <c r="G135" s="185"/>
      <c r="H135" s="185"/>
      <c r="I135" s="185"/>
      <c r="J135" s="185"/>
      <c r="K135" s="185"/>
      <c r="L135" s="185"/>
      <c r="M135" s="185"/>
      <c r="N135" s="185"/>
      <c r="O135" s="185"/>
      <c r="P135" s="185"/>
      <c r="Q135" s="185"/>
      <c r="R135" s="185"/>
      <c r="S135" s="185"/>
      <c r="T135" s="185"/>
      <c r="U135" s="185"/>
      <c r="V135" s="185"/>
      <c r="W135" s="185"/>
      <c r="X135" s="185"/>
      <c r="Y135" s="185"/>
      <c r="Z135" s="185"/>
      <c r="AA135" s="185"/>
      <c r="AB135" s="182"/>
      <c r="AC135" s="182"/>
      <c r="AD135" s="182"/>
      <c r="AE135" s="185"/>
    </row>
    <row r="136" spans="1:31" ht="18.75" customHeight="1">
      <c r="A136" s="185"/>
      <c r="B136" s="185"/>
      <c r="C136" s="185"/>
      <c r="D136" s="182"/>
      <c r="E136" s="185"/>
      <c r="F136" s="185"/>
      <c r="G136" s="185"/>
      <c r="H136" s="185"/>
      <c r="I136" s="185"/>
      <c r="J136" s="185"/>
      <c r="K136" s="185"/>
      <c r="L136" s="185"/>
      <c r="M136" s="185"/>
      <c r="N136" s="185"/>
      <c r="O136" s="185"/>
      <c r="P136" s="185"/>
      <c r="Q136" s="185"/>
      <c r="R136" s="185"/>
      <c r="S136" s="185"/>
      <c r="T136" s="185"/>
      <c r="U136" s="185"/>
      <c r="V136" s="185"/>
      <c r="W136" s="185"/>
      <c r="X136" s="185"/>
      <c r="Y136" s="185"/>
      <c r="Z136" s="185"/>
      <c r="AA136" s="185"/>
      <c r="AB136" s="182"/>
      <c r="AC136" s="182"/>
      <c r="AD136" s="182"/>
      <c r="AE136" s="185"/>
    </row>
    <row r="137" spans="1:31" ht="18.75" customHeight="1">
      <c r="A137" s="185"/>
      <c r="B137" s="185"/>
      <c r="C137" s="185"/>
      <c r="D137" s="182"/>
      <c r="E137" s="185"/>
      <c r="F137" s="185"/>
      <c r="G137" s="185"/>
      <c r="H137" s="185"/>
      <c r="I137" s="185"/>
      <c r="J137" s="185"/>
      <c r="K137" s="185"/>
      <c r="L137" s="185"/>
      <c r="M137" s="185"/>
      <c r="N137" s="185"/>
      <c r="O137" s="185"/>
      <c r="P137" s="185"/>
      <c r="Q137" s="185"/>
      <c r="R137" s="185"/>
      <c r="S137" s="185"/>
      <c r="T137" s="185"/>
      <c r="U137" s="185"/>
      <c r="V137" s="185"/>
      <c r="W137" s="185"/>
      <c r="X137" s="185"/>
      <c r="Y137" s="185"/>
      <c r="Z137" s="185"/>
      <c r="AA137" s="185"/>
      <c r="AB137" s="182"/>
      <c r="AC137" s="182"/>
      <c r="AD137" s="182"/>
      <c r="AE137" s="185"/>
    </row>
    <row r="138" spans="1:31" ht="6" customHeight="1">
      <c r="A138" s="185"/>
      <c r="B138" s="185"/>
      <c r="C138" s="185"/>
      <c r="D138" s="185"/>
      <c r="E138" s="185"/>
      <c r="F138" s="185"/>
      <c r="G138" s="185"/>
      <c r="H138" s="185"/>
      <c r="I138" s="185"/>
      <c r="J138" s="185"/>
      <c r="K138" s="185"/>
      <c r="L138" s="185"/>
      <c r="M138" s="185"/>
      <c r="N138" s="185"/>
      <c r="O138" s="185"/>
      <c r="P138" s="185"/>
      <c r="Q138" s="185"/>
      <c r="R138" s="185"/>
      <c r="S138" s="185"/>
      <c r="T138" s="185"/>
      <c r="U138" s="185"/>
      <c r="V138" s="185"/>
      <c r="W138" s="185"/>
      <c r="X138" s="185"/>
      <c r="Y138" s="185"/>
      <c r="Z138" s="185"/>
      <c r="AA138" s="185"/>
      <c r="AB138" s="182"/>
      <c r="AC138" s="182"/>
      <c r="AD138" s="182"/>
      <c r="AE138" s="185"/>
    </row>
    <row r="139" spans="1:31" ht="18.75" customHeight="1">
      <c r="A139" s="185"/>
      <c r="B139" s="185"/>
      <c r="C139" s="185"/>
      <c r="D139" s="185"/>
      <c r="E139" s="185"/>
      <c r="F139" s="185"/>
      <c r="G139" s="185"/>
      <c r="H139" s="185"/>
      <c r="I139" s="185"/>
      <c r="J139" s="185"/>
      <c r="K139" s="185"/>
      <c r="L139" s="185"/>
      <c r="M139" s="185"/>
      <c r="N139" s="185"/>
      <c r="O139" s="185"/>
      <c r="P139" s="185"/>
      <c r="Q139" s="185"/>
      <c r="R139" s="185"/>
      <c r="S139" s="185"/>
      <c r="T139" s="185"/>
      <c r="U139" s="185"/>
      <c r="V139" s="185"/>
      <c r="W139" s="185"/>
      <c r="X139" s="185"/>
      <c r="Y139" s="185"/>
      <c r="Z139" s="185"/>
      <c r="AA139" s="185"/>
      <c r="AB139" s="182"/>
      <c r="AC139" s="182"/>
      <c r="AD139" s="182"/>
      <c r="AE139" s="185"/>
    </row>
    <row r="140" spans="1:31" ht="18.75" customHeight="1">
      <c r="A140" s="185"/>
      <c r="B140" s="185"/>
      <c r="C140" s="185"/>
      <c r="D140" s="185"/>
      <c r="E140" s="185"/>
      <c r="F140" s="185"/>
      <c r="G140" s="185"/>
      <c r="H140" s="185"/>
      <c r="I140" s="185"/>
      <c r="J140" s="185"/>
      <c r="K140" s="185"/>
      <c r="L140" s="185"/>
      <c r="M140" s="185"/>
      <c r="N140" s="185"/>
      <c r="O140" s="185"/>
      <c r="P140" s="185"/>
      <c r="Q140" s="185"/>
      <c r="R140" s="185"/>
      <c r="S140" s="185"/>
      <c r="T140" s="185"/>
      <c r="U140" s="185"/>
      <c r="V140" s="185"/>
      <c r="W140" s="185"/>
      <c r="X140" s="185"/>
      <c r="Y140" s="185"/>
      <c r="Z140" s="185"/>
      <c r="AA140" s="185"/>
      <c r="AB140" s="182"/>
      <c r="AC140" s="182"/>
      <c r="AD140" s="182"/>
      <c r="AE140" s="185"/>
    </row>
    <row r="141" spans="1:31" ht="18.75" customHeight="1">
      <c r="A141" s="185"/>
      <c r="B141" s="185"/>
      <c r="C141" s="185"/>
      <c r="D141" s="185"/>
      <c r="E141" s="185"/>
      <c r="F141" s="185"/>
      <c r="G141" s="185"/>
      <c r="H141" s="185"/>
      <c r="I141" s="185"/>
      <c r="J141" s="185"/>
      <c r="K141" s="185"/>
      <c r="L141" s="185"/>
      <c r="M141" s="185"/>
      <c r="N141" s="185"/>
      <c r="O141" s="185"/>
      <c r="P141" s="185"/>
      <c r="Q141" s="185"/>
      <c r="R141" s="185"/>
      <c r="S141" s="185"/>
      <c r="T141" s="185"/>
      <c r="U141" s="185"/>
      <c r="V141" s="185"/>
      <c r="W141" s="185"/>
      <c r="X141" s="185"/>
      <c r="Y141" s="185"/>
      <c r="Z141" s="185"/>
      <c r="AA141" s="185"/>
      <c r="AB141" s="182"/>
      <c r="AC141" s="182"/>
      <c r="AD141" s="182"/>
      <c r="AE141" s="185"/>
    </row>
    <row r="142" spans="1:31" ht="18.75" customHeight="1">
      <c r="A142" s="185"/>
      <c r="B142" s="185"/>
      <c r="C142" s="185"/>
      <c r="D142" s="185"/>
      <c r="E142" s="185"/>
      <c r="F142" s="185"/>
      <c r="G142" s="185"/>
      <c r="H142" s="185"/>
      <c r="I142" s="185"/>
      <c r="J142" s="185"/>
      <c r="K142" s="185"/>
      <c r="L142" s="185"/>
      <c r="M142" s="185"/>
      <c r="N142" s="185"/>
      <c r="O142" s="185"/>
      <c r="P142" s="185"/>
      <c r="Q142" s="185"/>
      <c r="R142" s="185"/>
      <c r="S142" s="185"/>
      <c r="T142" s="185"/>
      <c r="U142" s="185"/>
      <c r="V142" s="185"/>
      <c r="W142" s="185"/>
      <c r="X142" s="185"/>
      <c r="Y142" s="185"/>
      <c r="Z142" s="185"/>
      <c r="AA142" s="185"/>
      <c r="AB142" s="182"/>
      <c r="AC142" s="182"/>
      <c r="AD142" s="182"/>
      <c r="AE142" s="185"/>
    </row>
    <row r="143" spans="1:31" ht="18.75" customHeight="1">
      <c r="A143" s="200"/>
      <c r="B143" s="185"/>
      <c r="C143" s="185"/>
      <c r="D143" s="185"/>
      <c r="E143" s="185"/>
      <c r="F143" s="185"/>
      <c r="G143" s="185"/>
      <c r="H143" s="185"/>
      <c r="I143" s="185"/>
      <c r="J143" s="185"/>
      <c r="K143" s="185"/>
      <c r="L143" s="185"/>
      <c r="M143" s="185"/>
      <c r="N143" s="185"/>
      <c r="O143" s="185"/>
      <c r="P143" s="185"/>
      <c r="Q143" s="185"/>
      <c r="R143" s="185"/>
      <c r="S143" s="185"/>
      <c r="T143" s="185"/>
      <c r="U143" s="185"/>
      <c r="V143" s="185"/>
      <c r="W143" s="185"/>
      <c r="X143" s="185"/>
      <c r="Y143" s="185"/>
      <c r="Z143" s="185"/>
      <c r="AA143" s="185"/>
      <c r="AB143" s="182"/>
      <c r="AC143" s="182"/>
      <c r="AD143" s="182"/>
      <c r="AE143" s="185"/>
    </row>
    <row r="144" spans="1:31" ht="6" customHeight="1">
      <c r="A144" s="185"/>
      <c r="B144" s="185"/>
      <c r="C144" s="185"/>
      <c r="D144" s="185"/>
      <c r="E144" s="185"/>
      <c r="F144" s="185"/>
      <c r="G144" s="185"/>
      <c r="H144" s="185"/>
      <c r="I144" s="185"/>
      <c r="J144" s="185"/>
      <c r="K144" s="185"/>
      <c r="L144" s="185"/>
      <c r="M144" s="185"/>
      <c r="N144" s="185"/>
      <c r="O144" s="185"/>
      <c r="P144" s="185"/>
      <c r="Q144" s="185"/>
      <c r="R144" s="185"/>
      <c r="S144" s="185"/>
      <c r="T144" s="185"/>
      <c r="U144" s="185"/>
      <c r="V144" s="185"/>
      <c r="W144" s="185"/>
      <c r="X144" s="185"/>
      <c r="Y144" s="185"/>
      <c r="Z144" s="185"/>
      <c r="AA144" s="185"/>
      <c r="AB144" s="182"/>
      <c r="AC144" s="182"/>
      <c r="AD144" s="182"/>
      <c r="AE144" s="185"/>
    </row>
    <row r="145" spans="1:31" ht="18.75" customHeight="1">
      <c r="A145" s="200"/>
      <c r="B145" s="200"/>
      <c r="C145" s="200"/>
      <c r="D145" s="203"/>
      <c r="E145" s="200"/>
      <c r="F145" s="200"/>
      <c r="G145" s="200"/>
      <c r="H145" s="200"/>
      <c r="I145" s="200"/>
      <c r="J145" s="200"/>
      <c r="K145" s="200"/>
      <c r="L145" s="200"/>
      <c r="M145" s="200"/>
      <c r="N145" s="200"/>
      <c r="O145" s="200"/>
      <c r="P145" s="185"/>
      <c r="Q145" s="185"/>
      <c r="R145" s="185"/>
      <c r="S145" s="185"/>
      <c r="T145" s="185"/>
      <c r="U145" s="185"/>
      <c r="V145" s="185"/>
      <c r="W145" s="185"/>
      <c r="X145" s="185"/>
      <c r="Y145" s="185"/>
      <c r="Z145" s="185"/>
      <c r="AA145" s="185"/>
      <c r="AB145" s="182"/>
      <c r="AC145" s="182"/>
      <c r="AD145" s="182"/>
      <c r="AE145" s="185"/>
    </row>
    <row r="146" spans="1:31" ht="18.75" customHeight="1">
      <c r="A146" s="200"/>
      <c r="B146" s="200"/>
      <c r="C146" s="200"/>
      <c r="D146" s="203"/>
      <c r="E146" s="200"/>
      <c r="F146" s="200"/>
      <c r="G146" s="200"/>
      <c r="H146" s="200"/>
      <c r="I146" s="200"/>
      <c r="J146" s="200"/>
      <c r="K146" s="200"/>
      <c r="L146" s="200"/>
      <c r="M146" s="200"/>
      <c r="N146" s="200"/>
      <c r="O146" s="200"/>
      <c r="P146" s="185"/>
      <c r="Q146" s="185"/>
      <c r="R146" s="185"/>
      <c r="S146" s="185"/>
      <c r="T146" s="185"/>
      <c r="U146" s="185"/>
      <c r="V146" s="185"/>
      <c r="W146" s="185"/>
      <c r="X146" s="185"/>
      <c r="Y146" s="185"/>
      <c r="Z146" s="185"/>
      <c r="AA146" s="185"/>
      <c r="AB146" s="182"/>
      <c r="AC146" s="182"/>
      <c r="AD146" s="182"/>
      <c r="AE146" s="185"/>
    </row>
    <row r="147" spans="1:31" ht="18.75" customHeight="1">
      <c r="A147" s="185"/>
      <c r="B147" s="185"/>
      <c r="C147" s="185"/>
      <c r="D147" s="182"/>
      <c r="E147" s="185"/>
      <c r="F147" s="185"/>
      <c r="G147" s="185"/>
      <c r="H147" s="185"/>
      <c r="I147" s="185"/>
      <c r="J147" s="185"/>
      <c r="K147" s="185"/>
      <c r="L147" s="185"/>
      <c r="M147" s="185"/>
      <c r="N147" s="185"/>
      <c r="O147" s="185"/>
      <c r="P147" s="185"/>
      <c r="Q147" s="185"/>
      <c r="R147" s="185"/>
      <c r="S147" s="185"/>
      <c r="T147" s="185"/>
      <c r="U147" s="185"/>
      <c r="V147" s="185"/>
      <c r="W147" s="185"/>
      <c r="X147" s="185"/>
      <c r="Y147" s="185"/>
      <c r="Z147" s="185"/>
      <c r="AA147" s="185"/>
      <c r="AB147" s="182"/>
      <c r="AC147" s="182"/>
      <c r="AD147" s="182"/>
      <c r="AE147" s="185"/>
    </row>
    <row r="148" spans="1:31" ht="18.75" customHeight="1">
      <c r="A148" s="185"/>
      <c r="B148" s="185"/>
      <c r="C148" s="185"/>
      <c r="D148" s="182"/>
      <c r="E148" s="185"/>
      <c r="F148" s="185"/>
      <c r="G148" s="185"/>
      <c r="H148" s="185"/>
      <c r="I148" s="185"/>
      <c r="J148" s="185"/>
      <c r="K148" s="185"/>
      <c r="L148" s="185"/>
      <c r="M148" s="185"/>
      <c r="N148" s="185"/>
      <c r="O148" s="185"/>
      <c r="P148" s="185"/>
      <c r="Q148" s="185"/>
      <c r="R148" s="185"/>
      <c r="S148" s="185"/>
      <c r="T148" s="185"/>
      <c r="U148" s="185"/>
      <c r="V148" s="185"/>
      <c r="W148" s="185"/>
      <c r="X148" s="185"/>
      <c r="Y148" s="185"/>
      <c r="Z148" s="185"/>
      <c r="AA148" s="185"/>
      <c r="AB148" s="182"/>
      <c r="AC148" s="182"/>
      <c r="AD148" s="182"/>
      <c r="AE148" s="185"/>
    </row>
    <row r="149" spans="1:31" ht="18.75" customHeight="1">
      <c r="A149" s="185"/>
      <c r="B149" s="185"/>
      <c r="C149" s="185"/>
      <c r="D149" s="182"/>
      <c r="E149" s="185"/>
      <c r="F149" s="185"/>
      <c r="G149" s="185"/>
      <c r="H149" s="185"/>
      <c r="I149" s="185"/>
      <c r="J149" s="185"/>
      <c r="K149" s="185"/>
      <c r="L149" s="185"/>
      <c r="M149" s="185"/>
      <c r="N149" s="185"/>
      <c r="O149" s="185"/>
      <c r="P149" s="185"/>
      <c r="Q149" s="185"/>
      <c r="R149" s="185"/>
      <c r="S149" s="185"/>
      <c r="T149" s="185"/>
      <c r="U149" s="185"/>
      <c r="V149" s="185"/>
      <c r="W149" s="185"/>
      <c r="X149" s="185"/>
      <c r="Y149" s="185"/>
      <c r="Z149" s="185"/>
      <c r="AA149" s="185"/>
      <c r="AB149" s="182"/>
      <c r="AC149" s="182"/>
      <c r="AD149" s="182"/>
      <c r="AE149" s="185"/>
    </row>
    <row r="150" spans="1:31" ht="18.75" customHeight="1">
      <c r="A150" s="185"/>
      <c r="B150" s="185"/>
      <c r="C150" s="185"/>
      <c r="D150" s="182"/>
      <c r="E150" s="185"/>
      <c r="F150" s="185"/>
      <c r="G150" s="185"/>
      <c r="H150" s="185"/>
      <c r="I150" s="185"/>
      <c r="J150" s="185"/>
      <c r="K150" s="185"/>
      <c r="L150" s="185"/>
      <c r="M150" s="185"/>
      <c r="N150" s="185"/>
      <c r="O150" s="185"/>
      <c r="P150" s="185"/>
      <c r="Q150" s="185"/>
      <c r="R150" s="185"/>
      <c r="S150" s="185"/>
      <c r="T150" s="185"/>
      <c r="U150" s="185"/>
      <c r="V150" s="185"/>
      <c r="W150" s="185"/>
      <c r="X150" s="185"/>
      <c r="Y150" s="185"/>
      <c r="Z150" s="185"/>
      <c r="AA150" s="185"/>
      <c r="AB150" s="182"/>
      <c r="AC150" s="182"/>
      <c r="AD150" s="182"/>
      <c r="AE150" s="185"/>
    </row>
    <row r="151" spans="1:31" ht="18.75" customHeight="1">
      <c r="A151" s="185"/>
      <c r="B151" s="185"/>
      <c r="C151" s="185"/>
      <c r="D151" s="182"/>
      <c r="E151" s="185"/>
      <c r="F151" s="185"/>
      <c r="G151" s="185"/>
      <c r="H151" s="185"/>
      <c r="I151" s="185"/>
      <c r="J151" s="185"/>
      <c r="K151" s="185"/>
      <c r="L151" s="185"/>
      <c r="M151" s="185"/>
      <c r="N151" s="185"/>
      <c r="O151" s="185"/>
      <c r="P151" s="185"/>
      <c r="Q151" s="185"/>
      <c r="R151" s="185"/>
      <c r="S151" s="185"/>
      <c r="T151" s="185"/>
      <c r="U151" s="185"/>
      <c r="V151" s="185"/>
      <c r="W151" s="185"/>
      <c r="X151" s="185"/>
      <c r="Y151" s="185"/>
      <c r="Z151" s="185"/>
      <c r="AA151" s="185"/>
      <c r="AB151" s="182"/>
      <c r="AC151" s="182"/>
      <c r="AD151" s="182"/>
      <c r="AE151" s="185"/>
    </row>
    <row r="152" spans="1:31" ht="18.75" customHeight="1">
      <c r="A152" s="185"/>
      <c r="B152" s="185"/>
      <c r="C152" s="185"/>
      <c r="D152" s="182"/>
      <c r="E152" s="185"/>
      <c r="F152" s="185"/>
      <c r="G152" s="185"/>
      <c r="H152" s="185"/>
      <c r="I152" s="185"/>
      <c r="J152" s="185"/>
      <c r="K152" s="185"/>
      <c r="L152" s="185"/>
      <c r="M152" s="185"/>
      <c r="N152" s="185"/>
      <c r="O152" s="185"/>
      <c r="P152" s="185"/>
      <c r="Q152" s="185"/>
      <c r="R152" s="185"/>
      <c r="S152" s="185"/>
      <c r="T152" s="185"/>
      <c r="U152" s="185"/>
      <c r="V152" s="185"/>
      <c r="W152" s="185"/>
      <c r="X152" s="185"/>
      <c r="Y152" s="185"/>
      <c r="Z152" s="185"/>
      <c r="AA152" s="185"/>
      <c r="AB152" s="182"/>
      <c r="AC152" s="182"/>
      <c r="AD152" s="182"/>
      <c r="AE152" s="185"/>
    </row>
    <row r="153" spans="1:31" ht="18.75" customHeight="1">
      <c r="A153" s="185"/>
      <c r="B153" s="185"/>
      <c r="C153" s="185"/>
      <c r="D153" s="182"/>
      <c r="E153" s="185"/>
      <c r="F153" s="185"/>
      <c r="G153" s="185"/>
      <c r="H153" s="185"/>
      <c r="I153" s="185"/>
      <c r="J153" s="185"/>
      <c r="K153" s="185"/>
      <c r="L153" s="185"/>
      <c r="M153" s="185"/>
      <c r="N153" s="185"/>
      <c r="O153" s="185"/>
      <c r="P153" s="185"/>
      <c r="Q153" s="185"/>
      <c r="R153" s="185"/>
      <c r="S153" s="185"/>
      <c r="T153" s="185"/>
      <c r="U153" s="185"/>
      <c r="V153" s="185"/>
      <c r="W153" s="185"/>
      <c r="X153" s="185"/>
      <c r="Y153" s="185"/>
      <c r="Z153" s="185"/>
      <c r="AA153" s="185"/>
      <c r="AB153" s="182"/>
      <c r="AC153" s="182"/>
      <c r="AD153" s="182"/>
      <c r="AE153" s="185"/>
    </row>
    <row r="154" spans="1:31" ht="18.75" customHeight="1">
      <c r="A154" s="185"/>
      <c r="B154" s="185"/>
      <c r="C154" s="185"/>
      <c r="D154" s="182"/>
      <c r="E154" s="185"/>
      <c r="F154" s="185"/>
      <c r="G154" s="185"/>
      <c r="H154" s="185"/>
      <c r="I154" s="185"/>
      <c r="J154" s="185"/>
      <c r="K154" s="185"/>
      <c r="L154" s="185"/>
      <c r="M154" s="185"/>
      <c r="N154" s="185"/>
      <c r="O154" s="185"/>
      <c r="P154" s="185"/>
      <c r="Q154" s="185"/>
      <c r="R154" s="185"/>
      <c r="S154" s="185"/>
      <c r="T154" s="185"/>
      <c r="U154" s="185"/>
      <c r="V154" s="185"/>
      <c r="W154" s="185"/>
      <c r="X154" s="185"/>
      <c r="Y154" s="185"/>
      <c r="Z154" s="185"/>
      <c r="AA154" s="185"/>
      <c r="AB154" s="182"/>
      <c r="AC154" s="182"/>
      <c r="AD154" s="182"/>
      <c r="AE154" s="185"/>
    </row>
    <row r="155" spans="1:31" ht="18.75" customHeight="1">
      <c r="A155" s="185"/>
      <c r="B155" s="185"/>
      <c r="C155" s="185"/>
      <c r="D155" s="182"/>
      <c r="E155" s="185"/>
      <c r="F155" s="185"/>
      <c r="G155" s="185"/>
      <c r="H155" s="185"/>
      <c r="I155" s="185"/>
      <c r="J155" s="185"/>
      <c r="K155" s="185"/>
      <c r="L155" s="185"/>
      <c r="M155" s="185"/>
      <c r="N155" s="185"/>
      <c r="O155" s="185"/>
      <c r="P155" s="185"/>
      <c r="Q155" s="185"/>
      <c r="R155" s="185"/>
      <c r="S155" s="185"/>
      <c r="T155" s="185"/>
      <c r="U155" s="185"/>
      <c r="V155" s="185"/>
      <c r="W155" s="185"/>
      <c r="X155" s="185"/>
      <c r="Y155" s="185"/>
      <c r="Z155" s="185"/>
      <c r="AA155" s="185"/>
      <c r="AB155" s="182"/>
      <c r="AC155" s="182"/>
      <c r="AD155" s="182"/>
      <c r="AE155" s="185"/>
    </row>
    <row r="156" spans="1:31" ht="18.75" customHeight="1">
      <c r="A156" s="185"/>
      <c r="B156" s="185"/>
      <c r="C156" s="185"/>
      <c r="D156" s="182"/>
      <c r="E156" s="185"/>
      <c r="F156" s="185"/>
      <c r="G156" s="185"/>
      <c r="H156" s="185"/>
      <c r="I156" s="185"/>
      <c r="J156" s="185"/>
      <c r="K156" s="185"/>
      <c r="L156" s="185"/>
      <c r="M156" s="185"/>
      <c r="N156" s="185"/>
      <c r="O156" s="185"/>
      <c r="P156" s="185"/>
      <c r="Q156" s="185"/>
      <c r="R156" s="185"/>
      <c r="S156" s="185"/>
      <c r="T156" s="185"/>
      <c r="U156" s="185"/>
      <c r="V156" s="185"/>
      <c r="W156" s="185"/>
      <c r="X156" s="185"/>
      <c r="Y156" s="185"/>
      <c r="Z156" s="185"/>
      <c r="AA156" s="185"/>
      <c r="AB156" s="182"/>
      <c r="AC156" s="182"/>
      <c r="AD156" s="182"/>
      <c r="AE156" s="185"/>
    </row>
    <row r="157" spans="1:31" ht="18.75" customHeight="1">
      <c r="A157" s="185"/>
      <c r="B157" s="185"/>
      <c r="C157" s="185"/>
      <c r="D157" s="182"/>
      <c r="E157" s="185"/>
      <c r="F157" s="185"/>
      <c r="G157" s="185"/>
      <c r="H157" s="185"/>
      <c r="I157" s="185"/>
      <c r="J157" s="185"/>
      <c r="K157" s="185"/>
      <c r="L157" s="185"/>
      <c r="M157" s="185"/>
      <c r="N157" s="185"/>
      <c r="O157" s="185"/>
      <c r="P157" s="185"/>
      <c r="Q157" s="185"/>
      <c r="R157" s="185"/>
      <c r="S157" s="185"/>
      <c r="T157" s="185"/>
      <c r="U157" s="185"/>
      <c r="V157" s="185"/>
      <c r="W157" s="185"/>
      <c r="X157" s="185"/>
      <c r="Y157" s="185"/>
      <c r="Z157" s="185"/>
      <c r="AA157" s="185"/>
      <c r="AB157" s="182"/>
      <c r="AC157" s="182"/>
      <c r="AD157" s="182"/>
      <c r="AE157" s="185"/>
    </row>
    <row r="158" spans="1:31" ht="18.75" customHeight="1">
      <c r="A158" s="185"/>
      <c r="B158" s="185"/>
      <c r="C158" s="185"/>
      <c r="D158" s="182"/>
      <c r="E158" s="185"/>
      <c r="F158" s="185"/>
      <c r="G158" s="185"/>
      <c r="H158" s="185"/>
      <c r="I158" s="185"/>
      <c r="J158" s="185"/>
      <c r="K158" s="185"/>
      <c r="L158" s="185"/>
      <c r="M158" s="185"/>
      <c r="N158" s="185"/>
      <c r="O158" s="185"/>
      <c r="P158" s="185"/>
      <c r="Q158" s="185"/>
      <c r="R158" s="185"/>
      <c r="S158" s="185"/>
      <c r="T158" s="185"/>
      <c r="U158" s="185"/>
      <c r="V158" s="185"/>
      <c r="W158" s="185"/>
      <c r="X158" s="185"/>
      <c r="Y158" s="185"/>
      <c r="Z158" s="185"/>
      <c r="AA158" s="185"/>
      <c r="AB158" s="182"/>
      <c r="AC158" s="182"/>
      <c r="AD158" s="182"/>
      <c r="AE158" s="185"/>
    </row>
    <row r="159" spans="1:31" ht="18.75" customHeight="1">
      <c r="A159" s="185"/>
      <c r="B159" s="185"/>
      <c r="C159" s="185"/>
      <c r="D159" s="182"/>
      <c r="E159" s="185"/>
      <c r="F159" s="185"/>
      <c r="G159" s="185"/>
      <c r="H159" s="185"/>
      <c r="I159" s="185"/>
      <c r="J159" s="185"/>
      <c r="K159" s="185"/>
      <c r="L159" s="185"/>
      <c r="M159" s="185"/>
      <c r="N159" s="185"/>
      <c r="O159" s="185"/>
      <c r="P159" s="185"/>
      <c r="Q159" s="185"/>
      <c r="R159" s="185"/>
      <c r="S159" s="185"/>
      <c r="T159" s="185"/>
      <c r="U159" s="185"/>
      <c r="V159" s="185"/>
      <c r="W159" s="185"/>
      <c r="X159" s="185"/>
      <c r="Y159" s="185"/>
      <c r="Z159" s="185"/>
      <c r="AA159" s="185"/>
      <c r="AB159" s="182"/>
      <c r="AC159" s="182"/>
      <c r="AD159" s="182"/>
      <c r="AE159" s="185"/>
    </row>
    <row r="160" spans="1:31" ht="18.75" customHeight="1">
      <c r="A160" s="185"/>
      <c r="B160" s="185"/>
      <c r="C160" s="185"/>
      <c r="D160" s="182"/>
      <c r="E160" s="185"/>
      <c r="F160" s="185"/>
      <c r="G160" s="185"/>
      <c r="H160" s="185"/>
      <c r="I160" s="185"/>
      <c r="J160" s="185"/>
      <c r="K160" s="185"/>
      <c r="L160" s="185"/>
      <c r="M160" s="185"/>
      <c r="N160" s="185"/>
      <c r="O160" s="185"/>
      <c r="P160" s="185"/>
      <c r="Q160" s="185"/>
      <c r="R160" s="185"/>
      <c r="S160" s="185"/>
      <c r="T160" s="185"/>
      <c r="U160" s="185"/>
      <c r="V160" s="185"/>
      <c r="W160" s="185"/>
      <c r="X160" s="185"/>
      <c r="Y160" s="185"/>
      <c r="Z160" s="185"/>
      <c r="AA160" s="185"/>
      <c r="AB160" s="182"/>
      <c r="AC160" s="182"/>
      <c r="AD160" s="182"/>
      <c r="AE160" s="185"/>
    </row>
    <row r="161" spans="1:31" ht="18.75" customHeight="1">
      <c r="A161" s="185"/>
      <c r="B161" s="185"/>
      <c r="C161" s="185"/>
      <c r="D161" s="182"/>
      <c r="E161" s="185"/>
      <c r="F161" s="185"/>
      <c r="G161" s="185"/>
      <c r="H161" s="185"/>
      <c r="I161" s="185"/>
      <c r="J161" s="185"/>
      <c r="K161" s="185"/>
      <c r="L161" s="185"/>
      <c r="M161" s="185"/>
      <c r="N161" s="185"/>
      <c r="O161" s="185"/>
      <c r="P161" s="185"/>
      <c r="Q161" s="185"/>
      <c r="R161" s="185"/>
      <c r="S161" s="185"/>
      <c r="T161" s="185"/>
      <c r="U161" s="185"/>
      <c r="V161" s="185"/>
      <c r="W161" s="185"/>
      <c r="X161" s="185"/>
      <c r="Y161" s="185"/>
      <c r="Z161" s="185"/>
      <c r="AA161" s="185"/>
      <c r="AB161" s="182"/>
      <c r="AC161" s="182"/>
      <c r="AD161" s="182"/>
      <c r="AE161" s="185"/>
    </row>
    <row r="162" spans="1:31" ht="18.75" customHeight="1">
      <c r="A162" s="185"/>
      <c r="B162" s="185"/>
      <c r="C162" s="185"/>
      <c r="D162" s="182"/>
      <c r="E162" s="185"/>
      <c r="F162" s="185"/>
      <c r="G162" s="185"/>
      <c r="H162" s="185"/>
      <c r="I162" s="185"/>
      <c r="J162" s="185"/>
      <c r="K162" s="185"/>
      <c r="L162" s="185"/>
      <c r="M162" s="185"/>
      <c r="N162" s="185"/>
      <c r="O162" s="185"/>
      <c r="P162" s="185"/>
      <c r="Q162" s="185"/>
      <c r="R162" s="185"/>
      <c r="S162" s="185"/>
      <c r="T162" s="185"/>
      <c r="U162" s="185"/>
      <c r="V162" s="185"/>
      <c r="W162" s="185"/>
      <c r="X162" s="185"/>
      <c r="Y162" s="185"/>
      <c r="Z162" s="185"/>
      <c r="AA162" s="185"/>
      <c r="AB162" s="182"/>
      <c r="AC162" s="182"/>
      <c r="AD162" s="182"/>
      <c r="AE162" s="185"/>
    </row>
    <row r="163" spans="1:31" ht="18.75" customHeight="1">
      <c r="A163" s="185"/>
      <c r="B163" s="185"/>
      <c r="C163" s="185"/>
      <c r="D163" s="182"/>
      <c r="E163" s="185"/>
      <c r="F163" s="185"/>
      <c r="G163" s="185"/>
      <c r="H163" s="185"/>
      <c r="I163" s="185"/>
      <c r="J163" s="185"/>
      <c r="K163" s="185"/>
      <c r="L163" s="185"/>
      <c r="M163" s="185"/>
      <c r="N163" s="185"/>
      <c r="O163" s="185"/>
      <c r="P163" s="185"/>
      <c r="Q163" s="185"/>
      <c r="R163" s="185"/>
      <c r="S163" s="185"/>
      <c r="T163" s="185"/>
      <c r="U163" s="185"/>
      <c r="V163" s="185"/>
      <c r="W163" s="185"/>
      <c r="X163" s="185"/>
      <c r="Y163" s="185"/>
      <c r="Z163" s="185"/>
      <c r="AA163" s="185"/>
      <c r="AB163" s="182"/>
      <c r="AC163" s="182"/>
      <c r="AD163" s="182"/>
      <c r="AE163" s="185"/>
    </row>
    <row r="164" spans="1:31" ht="18.75" customHeight="1">
      <c r="A164" s="185"/>
      <c r="B164" s="185"/>
      <c r="C164" s="185"/>
      <c r="D164" s="182"/>
      <c r="E164" s="185"/>
      <c r="F164" s="185"/>
      <c r="G164" s="185"/>
      <c r="H164" s="185"/>
      <c r="I164" s="185"/>
      <c r="J164" s="185"/>
      <c r="K164" s="185"/>
      <c r="L164" s="185"/>
      <c r="M164" s="185"/>
      <c r="N164" s="185"/>
      <c r="O164" s="185"/>
      <c r="P164" s="185"/>
      <c r="Q164" s="185"/>
      <c r="R164" s="185"/>
      <c r="S164" s="185"/>
      <c r="T164" s="185"/>
      <c r="U164" s="185"/>
      <c r="V164" s="185"/>
      <c r="W164" s="185"/>
      <c r="X164" s="185"/>
      <c r="Y164" s="185"/>
      <c r="Z164" s="185"/>
      <c r="AA164" s="185"/>
      <c r="AB164" s="182"/>
      <c r="AC164" s="182"/>
      <c r="AD164" s="182"/>
      <c r="AE164" s="185"/>
    </row>
    <row r="165" spans="1:31" ht="18.75" customHeight="1">
      <c r="A165" s="185"/>
      <c r="B165" s="185"/>
      <c r="C165" s="185"/>
      <c r="D165" s="182"/>
      <c r="E165" s="185"/>
      <c r="F165" s="185"/>
      <c r="G165" s="185"/>
      <c r="H165" s="185"/>
      <c r="I165" s="185"/>
      <c r="J165" s="185"/>
      <c r="K165" s="185"/>
      <c r="L165" s="185"/>
      <c r="M165" s="185"/>
      <c r="N165" s="185"/>
      <c r="O165" s="185"/>
      <c r="P165" s="185"/>
      <c r="Q165" s="185"/>
      <c r="R165" s="185"/>
      <c r="S165" s="185"/>
      <c r="T165" s="185"/>
      <c r="U165" s="185"/>
      <c r="V165" s="185"/>
      <c r="W165" s="185"/>
      <c r="X165" s="185"/>
      <c r="Y165" s="185"/>
      <c r="Z165" s="185"/>
      <c r="AA165" s="185"/>
      <c r="AB165" s="182"/>
      <c r="AC165" s="182"/>
      <c r="AD165" s="182"/>
      <c r="AE165" s="185"/>
    </row>
    <row r="166" spans="1:31" ht="18.75" customHeight="1">
      <c r="A166" s="185"/>
      <c r="B166" s="185"/>
      <c r="C166" s="185"/>
      <c r="D166" s="182"/>
      <c r="E166" s="185"/>
      <c r="F166" s="185"/>
      <c r="G166" s="185"/>
      <c r="H166" s="185"/>
      <c r="I166" s="185"/>
      <c r="J166" s="185"/>
      <c r="K166" s="185"/>
      <c r="L166" s="185"/>
      <c r="M166" s="185"/>
      <c r="N166" s="185"/>
      <c r="O166" s="185"/>
      <c r="P166" s="185"/>
      <c r="Q166" s="185"/>
      <c r="R166" s="185"/>
      <c r="S166" s="185"/>
      <c r="T166" s="185"/>
      <c r="U166" s="185"/>
      <c r="V166" s="185"/>
      <c r="W166" s="185"/>
      <c r="X166" s="185"/>
      <c r="Y166" s="185"/>
      <c r="Z166" s="185"/>
      <c r="AA166" s="185"/>
      <c r="AB166" s="182"/>
      <c r="AC166" s="182"/>
      <c r="AD166" s="182"/>
      <c r="AE166" s="185"/>
    </row>
    <row r="167" spans="1:31" ht="18.75" customHeight="1">
      <c r="A167" s="185"/>
      <c r="B167" s="185"/>
      <c r="C167" s="185"/>
      <c r="D167" s="182"/>
      <c r="E167" s="185"/>
      <c r="F167" s="185"/>
      <c r="G167" s="185"/>
      <c r="H167" s="185"/>
      <c r="I167" s="185"/>
      <c r="J167" s="185"/>
      <c r="K167" s="185"/>
      <c r="L167" s="185"/>
      <c r="M167" s="185"/>
      <c r="N167" s="185"/>
      <c r="O167" s="185"/>
      <c r="P167" s="185"/>
      <c r="Q167" s="185"/>
      <c r="R167" s="185"/>
      <c r="S167" s="185"/>
      <c r="T167" s="185"/>
      <c r="U167" s="185"/>
      <c r="V167" s="185"/>
      <c r="W167" s="185"/>
      <c r="X167" s="185"/>
      <c r="Y167" s="185"/>
      <c r="Z167" s="185"/>
      <c r="AA167" s="185"/>
      <c r="AB167" s="182"/>
      <c r="AC167" s="182"/>
      <c r="AD167" s="182"/>
      <c r="AE167" s="185"/>
    </row>
    <row r="168" spans="1:31" ht="18.75" customHeight="1">
      <c r="A168" s="185"/>
      <c r="B168" s="185"/>
      <c r="C168" s="185"/>
      <c r="D168" s="182"/>
      <c r="E168" s="185"/>
      <c r="F168" s="185"/>
      <c r="G168" s="185"/>
      <c r="H168" s="185"/>
      <c r="I168" s="185"/>
      <c r="J168" s="185"/>
      <c r="K168" s="185"/>
      <c r="L168" s="185"/>
      <c r="M168" s="185"/>
      <c r="N168" s="185"/>
      <c r="O168" s="185"/>
      <c r="P168" s="185"/>
      <c r="Q168" s="185"/>
      <c r="R168" s="185"/>
      <c r="S168" s="185"/>
      <c r="T168" s="185"/>
      <c r="U168" s="185"/>
      <c r="V168" s="185"/>
      <c r="W168" s="185"/>
      <c r="X168" s="185"/>
      <c r="Y168" s="185"/>
      <c r="Z168" s="185"/>
      <c r="AA168" s="185"/>
      <c r="AB168" s="182"/>
      <c r="AC168" s="182"/>
      <c r="AD168" s="182"/>
      <c r="AE168" s="185"/>
    </row>
    <row r="169" spans="1:31" ht="18.75" customHeight="1">
      <c r="A169" s="185"/>
      <c r="B169" s="185"/>
      <c r="C169" s="185"/>
      <c r="D169" s="182"/>
      <c r="E169" s="185"/>
      <c r="F169" s="185"/>
      <c r="G169" s="185"/>
      <c r="H169" s="185"/>
      <c r="I169" s="185"/>
      <c r="J169" s="185"/>
      <c r="K169" s="185"/>
      <c r="L169" s="185"/>
      <c r="M169" s="185"/>
      <c r="N169" s="185"/>
      <c r="O169" s="185"/>
      <c r="P169" s="185"/>
      <c r="Q169" s="185"/>
      <c r="R169" s="185"/>
      <c r="S169" s="185"/>
      <c r="T169" s="185"/>
      <c r="U169" s="185"/>
      <c r="V169" s="185"/>
      <c r="W169" s="185"/>
      <c r="X169" s="185"/>
      <c r="Y169" s="185"/>
      <c r="Z169" s="185"/>
      <c r="AA169" s="185"/>
      <c r="AB169" s="182"/>
      <c r="AC169" s="182"/>
      <c r="AD169" s="182"/>
      <c r="AE169" s="185"/>
    </row>
    <row r="170" spans="1:31" ht="18.75" customHeight="1">
      <c r="A170" s="185"/>
      <c r="B170" s="185"/>
      <c r="C170" s="185"/>
      <c r="D170" s="182"/>
      <c r="E170" s="185"/>
      <c r="F170" s="185"/>
      <c r="G170" s="185"/>
      <c r="H170" s="185"/>
      <c r="I170" s="185"/>
      <c r="J170" s="185"/>
      <c r="K170" s="185"/>
      <c r="L170" s="185"/>
      <c r="M170" s="185"/>
      <c r="N170" s="185"/>
      <c r="O170" s="185"/>
      <c r="P170" s="185"/>
      <c r="Q170" s="185"/>
      <c r="R170" s="185"/>
      <c r="S170" s="185"/>
      <c r="T170" s="185"/>
      <c r="U170" s="185"/>
      <c r="V170" s="185"/>
      <c r="W170" s="185"/>
      <c r="X170" s="185"/>
      <c r="Y170" s="185"/>
      <c r="Z170" s="185"/>
      <c r="AA170" s="185"/>
      <c r="AB170" s="182"/>
      <c r="AC170" s="182"/>
      <c r="AD170" s="182"/>
      <c r="AE170" s="185"/>
    </row>
    <row r="171" spans="1:31" ht="18.75" customHeight="1">
      <c r="A171" s="185"/>
      <c r="B171" s="185"/>
      <c r="C171" s="185"/>
      <c r="D171" s="182"/>
      <c r="E171" s="185"/>
      <c r="F171" s="185"/>
      <c r="G171" s="185"/>
      <c r="H171" s="185"/>
      <c r="I171" s="185"/>
      <c r="J171" s="185"/>
      <c r="K171" s="185"/>
      <c r="L171" s="185"/>
      <c r="M171" s="185"/>
      <c r="N171" s="185"/>
      <c r="O171" s="185"/>
      <c r="P171" s="185"/>
      <c r="Q171" s="185"/>
      <c r="R171" s="185"/>
      <c r="S171" s="185"/>
      <c r="T171" s="185"/>
      <c r="U171" s="185"/>
      <c r="V171" s="185"/>
      <c r="W171" s="185"/>
      <c r="X171" s="185"/>
      <c r="Y171" s="185"/>
      <c r="Z171" s="185"/>
      <c r="AA171" s="185"/>
      <c r="AB171" s="182"/>
      <c r="AC171" s="182"/>
      <c r="AD171" s="182"/>
      <c r="AE171" s="185"/>
    </row>
    <row r="172" spans="1:31" ht="18.75" customHeight="1">
      <c r="A172" s="185"/>
      <c r="B172" s="185"/>
      <c r="C172" s="185"/>
      <c r="D172" s="182"/>
      <c r="E172" s="185"/>
      <c r="F172" s="185"/>
      <c r="G172" s="185"/>
      <c r="H172" s="185"/>
      <c r="I172" s="185"/>
      <c r="J172" s="185"/>
      <c r="K172" s="185"/>
      <c r="L172" s="185"/>
      <c r="M172" s="185"/>
      <c r="N172" s="185"/>
      <c r="O172" s="185"/>
      <c r="P172" s="185"/>
      <c r="Q172" s="185"/>
      <c r="R172" s="185"/>
      <c r="S172" s="185"/>
      <c r="T172" s="185"/>
      <c r="U172" s="185"/>
      <c r="V172" s="185"/>
      <c r="W172" s="185"/>
      <c r="X172" s="185"/>
      <c r="Y172" s="185"/>
      <c r="Z172" s="185"/>
      <c r="AA172" s="185"/>
      <c r="AB172" s="182"/>
      <c r="AC172" s="182"/>
      <c r="AD172" s="182"/>
      <c r="AE172" s="185"/>
    </row>
    <row r="173" spans="1:31" ht="18.75" customHeight="1">
      <c r="A173" s="185"/>
      <c r="B173" s="185"/>
      <c r="C173" s="185"/>
      <c r="D173" s="182"/>
      <c r="E173" s="185"/>
      <c r="F173" s="185"/>
      <c r="G173" s="185"/>
      <c r="H173" s="185"/>
      <c r="I173" s="185"/>
      <c r="J173" s="185"/>
      <c r="K173" s="185"/>
      <c r="L173" s="185"/>
      <c r="M173" s="185"/>
      <c r="N173" s="185"/>
      <c r="O173" s="185"/>
      <c r="P173" s="185"/>
      <c r="Q173" s="185"/>
      <c r="R173" s="185"/>
      <c r="S173" s="185"/>
      <c r="T173" s="185"/>
      <c r="U173" s="185"/>
      <c r="V173" s="185"/>
      <c r="W173" s="185"/>
      <c r="X173" s="185"/>
      <c r="Y173" s="185"/>
      <c r="Z173" s="185"/>
      <c r="AA173" s="185"/>
      <c r="AB173" s="182"/>
      <c r="AC173" s="182"/>
      <c r="AD173" s="182"/>
      <c r="AE173" s="185"/>
    </row>
    <row r="174" spans="1:31" ht="18.75" customHeight="1">
      <c r="A174" s="185"/>
      <c r="B174" s="185"/>
      <c r="C174" s="185"/>
      <c r="D174" s="182"/>
      <c r="E174" s="185"/>
      <c r="F174" s="185"/>
      <c r="G174" s="185"/>
      <c r="H174" s="185"/>
      <c r="I174" s="185"/>
      <c r="J174" s="185"/>
      <c r="K174" s="185"/>
      <c r="L174" s="185"/>
      <c r="M174" s="185"/>
      <c r="N174" s="185"/>
      <c r="O174" s="185"/>
      <c r="P174" s="185"/>
      <c r="Q174" s="185"/>
      <c r="R174" s="185"/>
      <c r="S174" s="185"/>
      <c r="T174" s="185"/>
      <c r="U174" s="185"/>
      <c r="V174" s="185"/>
      <c r="W174" s="185"/>
      <c r="X174" s="185"/>
      <c r="Y174" s="185"/>
      <c r="Z174" s="185"/>
      <c r="AA174" s="185"/>
      <c r="AB174" s="182"/>
      <c r="AC174" s="182"/>
      <c r="AD174" s="182"/>
      <c r="AE174" s="185"/>
    </row>
    <row r="175" spans="1:31" ht="18.75" customHeight="1">
      <c r="A175" s="185"/>
      <c r="B175" s="185"/>
      <c r="C175" s="185"/>
      <c r="D175" s="182"/>
      <c r="E175" s="185"/>
      <c r="F175" s="185"/>
      <c r="G175" s="185"/>
      <c r="H175" s="185"/>
      <c r="I175" s="185"/>
      <c r="J175" s="185"/>
      <c r="K175" s="185"/>
      <c r="L175" s="185"/>
      <c r="M175" s="185"/>
      <c r="N175" s="185"/>
      <c r="O175" s="185"/>
      <c r="P175" s="185"/>
      <c r="Q175" s="185"/>
      <c r="R175" s="185"/>
      <c r="S175" s="185"/>
      <c r="T175" s="185"/>
      <c r="U175" s="185"/>
      <c r="V175" s="185"/>
      <c r="W175" s="185"/>
      <c r="X175" s="185"/>
      <c r="Y175" s="185"/>
      <c r="Z175" s="185"/>
      <c r="AA175" s="185"/>
      <c r="AB175" s="182"/>
      <c r="AC175" s="182"/>
      <c r="AD175" s="182"/>
      <c r="AE175" s="185"/>
    </row>
    <row r="176" spans="1:31" ht="18.75" customHeight="1">
      <c r="A176" s="185"/>
      <c r="B176" s="185"/>
      <c r="C176" s="185"/>
      <c r="D176" s="182"/>
      <c r="E176" s="185"/>
      <c r="F176" s="185"/>
      <c r="G176" s="185"/>
      <c r="H176" s="185"/>
      <c r="I176" s="185"/>
      <c r="J176" s="185"/>
      <c r="K176" s="185"/>
      <c r="L176" s="185"/>
      <c r="M176" s="185"/>
      <c r="N176" s="185"/>
      <c r="O176" s="185"/>
      <c r="P176" s="185"/>
      <c r="Q176" s="185"/>
      <c r="R176" s="185"/>
      <c r="S176" s="185"/>
      <c r="T176" s="185"/>
      <c r="U176" s="185"/>
      <c r="V176" s="185"/>
      <c r="W176" s="185"/>
      <c r="X176" s="185"/>
      <c r="Y176" s="185"/>
      <c r="Z176" s="185"/>
      <c r="AA176" s="185"/>
      <c r="AB176" s="182"/>
      <c r="AC176" s="182"/>
      <c r="AD176" s="182"/>
      <c r="AE176" s="185"/>
    </row>
    <row r="177" spans="1:31" ht="18.75" customHeight="1">
      <c r="A177" s="185"/>
      <c r="B177" s="185"/>
      <c r="C177" s="185"/>
      <c r="D177" s="182"/>
      <c r="E177" s="185"/>
      <c r="F177" s="185"/>
      <c r="G177" s="185"/>
      <c r="H177" s="185"/>
      <c r="I177" s="185"/>
      <c r="J177" s="185"/>
      <c r="K177" s="185"/>
      <c r="L177" s="185"/>
      <c r="M177" s="185"/>
      <c r="N177" s="185"/>
      <c r="O177" s="185"/>
      <c r="P177" s="185"/>
      <c r="Q177" s="185"/>
      <c r="R177" s="185"/>
      <c r="S177" s="185"/>
      <c r="T177" s="185"/>
      <c r="U177" s="185"/>
      <c r="V177" s="185"/>
      <c r="W177" s="185"/>
      <c r="X177" s="185"/>
      <c r="Y177" s="185"/>
      <c r="Z177" s="185"/>
      <c r="AA177" s="185"/>
      <c r="AB177" s="182"/>
      <c r="AC177" s="182"/>
      <c r="AD177" s="182"/>
      <c r="AE177" s="185"/>
    </row>
    <row r="178" spans="1:31" ht="18.75" customHeight="1">
      <c r="A178" s="185"/>
      <c r="B178" s="185"/>
      <c r="C178" s="185"/>
      <c r="D178" s="182"/>
      <c r="E178" s="185"/>
      <c r="F178" s="185"/>
      <c r="G178" s="185"/>
      <c r="H178" s="185"/>
      <c r="I178" s="185"/>
      <c r="J178" s="185"/>
      <c r="K178" s="185"/>
      <c r="L178" s="185"/>
      <c r="M178" s="185"/>
      <c r="N178" s="185"/>
      <c r="O178" s="185"/>
      <c r="P178" s="185"/>
      <c r="Q178" s="185"/>
      <c r="R178" s="185"/>
      <c r="S178" s="185"/>
      <c r="T178" s="185"/>
      <c r="U178" s="185"/>
      <c r="V178" s="185"/>
      <c r="W178" s="185"/>
      <c r="X178" s="185"/>
      <c r="Y178" s="185"/>
      <c r="Z178" s="185"/>
      <c r="AA178" s="185"/>
      <c r="AB178" s="182"/>
      <c r="AC178" s="182"/>
      <c r="AD178" s="182"/>
      <c r="AE178" s="185"/>
    </row>
    <row r="179" spans="1:31" ht="18" customHeight="1">
      <c r="A179" s="185"/>
      <c r="B179" s="185"/>
      <c r="C179" s="185"/>
      <c r="D179" s="182"/>
      <c r="E179" s="185"/>
      <c r="F179" s="185"/>
      <c r="G179" s="185"/>
      <c r="H179" s="185"/>
      <c r="I179" s="185"/>
      <c r="J179" s="185"/>
      <c r="K179" s="185"/>
      <c r="L179" s="185"/>
      <c r="M179" s="185"/>
      <c r="N179" s="185"/>
      <c r="O179" s="185"/>
      <c r="P179" s="185"/>
      <c r="Q179" s="185"/>
      <c r="R179" s="185"/>
      <c r="S179" s="185"/>
      <c r="T179" s="185"/>
      <c r="U179" s="185"/>
      <c r="V179" s="185"/>
      <c r="W179" s="185"/>
      <c r="X179" s="185"/>
      <c r="Y179" s="185"/>
      <c r="Z179" s="185"/>
      <c r="AA179" s="185"/>
      <c r="AB179" s="182"/>
      <c r="AC179" s="182"/>
      <c r="AD179" s="182"/>
      <c r="AE179" s="185"/>
    </row>
    <row r="180" spans="1:31" ht="6.75" customHeight="1">
      <c r="A180" s="185"/>
      <c r="B180" s="185"/>
      <c r="C180" s="185"/>
      <c r="D180" s="185"/>
      <c r="E180" s="185"/>
      <c r="F180" s="185"/>
      <c r="G180" s="185"/>
      <c r="H180" s="185"/>
      <c r="I180" s="185"/>
      <c r="J180" s="185"/>
      <c r="K180" s="185"/>
      <c r="L180" s="185"/>
      <c r="M180" s="185"/>
      <c r="N180" s="185"/>
      <c r="O180" s="185"/>
      <c r="P180" s="185"/>
      <c r="Q180" s="185"/>
      <c r="R180" s="185"/>
      <c r="S180" s="185"/>
      <c r="T180" s="185"/>
      <c r="U180" s="185"/>
      <c r="V180" s="185"/>
      <c r="W180" s="185"/>
      <c r="X180" s="185"/>
      <c r="Y180" s="185"/>
      <c r="Z180" s="185"/>
      <c r="AA180" s="185"/>
      <c r="AB180" s="182"/>
      <c r="AC180" s="182"/>
      <c r="AD180" s="182"/>
      <c r="AE180" s="185"/>
    </row>
    <row r="181" spans="1:31" ht="18.75" customHeight="1">
      <c r="A181" s="185"/>
      <c r="B181" s="185"/>
      <c r="C181" s="185"/>
      <c r="D181" s="185"/>
      <c r="E181" s="185"/>
      <c r="F181" s="185"/>
      <c r="G181" s="185"/>
      <c r="H181" s="185"/>
      <c r="I181" s="185"/>
      <c r="J181" s="185"/>
      <c r="K181" s="185"/>
      <c r="L181" s="185"/>
      <c r="M181" s="185"/>
      <c r="N181" s="185"/>
      <c r="O181" s="185"/>
      <c r="P181" s="185"/>
      <c r="Q181" s="185"/>
      <c r="R181" s="185"/>
      <c r="S181" s="185"/>
      <c r="T181" s="185"/>
      <c r="U181" s="185"/>
      <c r="V181" s="185"/>
      <c r="W181" s="185"/>
      <c r="X181" s="185"/>
      <c r="Y181" s="185"/>
      <c r="Z181" s="185"/>
      <c r="AA181" s="185"/>
      <c r="AB181" s="182"/>
      <c r="AC181" s="182"/>
      <c r="AD181" s="182"/>
      <c r="AE181" s="185"/>
    </row>
    <row r="182" spans="1:31" ht="18.75" customHeight="1">
      <c r="A182" s="185"/>
      <c r="B182" s="185"/>
      <c r="C182" s="185"/>
      <c r="D182" s="185"/>
      <c r="E182" s="185"/>
      <c r="F182" s="185"/>
      <c r="G182" s="185"/>
      <c r="H182" s="185"/>
      <c r="I182" s="185"/>
      <c r="J182" s="185"/>
      <c r="K182" s="185"/>
      <c r="L182" s="185"/>
      <c r="M182" s="185"/>
      <c r="N182" s="185"/>
      <c r="O182" s="185"/>
      <c r="P182" s="185"/>
      <c r="Q182" s="185"/>
      <c r="R182" s="185"/>
      <c r="S182" s="185"/>
      <c r="T182" s="185"/>
      <c r="U182" s="185"/>
      <c r="V182" s="185"/>
      <c r="W182" s="185"/>
      <c r="X182" s="185"/>
      <c r="Y182" s="185"/>
      <c r="Z182" s="185"/>
      <c r="AA182" s="185"/>
      <c r="AB182" s="182"/>
      <c r="AC182" s="182"/>
      <c r="AD182" s="182"/>
      <c r="AE182" s="185"/>
    </row>
    <row r="183" spans="1:31" ht="18.75" customHeight="1">
      <c r="A183" s="185"/>
      <c r="B183" s="185"/>
      <c r="C183" s="185"/>
      <c r="D183" s="185"/>
      <c r="E183" s="185"/>
      <c r="F183" s="185"/>
      <c r="G183" s="185"/>
      <c r="H183" s="185"/>
      <c r="I183" s="185"/>
      <c r="J183" s="185"/>
      <c r="K183" s="185"/>
      <c r="L183" s="185"/>
      <c r="M183" s="185"/>
      <c r="N183" s="185"/>
      <c r="O183" s="185"/>
      <c r="P183" s="185"/>
      <c r="Q183" s="185"/>
      <c r="R183" s="185"/>
      <c r="S183" s="185"/>
      <c r="T183" s="185"/>
      <c r="U183" s="185"/>
      <c r="V183" s="185"/>
      <c r="W183" s="185"/>
      <c r="X183" s="185"/>
      <c r="Y183" s="185"/>
      <c r="Z183" s="185"/>
      <c r="AA183" s="185"/>
      <c r="AB183" s="182"/>
      <c r="AC183" s="182"/>
      <c r="AD183" s="182"/>
      <c r="AE183" s="185"/>
    </row>
    <row r="184" spans="1:31" ht="18.75" customHeight="1">
      <c r="A184" s="185"/>
      <c r="B184" s="185"/>
      <c r="C184" s="185"/>
      <c r="D184" s="185"/>
      <c r="E184" s="185"/>
      <c r="F184" s="185"/>
      <c r="G184" s="185"/>
      <c r="H184" s="185"/>
      <c r="I184" s="185"/>
      <c r="J184" s="185"/>
      <c r="K184" s="185"/>
      <c r="L184" s="185"/>
      <c r="M184" s="185"/>
      <c r="N184" s="185"/>
      <c r="O184" s="185"/>
      <c r="P184" s="185"/>
      <c r="Q184" s="185"/>
      <c r="R184" s="185"/>
      <c r="S184" s="185"/>
      <c r="T184" s="185"/>
      <c r="U184" s="185"/>
      <c r="V184" s="185"/>
      <c r="W184" s="185"/>
      <c r="X184" s="185"/>
      <c r="Y184" s="185"/>
      <c r="Z184" s="185"/>
      <c r="AA184" s="185"/>
      <c r="AB184" s="182"/>
      <c r="AC184" s="182"/>
      <c r="AD184" s="182"/>
      <c r="AE184" s="185"/>
    </row>
    <row r="185" spans="1:31" ht="18.75" customHeight="1">
      <c r="A185" s="185"/>
      <c r="B185" s="185"/>
      <c r="C185" s="185"/>
      <c r="D185" s="185"/>
      <c r="E185" s="185"/>
      <c r="F185" s="185"/>
      <c r="G185" s="185"/>
      <c r="H185" s="185"/>
      <c r="I185" s="185"/>
      <c r="J185" s="185"/>
      <c r="K185" s="185"/>
      <c r="L185" s="185"/>
      <c r="M185" s="185"/>
      <c r="N185" s="185"/>
      <c r="O185" s="185"/>
      <c r="P185" s="185"/>
      <c r="Q185" s="185"/>
      <c r="R185" s="185"/>
      <c r="S185" s="185"/>
      <c r="T185" s="185"/>
      <c r="U185" s="185"/>
      <c r="V185" s="185"/>
      <c r="W185" s="185"/>
      <c r="X185" s="185"/>
      <c r="Y185" s="185"/>
      <c r="Z185" s="185"/>
      <c r="AA185" s="185"/>
      <c r="AB185" s="182"/>
      <c r="AC185" s="182"/>
      <c r="AD185" s="182"/>
      <c r="AE185" s="185"/>
    </row>
    <row r="186" spans="1:31" ht="18.75" customHeight="1">
      <c r="A186" s="185"/>
      <c r="B186" s="185"/>
      <c r="C186" s="185"/>
      <c r="D186" s="185"/>
      <c r="E186" s="185"/>
      <c r="F186" s="185"/>
      <c r="G186" s="185"/>
      <c r="H186" s="185"/>
      <c r="I186" s="185"/>
      <c r="J186" s="185"/>
      <c r="K186" s="185"/>
      <c r="L186" s="185"/>
      <c r="M186" s="185"/>
      <c r="N186" s="185"/>
      <c r="O186" s="185"/>
      <c r="P186" s="185"/>
      <c r="Q186" s="185"/>
      <c r="R186" s="185"/>
      <c r="S186" s="185"/>
      <c r="T186" s="185"/>
      <c r="U186" s="185"/>
      <c r="V186" s="185"/>
      <c r="W186" s="185"/>
      <c r="X186" s="185"/>
      <c r="Y186" s="185"/>
      <c r="Z186" s="185"/>
      <c r="AA186" s="185"/>
      <c r="AB186" s="182"/>
      <c r="AC186" s="182"/>
      <c r="AD186" s="182"/>
      <c r="AE186" s="185"/>
    </row>
    <row r="187" spans="1:31" ht="18.75" customHeight="1">
      <c r="A187" s="185"/>
      <c r="B187" s="185"/>
      <c r="C187" s="185"/>
      <c r="D187" s="185"/>
      <c r="E187" s="185"/>
      <c r="F187" s="185"/>
      <c r="G187" s="185"/>
      <c r="H187" s="185"/>
      <c r="I187" s="185"/>
      <c r="J187" s="185"/>
      <c r="K187" s="185"/>
      <c r="L187" s="185"/>
      <c r="M187" s="185"/>
      <c r="N187" s="185"/>
      <c r="O187" s="185"/>
      <c r="P187" s="185"/>
      <c r="Q187" s="185"/>
      <c r="R187" s="185"/>
      <c r="S187" s="185"/>
      <c r="T187" s="185"/>
      <c r="U187" s="185"/>
      <c r="V187" s="185"/>
      <c r="W187" s="185"/>
      <c r="X187" s="185"/>
      <c r="Y187" s="185"/>
      <c r="Z187" s="185"/>
      <c r="AA187" s="185"/>
      <c r="AB187" s="182"/>
      <c r="AC187" s="182"/>
      <c r="AD187" s="182"/>
      <c r="AE187" s="185"/>
    </row>
    <row r="188" spans="1:31" ht="18.75" customHeight="1">
      <c r="A188" s="185"/>
      <c r="B188" s="185"/>
      <c r="C188" s="185"/>
      <c r="D188" s="185"/>
      <c r="E188" s="185"/>
      <c r="F188" s="185"/>
      <c r="G188" s="185"/>
      <c r="H188" s="185"/>
      <c r="I188" s="185"/>
      <c r="J188" s="185"/>
      <c r="K188" s="185"/>
      <c r="L188" s="185"/>
      <c r="M188" s="185"/>
      <c r="N188" s="185"/>
      <c r="O188" s="185"/>
      <c r="P188" s="185"/>
      <c r="Q188" s="185"/>
      <c r="R188" s="185"/>
      <c r="S188" s="185"/>
      <c r="T188" s="185"/>
      <c r="U188" s="185"/>
      <c r="V188" s="185"/>
      <c r="W188" s="185"/>
      <c r="X188" s="185"/>
      <c r="Y188" s="185"/>
      <c r="Z188" s="185"/>
      <c r="AA188" s="185"/>
      <c r="AB188" s="182"/>
      <c r="AC188" s="182"/>
      <c r="AD188" s="182"/>
      <c r="AE188" s="185"/>
    </row>
    <row r="189" spans="1:31" ht="18.75" customHeight="1">
      <c r="A189" s="185"/>
      <c r="B189" s="185"/>
      <c r="C189" s="185"/>
      <c r="D189" s="185"/>
      <c r="E189" s="185"/>
      <c r="F189" s="185"/>
      <c r="G189" s="185"/>
      <c r="H189" s="185"/>
      <c r="I189" s="185"/>
      <c r="J189" s="185"/>
      <c r="K189" s="185"/>
      <c r="L189" s="185"/>
      <c r="M189" s="185"/>
      <c r="N189" s="185"/>
      <c r="O189" s="185"/>
      <c r="P189" s="185"/>
      <c r="Q189" s="185"/>
      <c r="R189" s="185"/>
      <c r="S189" s="185"/>
      <c r="T189" s="185"/>
      <c r="U189" s="185"/>
      <c r="V189" s="185"/>
      <c r="W189" s="185"/>
      <c r="X189" s="185"/>
      <c r="Y189" s="185"/>
      <c r="Z189" s="185"/>
      <c r="AA189" s="185"/>
      <c r="AB189" s="182"/>
      <c r="AC189" s="182"/>
      <c r="AD189" s="182"/>
      <c r="AE189" s="185"/>
    </row>
    <row r="190" spans="1:31" ht="18.75" customHeight="1">
      <c r="A190" s="185"/>
      <c r="B190" s="185"/>
      <c r="C190" s="185"/>
      <c r="D190" s="185"/>
      <c r="E190" s="185"/>
      <c r="F190" s="185"/>
      <c r="G190" s="185"/>
      <c r="H190" s="185"/>
      <c r="I190" s="185"/>
      <c r="J190" s="185"/>
      <c r="K190" s="185"/>
      <c r="L190" s="185"/>
      <c r="M190" s="185"/>
      <c r="N190" s="185"/>
      <c r="O190" s="185"/>
      <c r="P190" s="185"/>
      <c r="Q190" s="185"/>
      <c r="R190" s="185"/>
      <c r="S190" s="185"/>
      <c r="T190" s="185"/>
      <c r="U190" s="185"/>
      <c r="V190" s="185"/>
      <c r="W190" s="185"/>
      <c r="X190" s="185"/>
      <c r="Y190" s="185"/>
      <c r="Z190" s="185"/>
      <c r="AA190" s="185"/>
      <c r="AB190" s="182"/>
      <c r="AC190" s="182"/>
      <c r="AD190" s="182"/>
      <c r="AE190" s="185"/>
    </row>
    <row r="191" spans="1:31" ht="18.75" customHeight="1">
      <c r="A191" s="185"/>
      <c r="B191" s="185"/>
      <c r="C191" s="185"/>
      <c r="D191" s="185"/>
      <c r="E191" s="185"/>
      <c r="F191" s="185"/>
      <c r="G191" s="185"/>
      <c r="H191" s="185"/>
      <c r="I191" s="185"/>
      <c r="J191" s="185"/>
      <c r="K191" s="185"/>
      <c r="L191" s="185"/>
      <c r="M191" s="185"/>
      <c r="N191" s="185"/>
      <c r="O191" s="185"/>
      <c r="P191" s="185"/>
      <c r="Q191" s="185"/>
      <c r="R191" s="185"/>
      <c r="S191" s="185"/>
      <c r="T191" s="185"/>
      <c r="U191" s="185"/>
      <c r="V191" s="185"/>
      <c r="W191" s="185"/>
      <c r="X191" s="185"/>
      <c r="Y191" s="185"/>
      <c r="Z191" s="185"/>
      <c r="AA191" s="185"/>
      <c r="AB191" s="182"/>
      <c r="AC191" s="182"/>
      <c r="AD191" s="182"/>
      <c r="AE191" s="185"/>
    </row>
    <row r="192" spans="1:31" ht="18.75" customHeight="1">
      <c r="A192" s="185"/>
      <c r="B192" s="185"/>
      <c r="C192" s="185"/>
      <c r="D192" s="185"/>
      <c r="E192" s="185"/>
      <c r="F192" s="185"/>
      <c r="G192" s="185"/>
      <c r="H192" s="185"/>
      <c r="I192" s="185"/>
      <c r="J192" s="185"/>
      <c r="K192" s="185"/>
      <c r="L192" s="185"/>
      <c r="M192" s="185"/>
      <c r="N192" s="185"/>
      <c r="O192" s="185"/>
      <c r="P192" s="185"/>
      <c r="Q192" s="185"/>
      <c r="R192" s="185"/>
      <c r="S192" s="185"/>
      <c r="T192" s="185"/>
      <c r="U192" s="185"/>
      <c r="V192" s="185"/>
      <c r="W192" s="185"/>
      <c r="X192" s="185"/>
      <c r="Y192" s="185"/>
      <c r="Z192" s="185"/>
      <c r="AA192" s="185"/>
      <c r="AB192" s="182"/>
      <c r="AC192" s="182"/>
      <c r="AD192" s="182"/>
      <c r="AE192" s="185"/>
    </row>
    <row r="193" spans="1:31" ht="18.75" customHeight="1">
      <c r="A193" s="185"/>
      <c r="B193" s="185"/>
      <c r="C193" s="185"/>
      <c r="D193" s="185"/>
      <c r="E193" s="185"/>
      <c r="F193" s="185"/>
      <c r="G193" s="185"/>
      <c r="H193" s="185"/>
      <c r="I193" s="185"/>
      <c r="J193" s="185"/>
      <c r="K193" s="185"/>
      <c r="L193" s="185"/>
      <c r="M193" s="185"/>
      <c r="N193" s="185"/>
      <c r="O193" s="185"/>
      <c r="P193" s="185"/>
      <c r="Q193" s="185"/>
      <c r="R193" s="185"/>
      <c r="S193" s="185"/>
      <c r="T193" s="185"/>
      <c r="U193" s="185"/>
      <c r="V193" s="185"/>
      <c r="W193" s="185"/>
      <c r="X193" s="185"/>
      <c r="Y193" s="185"/>
      <c r="Z193" s="185"/>
      <c r="AA193" s="185"/>
      <c r="AB193" s="182"/>
      <c r="AC193" s="182"/>
      <c r="AD193" s="182"/>
      <c r="AE193" s="185"/>
    </row>
    <row r="194" spans="1:31" ht="18.75" customHeight="1">
      <c r="A194" s="185"/>
      <c r="B194" s="185"/>
      <c r="C194" s="185"/>
      <c r="D194" s="185"/>
      <c r="E194" s="185"/>
      <c r="F194" s="185"/>
      <c r="G194" s="185"/>
      <c r="H194" s="185"/>
      <c r="I194" s="185"/>
      <c r="J194" s="185"/>
      <c r="K194" s="185"/>
      <c r="L194" s="185"/>
      <c r="M194" s="185"/>
      <c r="N194" s="185"/>
      <c r="O194" s="185"/>
      <c r="P194" s="185"/>
      <c r="Q194" s="185"/>
      <c r="R194" s="185"/>
      <c r="S194" s="185"/>
      <c r="T194" s="185"/>
      <c r="U194" s="185"/>
      <c r="V194" s="185"/>
      <c r="W194" s="185"/>
      <c r="X194" s="185"/>
      <c r="Y194" s="185"/>
      <c r="Z194" s="185"/>
      <c r="AA194" s="185"/>
      <c r="AB194" s="182"/>
      <c r="AC194" s="182"/>
      <c r="AD194" s="182"/>
      <c r="AE194" s="185"/>
    </row>
    <row r="195" spans="1:31" ht="18.75" customHeight="1">
      <c r="A195" s="185"/>
      <c r="B195" s="185"/>
      <c r="C195" s="185"/>
      <c r="D195" s="185"/>
      <c r="E195" s="185"/>
      <c r="F195" s="185"/>
      <c r="G195" s="185"/>
      <c r="H195" s="185"/>
      <c r="I195" s="185"/>
      <c r="J195" s="185"/>
      <c r="K195" s="185"/>
      <c r="L195" s="185"/>
      <c r="M195" s="185"/>
      <c r="N195" s="185"/>
      <c r="O195" s="185"/>
      <c r="P195" s="185"/>
      <c r="Q195" s="185"/>
      <c r="R195" s="185"/>
      <c r="S195" s="185"/>
      <c r="T195" s="185"/>
      <c r="U195" s="185"/>
      <c r="V195" s="185"/>
      <c r="W195" s="185"/>
      <c r="X195" s="185"/>
      <c r="Y195" s="185"/>
      <c r="Z195" s="185"/>
      <c r="AA195" s="185"/>
      <c r="AB195" s="182"/>
      <c r="AC195" s="182"/>
      <c r="AD195" s="182"/>
      <c r="AE195" s="185"/>
    </row>
    <row r="196" spans="1:31" ht="18.75" customHeight="1">
      <c r="A196" s="185"/>
      <c r="B196" s="185"/>
      <c r="C196" s="185"/>
      <c r="D196" s="185"/>
      <c r="E196" s="185"/>
      <c r="F196" s="185"/>
      <c r="G196" s="185"/>
      <c r="H196" s="185"/>
      <c r="I196" s="185"/>
      <c r="J196" s="185"/>
      <c r="K196" s="185"/>
      <c r="L196" s="185"/>
      <c r="M196" s="185"/>
      <c r="N196" s="185"/>
      <c r="O196" s="185"/>
      <c r="P196" s="185"/>
      <c r="Q196" s="185"/>
      <c r="R196" s="185"/>
      <c r="S196" s="185"/>
      <c r="T196" s="185"/>
      <c r="U196" s="185"/>
      <c r="V196" s="185"/>
      <c r="W196" s="185"/>
      <c r="X196" s="185"/>
      <c r="Y196" s="185"/>
      <c r="Z196" s="185"/>
      <c r="AA196" s="185"/>
      <c r="AB196" s="182"/>
      <c r="AC196" s="182"/>
      <c r="AD196" s="182"/>
      <c r="AE196" s="185"/>
    </row>
    <row r="197" spans="1:31" ht="18.75" customHeight="1">
      <c r="A197" s="185"/>
      <c r="B197" s="185"/>
      <c r="C197" s="185"/>
      <c r="D197" s="185"/>
      <c r="E197" s="185"/>
      <c r="F197" s="185"/>
      <c r="G197" s="185"/>
      <c r="H197" s="185"/>
      <c r="I197" s="185"/>
      <c r="J197" s="185"/>
      <c r="K197" s="185"/>
      <c r="L197" s="185"/>
      <c r="M197" s="185"/>
      <c r="N197" s="185"/>
      <c r="O197" s="185"/>
      <c r="P197" s="185"/>
      <c r="Q197" s="185"/>
      <c r="R197" s="185"/>
      <c r="S197" s="185"/>
      <c r="T197" s="185"/>
      <c r="U197" s="185"/>
      <c r="V197" s="185"/>
      <c r="W197" s="185"/>
      <c r="X197" s="185"/>
      <c r="Y197" s="185"/>
      <c r="Z197" s="185"/>
      <c r="AA197" s="185"/>
      <c r="AB197" s="182"/>
      <c r="AC197" s="182"/>
      <c r="AD197" s="182"/>
      <c r="AE197" s="185"/>
    </row>
    <row r="198" spans="1:31" ht="18.75" customHeight="1">
      <c r="A198" s="185"/>
      <c r="B198" s="185"/>
      <c r="C198" s="185"/>
      <c r="D198" s="185"/>
      <c r="E198" s="185"/>
      <c r="F198" s="185"/>
      <c r="G198" s="185"/>
      <c r="H198" s="185"/>
      <c r="I198" s="185"/>
      <c r="J198" s="185"/>
      <c r="K198" s="185"/>
      <c r="L198" s="185"/>
      <c r="M198" s="185"/>
      <c r="N198" s="185"/>
      <c r="O198" s="185"/>
      <c r="P198" s="185"/>
      <c r="Q198" s="185"/>
      <c r="R198" s="185"/>
      <c r="S198" s="185"/>
      <c r="T198" s="185"/>
      <c r="U198" s="185"/>
      <c r="V198" s="185"/>
      <c r="W198" s="185"/>
      <c r="X198" s="185"/>
      <c r="Y198" s="185"/>
      <c r="Z198" s="185"/>
      <c r="AA198" s="185"/>
      <c r="AB198" s="182"/>
      <c r="AC198" s="182"/>
      <c r="AD198" s="182"/>
      <c r="AE198" s="185"/>
    </row>
    <row r="199" spans="1:31" ht="18.75" customHeight="1">
      <c r="A199" s="185"/>
      <c r="B199" s="185"/>
      <c r="C199" s="185"/>
      <c r="D199" s="185"/>
      <c r="E199" s="185"/>
      <c r="F199" s="185"/>
      <c r="G199" s="185"/>
      <c r="H199" s="185"/>
      <c r="I199" s="185"/>
      <c r="J199" s="185"/>
      <c r="K199" s="185"/>
      <c r="L199" s="185"/>
      <c r="M199" s="185"/>
      <c r="N199" s="185"/>
      <c r="O199" s="185"/>
      <c r="P199" s="185"/>
      <c r="Q199" s="185"/>
      <c r="R199" s="185"/>
      <c r="S199" s="185"/>
      <c r="T199" s="185"/>
      <c r="U199" s="185"/>
      <c r="V199" s="185"/>
      <c r="W199" s="185"/>
      <c r="X199" s="185"/>
      <c r="Y199" s="185"/>
      <c r="Z199" s="185"/>
      <c r="AA199" s="185"/>
      <c r="AB199" s="182"/>
      <c r="AC199" s="182"/>
      <c r="AD199" s="182"/>
      <c r="AE199" s="185"/>
    </row>
    <row r="200" spans="1:31" ht="18.75" customHeight="1">
      <c r="A200" s="185"/>
      <c r="B200" s="185"/>
      <c r="C200" s="185"/>
      <c r="D200" s="185"/>
      <c r="E200" s="185"/>
      <c r="F200" s="185"/>
      <c r="G200" s="185"/>
      <c r="H200" s="185"/>
      <c r="I200" s="185"/>
      <c r="J200" s="185"/>
      <c r="K200" s="185"/>
      <c r="L200" s="185"/>
      <c r="M200" s="185"/>
      <c r="N200" s="185"/>
      <c r="O200" s="185"/>
      <c r="P200" s="185"/>
      <c r="Q200" s="185"/>
      <c r="R200" s="185"/>
      <c r="S200" s="185"/>
      <c r="T200" s="185"/>
      <c r="U200" s="185"/>
      <c r="V200" s="185"/>
      <c r="W200" s="185"/>
      <c r="X200" s="185"/>
      <c r="Y200" s="185"/>
      <c r="Z200" s="185"/>
      <c r="AA200" s="185"/>
      <c r="AB200" s="182"/>
      <c r="AC200" s="182"/>
      <c r="AD200" s="182"/>
      <c r="AE200" s="185"/>
    </row>
    <row r="201" spans="1:31" ht="18.75" customHeight="1">
      <c r="A201" s="185"/>
      <c r="B201" s="185"/>
      <c r="C201" s="185"/>
      <c r="D201" s="185"/>
      <c r="E201" s="185"/>
      <c r="F201" s="185"/>
      <c r="G201" s="185"/>
      <c r="H201" s="185"/>
      <c r="I201" s="185"/>
      <c r="J201" s="185"/>
      <c r="K201" s="185"/>
      <c r="L201" s="185"/>
      <c r="M201" s="185"/>
      <c r="N201" s="185"/>
      <c r="O201" s="185"/>
      <c r="P201" s="185"/>
      <c r="Q201" s="185"/>
      <c r="R201" s="185"/>
      <c r="S201" s="185"/>
      <c r="T201" s="185"/>
      <c r="U201" s="185"/>
      <c r="V201" s="185"/>
      <c r="W201" s="185"/>
      <c r="X201" s="185"/>
      <c r="Y201" s="185"/>
      <c r="Z201" s="185"/>
      <c r="AA201" s="185"/>
      <c r="AB201" s="182"/>
      <c r="AC201" s="182"/>
      <c r="AD201" s="182"/>
      <c r="AE201" s="185"/>
    </row>
    <row r="202" spans="1:31" ht="18.75" customHeight="1">
      <c r="A202" s="185"/>
      <c r="B202" s="185"/>
      <c r="C202" s="185"/>
      <c r="D202" s="185"/>
      <c r="E202" s="185"/>
      <c r="F202" s="185"/>
      <c r="G202" s="185"/>
      <c r="H202" s="185"/>
      <c r="I202" s="185"/>
      <c r="J202" s="185"/>
      <c r="K202" s="185"/>
      <c r="L202" s="185"/>
      <c r="M202" s="185"/>
      <c r="N202" s="185"/>
      <c r="O202" s="185"/>
      <c r="P202" s="185"/>
      <c r="Q202" s="185"/>
      <c r="R202" s="185"/>
      <c r="S202" s="185"/>
      <c r="T202" s="185"/>
      <c r="U202" s="185"/>
      <c r="V202" s="185"/>
      <c r="W202" s="185"/>
      <c r="X202" s="185"/>
      <c r="Y202" s="185"/>
      <c r="Z202" s="185"/>
      <c r="AA202" s="185"/>
      <c r="AB202" s="182"/>
      <c r="AC202" s="182"/>
      <c r="AD202" s="182"/>
      <c r="AE202" s="185"/>
    </row>
    <row r="203" spans="1:31" ht="18.75" customHeight="1">
      <c r="A203" s="185"/>
      <c r="B203" s="185"/>
      <c r="C203" s="185"/>
      <c r="D203" s="185"/>
      <c r="E203" s="185"/>
      <c r="F203" s="185"/>
      <c r="G203" s="185"/>
      <c r="H203" s="185"/>
      <c r="I203" s="185"/>
      <c r="J203" s="185"/>
      <c r="K203" s="185"/>
      <c r="L203" s="185"/>
      <c r="M203" s="185"/>
      <c r="N203" s="185"/>
      <c r="O203" s="185"/>
      <c r="P203" s="185"/>
      <c r="Q203" s="185"/>
      <c r="R203" s="185"/>
      <c r="S203" s="185"/>
      <c r="T203" s="185"/>
      <c r="U203" s="185"/>
      <c r="V203" s="185"/>
      <c r="W203" s="185"/>
      <c r="X203" s="185"/>
      <c r="Y203" s="185"/>
      <c r="Z203" s="185"/>
      <c r="AA203" s="185"/>
      <c r="AB203" s="182"/>
      <c r="AC203" s="182"/>
      <c r="AD203" s="182"/>
      <c r="AE203" s="185"/>
    </row>
    <row r="204" spans="1:31" ht="18.75" customHeight="1">
      <c r="A204" s="185"/>
      <c r="B204" s="185"/>
      <c r="C204" s="185"/>
      <c r="D204" s="185"/>
      <c r="E204" s="185"/>
      <c r="F204" s="185"/>
      <c r="G204" s="185"/>
      <c r="H204" s="185"/>
      <c r="I204" s="185"/>
      <c r="J204" s="185"/>
      <c r="K204" s="185"/>
      <c r="L204" s="185"/>
      <c r="M204" s="185"/>
      <c r="N204" s="185"/>
      <c r="O204" s="185"/>
      <c r="P204" s="185"/>
      <c r="Q204" s="185"/>
      <c r="R204" s="185"/>
      <c r="S204" s="185"/>
      <c r="T204" s="185"/>
      <c r="U204" s="185"/>
      <c r="V204" s="185"/>
      <c r="W204" s="185"/>
      <c r="X204" s="185"/>
      <c r="Y204" s="185"/>
      <c r="Z204" s="185"/>
      <c r="AA204" s="185"/>
      <c r="AB204" s="182"/>
      <c r="AC204" s="182"/>
      <c r="AD204" s="182"/>
      <c r="AE204" s="185"/>
    </row>
    <row r="205" spans="1:31" ht="18.75" customHeight="1">
      <c r="A205" s="185"/>
      <c r="B205" s="185"/>
      <c r="C205" s="185"/>
      <c r="D205" s="185"/>
      <c r="E205" s="185"/>
      <c r="F205" s="185"/>
      <c r="G205" s="185"/>
      <c r="H205" s="185"/>
      <c r="I205" s="185"/>
      <c r="J205" s="185"/>
      <c r="K205" s="185"/>
      <c r="L205" s="185"/>
      <c r="M205" s="185"/>
      <c r="N205" s="185"/>
      <c r="O205" s="185"/>
      <c r="P205" s="185"/>
      <c r="Q205" s="185"/>
      <c r="R205" s="185"/>
      <c r="S205" s="185"/>
      <c r="T205" s="185"/>
      <c r="U205" s="185"/>
      <c r="V205" s="185"/>
      <c r="W205" s="185"/>
      <c r="X205" s="185"/>
      <c r="Y205" s="185"/>
      <c r="Z205" s="185"/>
      <c r="AA205" s="185"/>
      <c r="AB205" s="182"/>
      <c r="AC205" s="182"/>
      <c r="AD205" s="182"/>
      <c r="AE205" s="185"/>
    </row>
    <row r="206" spans="1:31" ht="18.75" customHeight="1">
      <c r="T206" s="185"/>
      <c r="AB206" s="182"/>
      <c r="AC206" s="182"/>
      <c r="AD206" s="182"/>
    </row>
  </sheetData>
  <mergeCells count="175">
    <mergeCell ref="A1:L2"/>
    <mergeCell ref="R1:V1"/>
    <mergeCell ref="R2:U2"/>
    <mergeCell ref="AA2:AD2"/>
    <mergeCell ref="A3:L3"/>
    <mergeCell ref="A4:L4"/>
    <mergeCell ref="G24:I24"/>
    <mergeCell ref="J24:L24"/>
    <mergeCell ref="M24:O24"/>
    <mergeCell ref="G5:AA5"/>
    <mergeCell ref="G6:L6"/>
    <mergeCell ref="R6:V6"/>
    <mergeCell ref="A14:C15"/>
    <mergeCell ref="G15:I15"/>
    <mergeCell ref="J15:L15"/>
    <mergeCell ref="M15:O15"/>
    <mergeCell ref="P15:R15"/>
    <mergeCell ref="R7:T7"/>
    <mergeCell ref="U7:V7"/>
    <mergeCell ref="X7:Y7"/>
    <mergeCell ref="D19:F19"/>
    <mergeCell ref="D20:F20"/>
    <mergeCell ref="D16:F16"/>
    <mergeCell ref="Z6:AC6"/>
    <mergeCell ref="T10:Z10"/>
    <mergeCell ref="U22:V22"/>
    <mergeCell ref="W22:X22"/>
    <mergeCell ref="A27:C27"/>
    <mergeCell ref="D27:F27"/>
    <mergeCell ref="G27:I27"/>
    <mergeCell ref="J27:L27"/>
    <mergeCell ref="M27:O27"/>
    <mergeCell ref="A26:C26"/>
    <mergeCell ref="D26:F26"/>
    <mergeCell ref="G26:I26"/>
    <mergeCell ref="J26:L26"/>
    <mergeCell ref="M26:O26"/>
    <mergeCell ref="A16:C20"/>
    <mergeCell ref="G16:I16"/>
    <mergeCell ref="G17:I17"/>
    <mergeCell ref="G18:I18"/>
    <mergeCell ref="G19:I19"/>
    <mergeCell ref="G20:I20"/>
    <mergeCell ref="J18:L18"/>
    <mergeCell ref="M18:O18"/>
    <mergeCell ref="P18:R18"/>
    <mergeCell ref="J19:L19"/>
    <mergeCell ref="M19:O19"/>
    <mergeCell ref="A29:C29"/>
    <mergeCell ref="D29:F29"/>
    <mergeCell ref="G29:I29"/>
    <mergeCell ref="J29:L29"/>
    <mergeCell ref="M29:O29"/>
    <mergeCell ref="A28:C28"/>
    <mergeCell ref="D28:F28"/>
    <mergeCell ref="G28:I28"/>
    <mergeCell ref="J28:L28"/>
    <mergeCell ref="M28:O28"/>
    <mergeCell ref="A31:C31"/>
    <mergeCell ref="D31:F31"/>
    <mergeCell ref="G31:I31"/>
    <mergeCell ref="J31:L31"/>
    <mergeCell ref="M31:O31"/>
    <mergeCell ref="A30:C30"/>
    <mergeCell ref="D30:F30"/>
    <mergeCell ref="G30:I30"/>
    <mergeCell ref="J30:L30"/>
    <mergeCell ref="M30:O30"/>
    <mergeCell ref="A33:C33"/>
    <mergeCell ref="D33:F33"/>
    <mergeCell ref="G33:I33"/>
    <mergeCell ref="J33:L33"/>
    <mergeCell ref="M33:O33"/>
    <mergeCell ref="A32:C32"/>
    <mergeCell ref="D32:F32"/>
    <mergeCell ref="G32:I32"/>
    <mergeCell ref="J32:L32"/>
    <mergeCell ref="M32:O32"/>
    <mergeCell ref="A35:C35"/>
    <mergeCell ref="D35:F35"/>
    <mergeCell ref="G35:I35"/>
    <mergeCell ref="J35:L35"/>
    <mergeCell ref="M35:O35"/>
    <mergeCell ref="A34:C34"/>
    <mergeCell ref="D34:F34"/>
    <mergeCell ref="G34:I34"/>
    <mergeCell ref="J34:L34"/>
    <mergeCell ref="M34:O34"/>
    <mergeCell ref="A37:C37"/>
    <mergeCell ref="D37:F37"/>
    <mergeCell ref="G37:I37"/>
    <mergeCell ref="J37:L37"/>
    <mergeCell ref="M37:O37"/>
    <mergeCell ref="A36:C36"/>
    <mergeCell ref="D36:F36"/>
    <mergeCell ref="G36:I36"/>
    <mergeCell ref="J36:L36"/>
    <mergeCell ref="M36:O36"/>
    <mergeCell ref="P19:R19"/>
    <mergeCell ref="J16:L16"/>
    <mergeCell ref="E7:J7"/>
    <mergeCell ref="M7:Q7"/>
    <mergeCell ref="M16:O16"/>
    <mergeCell ref="P16:R16"/>
    <mergeCell ref="J17:L17"/>
    <mergeCell ref="M17:O17"/>
    <mergeCell ref="P17:R17"/>
    <mergeCell ref="D17:F17"/>
    <mergeCell ref="D18:F18"/>
    <mergeCell ref="D14:F15"/>
    <mergeCell ref="G14:R14"/>
    <mergeCell ref="H11:N11"/>
    <mergeCell ref="H10:N10"/>
    <mergeCell ref="A23:C24"/>
    <mergeCell ref="D25:F25"/>
    <mergeCell ref="D23:O23"/>
    <mergeCell ref="D24:F24"/>
    <mergeCell ref="P23:S24"/>
    <mergeCell ref="P25:S25"/>
    <mergeCell ref="J20:L20"/>
    <mergeCell ref="M20:O20"/>
    <mergeCell ref="P20:R20"/>
    <mergeCell ref="S20:V20"/>
    <mergeCell ref="A25:C25"/>
    <mergeCell ref="G25:I25"/>
    <mergeCell ref="J25:L25"/>
    <mergeCell ref="M25:O25"/>
    <mergeCell ref="P36:S36"/>
    <mergeCell ref="P37:S37"/>
    <mergeCell ref="P26:S26"/>
    <mergeCell ref="P27:S27"/>
    <mergeCell ref="P28:S28"/>
    <mergeCell ref="P29:S29"/>
    <mergeCell ref="P30:S30"/>
    <mergeCell ref="P31:S31"/>
    <mergeCell ref="W14:Z15"/>
    <mergeCell ref="W16:Z20"/>
    <mergeCell ref="S14:V15"/>
    <mergeCell ref="S16:V16"/>
    <mergeCell ref="S17:V17"/>
    <mergeCell ref="S18:V18"/>
    <mergeCell ref="S19:V19"/>
    <mergeCell ref="T25:W25"/>
    <mergeCell ref="T26:W26"/>
    <mergeCell ref="T27:W27"/>
    <mergeCell ref="T28:W28"/>
    <mergeCell ref="T29:W29"/>
    <mergeCell ref="P32:S32"/>
    <mergeCell ref="P33:S33"/>
    <mergeCell ref="P34:S34"/>
    <mergeCell ref="P35:S35"/>
    <mergeCell ref="T11:Z11"/>
    <mergeCell ref="X32:AB32"/>
    <mergeCell ref="X33:AB33"/>
    <mergeCell ref="X34:AB34"/>
    <mergeCell ref="X35:AB35"/>
    <mergeCell ref="X36:AB36"/>
    <mergeCell ref="X37:AB37"/>
    <mergeCell ref="T36:W36"/>
    <mergeCell ref="T37:W37"/>
    <mergeCell ref="X23:AB24"/>
    <mergeCell ref="X25:AB25"/>
    <mergeCell ref="X26:AB26"/>
    <mergeCell ref="X27:AB27"/>
    <mergeCell ref="X28:AB28"/>
    <mergeCell ref="X29:AB29"/>
    <mergeCell ref="X30:AB30"/>
    <mergeCell ref="X31:AB31"/>
    <mergeCell ref="T30:W30"/>
    <mergeCell ref="T31:W31"/>
    <mergeCell ref="T32:W32"/>
    <mergeCell ref="T33:W33"/>
    <mergeCell ref="T34:W34"/>
    <mergeCell ref="T35:W35"/>
    <mergeCell ref="T23:W24"/>
  </mergeCells>
  <pageMargins left="0.19685039370078741" right="0.19685039370078741" top="0.74803149606299213" bottom="0.19685039370078741" header="0.19685039370078741" footer="0.19685039370078741"/>
  <pageSetup paperSize="9" orientation="portrait" r:id="rId1"/>
  <headerFooter>
    <oddFooter>&amp;R&amp;"Gulim,Regular"&amp;10SP-FMD-04-33  Rev.0 Effective date 4-Nov-15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>
                <anchor moveWithCells="1">
                  <from>
                    <xdr:col>16</xdr:col>
                    <xdr:colOff>9525</xdr:colOff>
                    <xdr:row>3</xdr:row>
                    <xdr:rowOff>28575</xdr:rowOff>
                  </from>
                  <to>
                    <xdr:col>17</xdr:col>
                    <xdr:colOff>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>
                <anchor moveWithCells="1">
                  <from>
                    <xdr:col>6</xdr:col>
                    <xdr:colOff>9525</xdr:colOff>
                    <xdr:row>7</xdr:row>
                    <xdr:rowOff>104775</xdr:rowOff>
                  </from>
                  <to>
                    <xdr:col>7</xdr:col>
                    <xdr:colOff>0</xdr:colOff>
                    <xdr:row>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>
                <anchor moveWithCells="1">
                  <from>
                    <xdr:col>10</xdr:col>
                    <xdr:colOff>9525</xdr:colOff>
                    <xdr:row>7</xdr:row>
                    <xdr:rowOff>104775</xdr:rowOff>
                  </from>
                  <to>
                    <xdr:col>11</xdr:col>
                    <xdr:colOff>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3399"/>
  </sheetPr>
  <dimension ref="A1:IV201"/>
  <sheetViews>
    <sheetView view="pageBreakPreview" topLeftCell="A10" zoomScaleNormal="100" zoomScaleSheetLayoutView="100" workbookViewId="0">
      <selection activeCell="W16" sqref="W16:Z20"/>
    </sheetView>
  </sheetViews>
  <sheetFormatPr defaultRowHeight="20.25"/>
  <cols>
    <col min="1" max="9" width="3.7109375" style="54" customWidth="1"/>
    <col min="10" max="13" width="3.42578125" style="54" customWidth="1"/>
    <col min="14" max="14" width="3.7109375" style="54" customWidth="1"/>
    <col min="15" max="21" width="3.42578125" style="54" customWidth="1"/>
    <col min="22" max="22" width="3.7109375" style="54" customWidth="1"/>
    <col min="23" max="28" width="3.42578125" style="54" customWidth="1"/>
    <col min="29" max="31" width="3.7109375" style="54" customWidth="1"/>
    <col min="32" max="256" width="9.140625" style="54"/>
    <col min="257" max="265" width="3.7109375" style="54" customWidth="1"/>
    <col min="266" max="269" width="3.42578125" style="54" customWidth="1"/>
    <col min="270" max="270" width="3.7109375" style="54" customWidth="1"/>
    <col min="271" max="277" width="3.42578125" style="54" customWidth="1"/>
    <col min="278" max="278" width="3.7109375" style="54" customWidth="1"/>
    <col min="279" max="284" width="3.42578125" style="54" customWidth="1"/>
    <col min="285" max="287" width="3.7109375" style="54" customWidth="1"/>
    <col min="288" max="512" width="9.140625" style="54"/>
    <col min="513" max="521" width="3.7109375" style="54" customWidth="1"/>
    <col min="522" max="525" width="3.42578125" style="54" customWidth="1"/>
    <col min="526" max="526" width="3.7109375" style="54" customWidth="1"/>
    <col min="527" max="533" width="3.42578125" style="54" customWidth="1"/>
    <col min="534" max="534" width="3.7109375" style="54" customWidth="1"/>
    <col min="535" max="540" width="3.42578125" style="54" customWidth="1"/>
    <col min="541" max="543" width="3.7109375" style="54" customWidth="1"/>
    <col min="544" max="768" width="9.140625" style="54"/>
    <col min="769" max="777" width="3.7109375" style="54" customWidth="1"/>
    <col min="778" max="781" width="3.42578125" style="54" customWidth="1"/>
    <col min="782" max="782" width="3.7109375" style="54" customWidth="1"/>
    <col min="783" max="789" width="3.42578125" style="54" customWidth="1"/>
    <col min="790" max="790" width="3.7109375" style="54" customWidth="1"/>
    <col min="791" max="796" width="3.42578125" style="54" customWidth="1"/>
    <col min="797" max="799" width="3.7109375" style="54" customWidth="1"/>
    <col min="800" max="1024" width="9.140625" style="54"/>
    <col min="1025" max="1033" width="3.7109375" style="54" customWidth="1"/>
    <col min="1034" max="1037" width="3.42578125" style="54" customWidth="1"/>
    <col min="1038" max="1038" width="3.7109375" style="54" customWidth="1"/>
    <col min="1039" max="1045" width="3.42578125" style="54" customWidth="1"/>
    <col min="1046" max="1046" width="3.7109375" style="54" customWidth="1"/>
    <col min="1047" max="1052" width="3.42578125" style="54" customWidth="1"/>
    <col min="1053" max="1055" width="3.7109375" style="54" customWidth="1"/>
    <col min="1056" max="1280" width="9.140625" style="54"/>
    <col min="1281" max="1289" width="3.7109375" style="54" customWidth="1"/>
    <col min="1290" max="1293" width="3.42578125" style="54" customWidth="1"/>
    <col min="1294" max="1294" width="3.7109375" style="54" customWidth="1"/>
    <col min="1295" max="1301" width="3.42578125" style="54" customWidth="1"/>
    <col min="1302" max="1302" width="3.7109375" style="54" customWidth="1"/>
    <col min="1303" max="1308" width="3.42578125" style="54" customWidth="1"/>
    <col min="1309" max="1311" width="3.7109375" style="54" customWidth="1"/>
    <col min="1312" max="1536" width="9.140625" style="54"/>
    <col min="1537" max="1545" width="3.7109375" style="54" customWidth="1"/>
    <col min="1546" max="1549" width="3.42578125" style="54" customWidth="1"/>
    <col min="1550" max="1550" width="3.7109375" style="54" customWidth="1"/>
    <col min="1551" max="1557" width="3.42578125" style="54" customWidth="1"/>
    <col min="1558" max="1558" width="3.7109375" style="54" customWidth="1"/>
    <col min="1559" max="1564" width="3.42578125" style="54" customWidth="1"/>
    <col min="1565" max="1567" width="3.7109375" style="54" customWidth="1"/>
    <col min="1568" max="1792" width="9.140625" style="54"/>
    <col min="1793" max="1801" width="3.7109375" style="54" customWidth="1"/>
    <col min="1802" max="1805" width="3.42578125" style="54" customWidth="1"/>
    <col min="1806" max="1806" width="3.7109375" style="54" customWidth="1"/>
    <col min="1807" max="1813" width="3.42578125" style="54" customWidth="1"/>
    <col min="1814" max="1814" width="3.7109375" style="54" customWidth="1"/>
    <col min="1815" max="1820" width="3.42578125" style="54" customWidth="1"/>
    <col min="1821" max="1823" width="3.7109375" style="54" customWidth="1"/>
    <col min="1824" max="2048" width="9.140625" style="54"/>
    <col min="2049" max="2057" width="3.7109375" style="54" customWidth="1"/>
    <col min="2058" max="2061" width="3.42578125" style="54" customWidth="1"/>
    <col min="2062" max="2062" width="3.7109375" style="54" customWidth="1"/>
    <col min="2063" max="2069" width="3.42578125" style="54" customWidth="1"/>
    <col min="2070" max="2070" width="3.7109375" style="54" customWidth="1"/>
    <col min="2071" max="2076" width="3.42578125" style="54" customWidth="1"/>
    <col min="2077" max="2079" width="3.7109375" style="54" customWidth="1"/>
    <col min="2080" max="2304" width="9.140625" style="54"/>
    <col min="2305" max="2313" width="3.7109375" style="54" customWidth="1"/>
    <col min="2314" max="2317" width="3.42578125" style="54" customWidth="1"/>
    <col min="2318" max="2318" width="3.7109375" style="54" customWidth="1"/>
    <col min="2319" max="2325" width="3.42578125" style="54" customWidth="1"/>
    <col min="2326" max="2326" width="3.7109375" style="54" customWidth="1"/>
    <col min="2327" max="2332" width="3.42578125" style="54" customWidth="1"/>
    <col min="2333" max="2335" width="3.7109375" style="54" customWidth="1"/>
    <col min="2336" max="2560" width="9.140625" style="54"/>
    <col min="2561" max="2569" width="3.7109375" style="54" customWidth="1"/>
    <col min="2570" max="2573" width="3.42578125" style="54" customWidth="1"/>
    <col min="2574" max="2574" width="3.7109375" style="54" customWidth="1"/>
    <col min="2575" max="2581" width="3.42578125" style="54" customWidth="1"/>
    <col min="2582" max="2582" width="3.7109375" style="54" customWidth="1"/>
    <col min="2583" max="2588" width="3.42578125" style="54" customWidth="1"/>
    <col min="2589" max="2591" width="3.7109375" style="54" customWidth="1"/>
    <col min="2592" max="2816" width="9.140625" style="54"/>
    <col min="2817" max="2825" width="3.7109375" style="54" customWidth="1"/>
    <col min="2826" max="2829" width="3.42578125" style="54" customWidth="1"/>
    <col min="2830" max="2830" width="3.7109375" style="54" customWidth="1"/>
    <col min="2831" max="2837" width="3.42578125" style="54" customWidth="1"/>
    <col min="2838" max="2838" width="3.7109375" style="54" customWidth="1"/>
    <col min="2839" max="2844" width="3.42578125" style="54" customWidth="1"/>
    <col min="2845" max="2847" width="3.7109375" style="54" customWidth="1"/>
    <col min="2848" max="3072" width="9.140625" style="54"/>
    <col min="3073" max="3081" width="3.7109375" style="54" customWidth="1"/>
    <col min="3082" max="3085" width="3.42578125" style="54" customWidth="1"/>
    <col min="3086" max="3086" width="3.7109375" style="54" customWidth="1"/>
    <col min="3087" max="3093" width="3.42578125" style="54" customWidth="1"/>
    <col min="3094" max="3094" width="3.7109375" style="54" customWidth="1"/>
    <col min="3095" max="3100" width="3.42578125" style="54" customWidth="1"/>
    <col min="3101" max="3103" width="3.7109375" style="54" customWidth="1"/>
    <col min="3104" max="3328" width="9.140625" style="54"/>
    <col min="3329" max="3337" width="3.7109375" style="54" customWidth="1"/>
    <col min="3338" max="3341" width="3.42578125" style="54" customWidth="1"/>
    <col min="3342" max="3342" width="3.7109375" style="54" customWidth="1"/>
    <col min="3343" max="3349" width="3.42578125" style="54" customWidth="1"/>
    <col min="3350" max="3350" width="3.7109375" style="54" customWidth="1"/>
    <col min="3351" max="3356" width="3.42578125" style="54" customWidth="1"/>
    <col min="3357" max="3359" width="3.7109375" style="54" customWidth="1"/>
    <col min="3360" max="3584" width="9.140625" style="54"/>
    <col min="3585" max="3593" width="3.7109375" style="54" customWidth="1"/>
    <col min="3594" max="3597" width="3.42578125" style="54" customWidth="1"/>
    <col min="3598" max="3598" width="3.7109375" style="54" customWidth="1"/>
    <col min="3599" max="3605" width="3.42578125" style="54" customWidth="1"/>
    <col min="3606" max="3606" width="3.7109375" style="54" customWidth="1"/>
    <col min="3607" max="3612" width="3.42578125" style="54" customWidth="1"/>
    <col min="3613" max="3615" width="3.7109375" style="54" customWidth="1"/>
    <col min="3616" max="3840" width="9.140625" style="54"/>
    <col min="3841" max="3849" width="3.7109375" style="54" customWidth="1"/>
    <col min="3850" max="3853" width="3.42578125" style="54" customWidth="1"/>
    <col min="3854" max="3854" width="3.7109375" style="54" customWidth="1"/>
    <col min="3855" max="3861" width="3.42578125" style="54" customWidth="1"/>
    <col min="3862" max="3862" width="3.7109375" style="54" customWidth="1"/>
    <col min="3863" max="3868" width="3.42578125" style="54" customWidth="1"/>
    <col min="3869" max="3871" width="3.7109375" style="54" customWidth="1"/>
    <col min="3872" max="4096" width="9.140625" style="54"/>
    <col min="4097" max="4105" width="3.7109375" style="54" customWidth="1"/>
    <col min="4106" max="4109" width="3.42578125" style="54" customWidth="1"/>
    <col min="4110" max="4110" width="3.7109375" style="54" customWidth="1"/>
    <col min="4111" max="4117" width="3.42578125" style="54" customWidth="1"/>
    <col min="4118" max="4118" width="3.7109375" style="54" customWidth="1"/>
    <col min="4119" max="4124" width="3.42578125" style="54" customWidth="1"/>
    <col min="4125" max="4127" width="3.7109375" style="54" customWidth="1"/>
    <col min="4128" max="4352" width="9.140625" style="54"/>
    <col min="4353" max="4361" width="3.7109375" style="54" customWidth="1"/>
    <col min="4362" max="4365" width="3.42578125" style="54" customWidth="1"/>
    <col min="4366" max="4366" width="3.7109375" style="54" customWidth="1"/>
    <col min="4367" max="4373" width="3.42578125" style="54" customWidth="1"/>
    <col min="4374" max="4374" width="3.7109375" style="54" customWidth="1"/>
    <col min="4375" max="4380" width="3.42578125" style="54" customWidth="1"/>
    <col min="4381" max="4383" width="3.7109375" style="54" customWidth="1"/>
    <col min="4384" max="4608" width="9.140625" style="54"/>
    <col min="4609" max="4617" width="3.7109375" style="54" customWidth="1"/>
    <col min="4618" max="4621" width="3.42578125" style="54" customWidth="1"/>
    <col min="4622" max="4622" width="3.7109375" style="54" customWidth="1"/>
    <col min="4623" max="4629" width="3.42578125" style="54" customWidth="1"/>
    <col min="4630" max="4630" width="3.7109375" style="54" customWidth="1"/>
    <col min="4631" max="4636" width="3.42578125" style="54" customWidth="1"/>
    <col min="4637" max="4639" width="3.7109375" style="54" customWidth="1"/>
    <col min="4640" max="4864" width="9.140625" style="54"/>
    <col min="4865" max="4873" width="3.7109375" style="54" customWidth="1"/>
    <col min="4874" max="4877" width="3.42578125" style="54" customWidth="1"/>
    <col min="4878" max="4878" width="3.7109375" style="54" customWidth="1"/>
    <col min="4879" max="4885" width="3.42578125" style="54" customWidth="1"/>
    <col min="4886" max="4886" width="3.7109375" style="54" customWidth="1"/>
    <col min="4887" max="4892" width="3.42578125" style="54" customWidth="1"/>
    <col min="4893" max="4895" width="3.7109375" style="54" customWidth="1"/>
    <col min="4896" max="5120" width="9.140625" style="54"/>
    <col min="5121" max="5129" width="3.7109375" style="54" customWidth="1"/>
    <col min="5130" max="5133" width="3.42578125" style="54" customWidth="1"/>
    <col min="5134" max="5134" width="3.7109375" style="54" customWidth="1"/>
    <col min="5135" max="5141" width="3.42578125" style="54" customWidth="1"/>
    <col min="5142" max="5142" width="3.7109375" style="54" customWidth="1"/>
    <col min="5143" max="5148" width="3.42578125" style="54" customWidth="1"/>
    <col min="5149" max="5151" width="3.7109375" style="54" customWidth="1"/>
    <col min="5152" max="5376" width="9.140625" style="54"/>
    <col min="5377" max="5385" width="3.7109375" style="54" customWidth="1"/>
    <col min="5386" max="5389" width="3.42578125" style="54" customWidth="1"/>
    <col min="5390" max="5390" width="3.7109375" style="54" customWidth="1"/>
    <col min="5391" max="5397" width="3.42578125" style="54" customWidth="1"/>
    <col min="5398" max="5398" width="3.7109375" style="54" customWidth="1"/>
    <col min="5399" max="5404" width="3.42578125" style="54" customWidth="1"/>
    <col min="5405" max="5407" width="3.7109375" style="54" customWidth="1"/>
    <col min="5408" max="5632" width="9.140625" style="54"/>
    <col min="5633" max="5641" width="3.7109375" style="54" customWidth="1"/>
    <col min="5642" max="5645" width="3.42578125" style="54" customWidth="1"/>
    <col min="5646" max="5646" width="3.7109375" style="54" customWidth="1"/>
    <col min="5647" max="5653" width="3.42578125" style="54" customWidth="1"/>
    <col min="5654" max="5654" width="3.7109375" style="54" customWidth="1"/>
    <col min="5655" max="5660" width="3.42578125" style="54" customWidth="1"/>
    <col min="5661" max="5663" width="3.7109375" style="54" customWidth="1"/>
    <col min="5664" max="5888" width="9.140625" style="54"/>
    <col min="5889" max="5897" width="3.7109375" style="54" customWidth="1"/>
    <col min="5898" max="5901" width="3.42578125" style="54" customWidth="1"/>
    <col min="5902" max="5902" width="3.7109375" style="54" customWidth="1"/>
    <col min="5903" max="5909" width="3.42578125" style="54" customWidth="1"/>
    <col min="5910" max="5910" width="3.7109375" style="54" customWidth="1"/>
    <col min="5911" max="5916" width="3.42578125" style="54" customWidth="1"/>
    <col min="5917" max="5919" width="3.7109375" style="54" customWidth="1"/>
    <col min="5920" max="6144" width="9.140625" style="54"/>
    <col min="6145" max="6153" width="3.7109375" style="54" customWidth="1"/>
    <col min="6154" max="6157" width="3.42578125" style="54" customWidth="1"/>
    <col min="6158" max="6158" width="3.7109375" style="54" customWidth="1"/>
    <col min="6159" max="6165" width="3.42578125" style="54" customWidth="1"/>
    <col min="6166" max="6166" width="3.7109375" style="54" customWidth="1"/>
    <col min="6167" max="6172" width="3.42578125" style="54" customWidth="1"/>
    <col min="6173" max="6175" width="3.7109375" style="54" customWidth="1"/>
    <col min="6176" max="6400" width="9.140625" style="54"/>
    <col min="6401" max="6409" width="3.7109375" style="54" customWidth="1"/>
    <col min="6410" max="6413" width="3.42578125" style="54" customWidth="1"/>
    <col min="6414" max="6414" width="3.7109375" style="54" customWidth="1"/>
    <col min="6415" max="6421" width="3.42578125" style="54" customWidth="1"/>
    <col min="6422" max="6422" width="3.7109375" style="54" customWidth="1"/>
    <col min="6423" max="6428" width="3.42578125" style="54" customWidth="1"/>
    <col min="6429" max="6431" width="3.7109375" style="54" customWidth="1"/>
    <col min="6432" max="6656" width="9.140625" style="54"/>
    <col min="6657" max="6665" width="3.7109375" style="54" customWidth="1"/>
    <col min="6666" max="6669" width="3.42578125" style="54" customWidth="1"/>
    <col min="6670" max="6670" width="3.7109375" style="54" customWidth="1"/>
    <col min="6671" max="6677" width="3.42578125" style="54" customWidth="1"/>
    <col min="6678" max="6678" width="3.7109375" style="54" customWidth="1"/>
    <col min="6679" max="6684" width="3.42578125" style="54" customWidth="1"/>
    <col min="6685" max="6687" width="3.7109375" style="54" customWidth="1"/>
    <col min="6688" max="6912" width="9.140625" style="54"/>
    <col min="6913" max="6921" width="3.7109375" style="54" customWidth="1"/>
    <col min="6922" max="6925" width="3.42578125" style="54" customWidth="1"/>
    <col min="6926" max="6926" width="3.7109375" style="54" customWidth="1"/>
    <col min="6927" max="6933" width="3.42578125" style="54" customWidth="1"/>
    <col min="6934" max="6934" width="3.7109375" style="54" customWidth="1"/>
    <col min="6935" max="6940" width="3.42578125" style="54" customWidth="1"/>
    <col min="6941" max="6943" width="3.7109375" style="54" customWidth="1"/>
    <col min="6944" max="7168" width="9.140625" style="54"/>
    <col min="7169" max="7177" width="3.7109375" style="54" customWidth="1"/>
    <col min="7178" max="7181" width="3.42578125" style="54" customWidth="1"/>
    <col min="7182" max="7182" width="3.7109375" style="54" customWidth="1"/>
    <col min="7183" max="7189" width="3.42578125" style="54" customWidth="1"/>
    <col min="7190" max="7190" width="3.7109375" style="54" customWidth="1"/>
    <col min="7191" max="7196" width="3.42578125" style="54" customWidth="1"/>
    <col min="7197" max="7199" width="3.7109375" style="54" customWidth="1"/>
    <col min="7200" max="7424" width="9.140625" style="54"/>
    <col min="7425" max="7433" width="3.7109375" style="54" customWidth="1"/>
    <col min="7434" max="7437" width="3.42578125" style="54" customWidth="1"/>
    <col min="7438" max="7438" width="3.7109375" style="54" customWidth="1"/>
    <col min="7439" max="7445" width="3.42578125" style="54" customWidth="1"/>
    <col min="7446" max="7446" width="3.7109375" style="54" customWidth="1"/>
    <col min="7447" max="7452" width="3.42578125" style="54" customWidth="1"/>
    <col min="7453" max="7455" width="3.7109375" style="54" customWidth="1"/>
    <col min="7456" max="7680" width="9.140625" style="54"/>
    <col min="7681" max="7689" width="3.7109375" style="54" customWidth="1"/>
    <col min="7690" max="7693" width="3.42578125" style="54" customWidth="1"/>
    <col min="7694" max="7694" width="3.7109375" style="54" customWidth="1"/>
    <col min="7695" max="7701" width="3.42578125" style="54" customWidth="1"/>
    <col min="7702" max="7702" width="3.7109375" style="54" customWidth="1"/>
    <col min="7703" max="7708" width="3.42578125" style="54" customWidth="1"/>
    <col min="7709" max="7711" width="3.7109375" style="54" customWidth="1"/>
    <col min="7712" max="7936" width="9.140625" style="54"/>
    <col min="7937" max="7945" width="3.7109375" style="54" customWidth="1"/>
    <col min="7946" max="7949" width="3.42578125" style="54" customWidth="1"/>
    <col min="7950" max="7950" width="3.7109375" style="54" customWidth="1"/>
    <col min="7951" max="7957" width="3.42578125" style="54" customWidth="1"/>
    <col min="7958" max="7958" width="3.7109375" style="54" customWidth="1"/>
    <col min="7959" max="7964" width="3.42578125" style="54" customWidth="1"/>
    <col min="7965" max="7967" width="3.7109375" style="54" customWidth="1"/>
    <col min="7968" max="8192" width="9.140625" style="54"/>
    <col min="8193" max="8201" width="3.7109375" style="54" customWidth="1"/>
    <col min="8202" max="8205" width="3.42578125" style="54" customWidth="1"/>
    <col min="8206" max="8206" width="3.7109375" style="54" customWidth="1"/>
    <col min="8207" max="8213" width="3.42578125" style="54" customWidth="1"/>
    <col min="8214" max="8214" width="3.7109375" style="54" customWidth="1"/>
    <col min="8215" max="8220" width="3.42578125" style="54" customWidth="1"/>
    <col min="8221" max="8223" width="3.7109375" style="54" customWidth="1"/>
    <col min="8224" max="8448" width="9.140625" style="54"/>
    <col min="8449" max="8457" width="3.7109375" style="54" customWidth="1"/>
    <col min="8458" max="8461" width="3.42578125" style="54" customWidth="1"/>
    <col min="8462" max="8462" width="3.7109375" style="54" customWidth="1"/>
    <col min="8463" max="8469" width="3.42578125" style="54" customWidth="1"/>
    <col min="8470" max="8470" width="3.7109375" style="54" customWidth="1"/>
    <col min="8471" max="8476" width="3.42578125" style="54" customWidth="1"/>
    <col min="8477" max="8479" width="3.7109375" style="54" customWidth="1"/>
    <col min="8480" max="8704" width="9.140625" style="54"/>
    <col min="8705" max="8713" width="3.7109375" style="54" customWidth="1"/>
    <col min="8714" max="8717" width="3.42578125" style="54" customWidth="1"/>
    <col min="8718" max="8718" width="3.7109375" style="54" customWidth="1"/>
    <col min="8719" max="8725" width="3.42578125" style="54" customWidth="1"/>
    <col min="8726" max="8726" width="3.7109375" style="54" customWidth="1"/>
    <col min="8727" max="8732" width="3.42578125" style="54" customWidth="1"/>
    <col min="8733" max="8735" width="3.7109375" style="54" customWidth="1"/>
    <col min="8736" max="8960" width="9.140625" style="54"/>
    <col min="8961" max="8969" width="3.7109375" style="54" customWidth="1"/>
    <col min="8970" max="8973" width="3.42578125" style="54" customWidth="1"/>
    <col min="8974" max="8974" width="3.7109375" style="54" customWidth="1"/>
    <col min="8975" max="8981" width="3.42578125" style="54" customWidth="1"/>
    <col min="8982" max="8982" width="3.7109375" style="54" customWidth="1"/>
    <col min="8983" max="8988" width="3.42578125" style="54" customWidth="1"/>
    <col min="8989" max="8991" width="3.7109375" style="54" customWidth="1"/>
    <col min="8992" max="9216" width="9.140625" style="54"/>
    <col min="9217" max="9225" width="3.7109375" style="54" customWidth="1"/>
    <col min="9226" max="9229" width="3.42578125" style="54" customWidth="1"/>
    <col min="9230" max="9230" width="3.7109375" style="54" customWidth="1"/>
    <col min="9231" max="9237" width="3.42578125" style="54" customWidth="1"/>
    <col min="9238" max="9238" width="3.7109375" style="54" customWidth="1"/>
    <col min="9239" max="9244" width="3.42578125" style="54" customWidth="1"/>
    <col min="9245" max="9247" width="3.7109375" style="54" customWidth="1"/>
    <col min="9248" max="9472" width="9.140625" style="54"/>
    <col min="9473" max="9481" width="3.7109375" style="54" customWidth="1"/>
    <col min="9482" max="9485" width="3.42578125" style="54" customWidth="1"/>
    <col min="9486" max="9486" width="3.7109375" style="54" customWidth="1"/>
    <col min="9487" max="9493" width="3.42578125" style="54" customWidth="1"/>
    <col min="9494" max="9494" width="3.7109375" style="54" customWidth="1"/>
    <col min="9495" max="9500" width="3.42578125" style="54" customWidth="1"/>
    <col min="9501" max="9503" width="3.7109375" style="54" customWidth="1"/>
    <col min="9504" max="9728" width="9.140625" style="54"/>
    <col min="9729" max="9737" width="3.7109375" style="54" customWidth="1"/>
    <col min="9738" max="9741" width="3.42578125" style="54" customWidth="1"/>
    <col min="9742" max="9742" width="3.7109375" style="54" customWidth="1"/>
    <col min="9743" max="9749" width="3.42578125" style="54" customWidth="1"/>
    <col min="9750" max="9750" width="3.7109375" style="54" customWidth="1"/>
    <col min="9751" max="9756" width="3.42578125" style="54" customWidth="1"/>
    <col min="9757" max="9759" width="3.7109375" style="54" customWidth="1"/>
    <col min="9760" max="9984" width="9.140625" style="54"/>
    <col min="9985" max="9993" width="3.7109375" style="54" customWidth="1"/>
    <col min="9994" max="9997" width="3.42578125" style="54" customWidth="1"/>
    <col min="9998" max="9998" width="3.7109375" style="54" customWidth="1"/>
    <col min="9999" max="10005" width="3.42578125" style="54" customWidth="1"/>
    <col min="10006" max="10006" width="3.7109375" style="54" customWidth="1"/>
    <col min="10007" max="10012" width="3.42578125" style="54" customWidth="1"/>
    <col min="10013" max="10015" width="3.7109375" style="54" customWidth="1"/>
    <col min="10016" max="10240" width="9.140625" style="54"/>
    <col min="10241" max="10249" width="3.7109375" style="54" customWidth="1"/>
    <col min="10250" max="10253" width="3.42578125" style="54" customWidth="1"/>
    <col min="10254" max="10254" width="3.7109375" style="54" customWidth="1"/>
    <col min="10255" max="10261" width="3.42578125" style="54" customWidth="1"/>
    <col min="10262" max="10262" width="3.7109375" style="54" customWidth="1"/>
    <col min="10263" max="10268" width="3.42578125" style="54" customWidth="1"/>
    <col min="10269" max="10271" width="3.7109375" style="54" customWidth="1"/>
    <col min="10272" max="10496" width="9.140625" style="54"/>
    <col min="10497" max="10505" width="3.7109375" style="54" customWidth="1"/>
    <col min="10506" max="10509" width="3.42578125" style="54" customWidth="1"/>
    <col min="10510" max="10510" width="3.7109375" style="54" customWidth="1"/>
    <col min="10511" max="10517" width="3.42578125" style="54" customWidth="1"/>
    <col min="10518" max="10518" width="3.7109375" style="54" customWidth="1"/>
    <col min="10519" max="10524" width="3.42578125" style="54" customWidth="1"/>
    <col min="10525" max="10527" width="3.7109375" style="54" customWidth="1"/>
    <col min="10528" max="10752" width="9.140625" style="54"/>
    <col min="10753" max="10761" width="3.7109375" style="54" customWidth="1"/>
    <col min="10762" max="10765" width="3.42578125" style="54" customWidth="1"/>
    <col min="10766" max="10766" width="3.7109375" style="54" customWidth="1"/>
    <col min="10767" max="10773" width="3.42578125" style="54" customWidth="1"/>
    <col min="10774" max="10774" width="3.7109375" style="54" customWidth="1"/>
    <col min="10775" max="10780" width="3.42578125" style="54" customWidth="1"/>
    <col min="10781" max="10783" width="3.7109375" style="54" customWidth="1"/>
    <col min="10784" max="11008" width="9.140625" style="54"/>
    <col min="11009" max="11017" width="3.7109375" style="54" customWidth="1"/>
    <col min="11018" max="11021" width="3.42578125" style="54" customWidth="1"/>
    <col min="11022" max="11022" width="3.7109375" style="54" customWidth="1"/>
    <col min="11023" max="11029" width="3.42578125" style="54" customWidth="1"/>
    <col min="11030" max="11030" width="3.7109375" style="54" customWidth="1"/>
    <col min="11031" max="11036" width="3.42578125" style="54" customWidth="1"/>
    <col min="11037" max="11039" width="3.7109375" style="54" customWidth="1"/>
    <col min="11040" max="11264" width="9.140625" style="54"/>
    <col min="11265" max="11273" width="3.7109375" style="54" customWidth="1"/>
    <col min="11274" max="11277" width="3.42578125" style="54" customWidth="1"/>
    <col min="11278" max="11278" width="3.7109375" style="54" customWidth="1"/>
    <col min="11279" max="11285" width="3.42578125" style="54" customWidth="1"/>
    <col min="11286" max="11286" width="3.7109375" style="54" customWidth="1"/>
    <col min="11287" max="11292" width="3.42578125" style="54" customWidth="1"/>
    <col min="11293" max="11295" width="3.7109375" style="54" customWidth="1"/>
    <col min="11296" max="11520" width="9.140625" style="54"/>
    <col min="11521" max="11529" width="3.7109375" style="54" customWidth="1"/>
    <col min="11530" max="11533" width="3.42578125" style="54" customWidth="1"/>
    <col min="11534" max="11534" width="3.7109375" style="54" customWidth="1"/>
    <col min="11535" max="11541" width="3.42578125" style="54" customWidth="1"/>
    <col min="11542" max="11542" width="3.7109375" style="54" customWidth="1"/>
    <col min="11543" max="11548" width="3.42578125" style="54" customWidth="1"/>
    <col min="11549" max="11551" width="3.7109375" style="54" customWidth="1"/>
    <col min="11552" max="11776" width="9.140625" style="54"/>
    <col min="11777" max="11785" width="3.7109375" style="54" customWidth="1"/>
    <col min="11786" max="11789" width="3.42578125" style="54" customWidth="1"/>
    <col min="11790" max="11790" width="3.7109375" style="54" customWidth="1"/>
    <col min="11791" max="11797" width="3.42578125" style="54" customWidth="1"/>
    <col min="11798" max="11798" width="3.7109375" style="54" customWidth="1"/>
    <col min="11799" max="11804" width="3.42578125" style="54" customWidth="1"/>
    <col min="11805" max="11807" width="3.7109375" style="54" customWidth="1"/>
    <col min="11808" max="12032" width="9.140625" style="54"/>
    <col min="12033" max="12041" width="3.7109375" style="54" customWidth="1"/>
    <col min="12042" max="12045" width="3.42578125" style="54" customWidth="1"/>
    <col min="12046" max="12046" width="3.7109375" style="54" customWidth="1"/>
    <col min="12047" max="12053" width="3.42578125" style="54" customWidth="1"/>
    <col min="12054" max="12054" width="3.7109375" style="54" customWidth="1"/>
    <col min="12055" max="12060" width="3.42578125" style="54" customWidth="1"/>
    <col min="12061" max="12063" width="3.7109375" style="54" customWidth="1"/>
    <col min="12064" max="12288" width="9.140625" style="54"/>
    <col min="12289" max="12297" width="3.7109375" style="54" customWidth="1"/>
    <col min="12298" max="12301" width="3.42578125" style="54" customWidth="1"/>
    <col min="12302" max="12302" width="3.7109375" style="54" customWidth="1"/>
    <col min="12303" max="12309" width="3.42578125" style="54" customWidth="1"/>
    <col min="12310" max="12310" width="3.7109375" style="54" customWidth="1"/>
    <col min="12311" max="12316" width="3.42578125" style="54" customWidth="1"/>
    <col min="12317" max="12319" width="3.7109375" style="54" customWidth="1"/>
    <col min="12320" max="12544" width="9.140625" style="54"/>
    <col min="12545" max="12553" width="3.7109375" style="54" customWidth="1"/>
    <col min="12554" max="12557" width="3.42578125" style="54" customWidth="1"/>
    <col min="12558" max="12558" width="3.7109375" style="54" customWidth="1"/>
    <col min="12559" max="12565" width="3.42578125" style="54" customWidth="1"/>
    <col min="12566" max="12566" width="3.7109375" style="54" customWidth="1"/>
    <col min="12567" max="12572" width="3.42578125" style="54" customWidth="1"/>
    <col min="12573" max="12575" width="3.7109375" style="54" customWidth="1"/>
    <col min="12576" max="12800" width="9.140625" style="54"/>
    <col min="12801" max="12809" width="3.7109375" style="54" customWidth="1"/>
    <col min="12810" max="12813" width="3.42578125" style="54" customWidth="1"/>
    <col min="12814" max="12814" width="3.7109375" style="54" customWidth="1"/>
    <col min="12815" max="12821" width="3.42578125" style="54" customWidth="1"/>
    <col min="12822" max="12822" width="3.7109375" style="54" customWidth="1"/>
    <col min="12823" max="12828" width="3.42578125" style="54" customWidth="1"/>
    <col min="12829" max="12831" width="3.7109375" style="54" customWidth="1"/>
    <col min="12832" max="13056" width="9.140625" style="54"/>
    <col min="13057" max="13065" width="3.7109375" style="54" customWidth="1"/>
    <col min="13066" max="13069" width="3.42578125" style="54" customWidth="1"/>
    <col min="13070" max="13070" width="3.7109375" style="54" customWidth="1"/>
    <col min="13071" max="13077" width="3.42578125" style="54" customWidth="1"/>
    <col min="13078" max="13078" width="3.7109375" style="54" customWidth="1"/>
    <col min="13079" max="13084" width="3.42578125" style="54" customWidth="1"/>
    <col min="13085" max="13087" width="3.7109375" style="54" customWidth="1"/>
    <col min="13088" max="13312" width="9.140625" style="54"/>
    <col min="13313" max="13321" width="3.7109375" style="54" customWidth="1"/>
    <col min="13322" max="13325" width="3.42578125" style="54" customWidth="1"/>
    <col min="13326" max="13326" width="3.7109375" style="54" customWidth="1"/>
    <col min="13327" max="13333" width="3.42578125" style="54" customWidth="1"/>
    <col min="13334" max="13334" width="3.7109375" style="54" customWidth="1"/>
    <col min="13335" max="13340" width="3.42578125" style="54" customWidth="1"/>
    <col min="13341" max="13343" width="3.7109375" style="54" customWidth="1"/>
    <col min="13344" max="13568" width="9.140625" style="54"/>
    <col min="13569" max="13577" width="3.7109375" style="54" customWidth="1"/>
    <col min="13578" max="13581" width="3.42578125" style="54" customWidth="1"/>
    <col min="13582" max="13582" width="3.7109375" style="54" customWidth="1"/>
    <col min="13583" max="13589" width="3.42578125" style="54" customWidth="1"/>
    <col min="13590" max="13590" width="3.7109375" style="54" customWidth="1"/>
    <col min="13591" max="13596" width="3.42578125" style="54" customWidth="1"/>
    <col min="13597" max="13599" width="3.7109375" style="54" customWidth="1"/>
    <col min="13600" max="13824" width="9.140625" style="54"/>
    <col min="13825" max="13833" width="3.7109375" style="54" customWidth="1"/>
    <col min="13834" max="13837" width="3.42578125" style="54" customWidth="1"/>
    <col min="13838" max="13838" width="3.7109375" style="54" customWidth="1"/>
    <col min="13839" max="13845" width="3.42578125" style="54" customWidth="1"/>
    <col min="13846" max="13846" width="3.7109375" style="54" customWidth="1"/>
    <col min="13847" max="13852" width="3.42578125" style="54" customWidth="1"/>
    <col min="13853" max="13855" width="3.7109375" style="54" customWidth="1"/>
    <col min="13856" max="14080" width="9.140625" style="54"/>
    <col min="14081" max="14089" width="3.7109375" style="54" customWidth="1"/>
    <col min="14090" max="14093" width="3.42578125" style="54" customWidth="1"/>
    <col min="14094" max="14094" width="3.7109375" style="54" customWidth="1"/>
    <col min="14095" max="14101" width="3.42578125" style="54" customWidth="1"/>
    <col min="14102" max="14102" width="3.7109375" style="54" customWidth="1"/>
    <col min="14103" max="14108" width="3.42578125" style="54" customWidth="1"/>
    <col min="14109" max="14111" width="3.7109375" style="54" customWidth="1"/>
    <col min="14112" max="14336" width="9.140625" style="54"/>
    <col min="14337" max="14345" width="3.7109375" style="54" customWidth="1"/>
    <col min="14346" max="14349" width="3.42578125" style="54" customWidth="1"/>
    <col min="14350" max="14350" width="3.7109375" style="54" customWidth="1"/>
    <col min="14351" max="14357" width="3.42578125" style="54" customWidth="1"/>
    <col min="14358" max="14358" width="3.7109375" style="54" customWidth="1"/>
    <col min="14359" max="14364" width="3.42578125" style="54" customWidth="1"/>
    <col min="14365" max="14367" width="3.7109375" style="54" customWidth="1"/>
    <col min="14368" max="14592" width="9.140625" style="54"/>
    <col min="14593" max="14601" width="3.7109375" style="54" customWidth="1"/>
    <col min="14602" max="14605" width="3.42578125" style="54" customWidth="1"/>
    <col min="14606" max="14606" width="3.7109375" style="54" customWidth="1"/>
    <col min="14607" max="14613" width="3.42578125" style="54" customWidth="1"/>
    <col min="14614" max="14614" width="3.7109375" style="54" customWidth="1"/>
    <col min="14615" max="14620" width="3.42578125" style="54" customWidth="1"/>
    <col min="14621" max="14623" width="3.7109375" style="54" customWidth="1"/>
    <col min="14624" max="14848" width="9.140625" style="54"/>
    <col min="14849" max="14857" width="3.7109375" style="54" customWidth="1"/>
    <col min="14858" max="14861" width="3.42578125" style="54" customWidth="1"/>
    <col min="14862" max="14862" width="3.7109375" style="54" customWidth="1"/>
    <col min="14863" max="14869" width="3.42578125" style="54" customWidth="1"/>
    <col min="14870" max="14870" width="3.7109375" style="54" customWidth="1"/>
    <col min="14871" max="14876" width="3.42578125" style="54" customWidth="1"/>
    <col min="14877" max="14879" width="3.7109375" style="54" customWidth="1"/>
    <col min="14880" max="15104" width="9.140625" style="54"/>
    <col min="15105" max="15113" width="3.7109375" style="54" customWidth="1"/>
    <col min="15114" max="15117" width="3.42578125" style="54" customWidth="1"/>
    <col min="15118" max="15118" width="3.7109375" style="54" customWidth="1"/>
    <col min="15119" max="15125" width="3.42578125" style="54" customWidth="1"/>
    <col min="15126" max="15126" width="3.7109375" style="54" customWidth="1"/>
    <col min="15127" max="15132" width="3.42578125" style="54" customWidth="1"/>
    <col min="15133" max="15135" width="3.7109375" style="54" customWidth="1"/>
    <col min="15136" max="15360" width="9.140625" style="54"/>
    <col min="15361" max="15369" width="3.7109375" style="54" customWidth="1"/>
    <col min="15370" max="15373" width="3.42578125" style="54" customWidth="1"/>
    <col min="15374" max="15374" width="3.7109375" style="54" customWidth="1"/>
    <col min="15375" max="15381" width="3.42578125" style="54" customWidth="1"/>
    <col min="15382" max="15382" width="3.7109375" style="54" customWidth="1"/>
    <col min="15383" max="15388" width="3.42578125" style="54" customWidth="1"/>
    <col min="15389" max="15391" width="3.7109375" style="54" customWidth="1"/>
    <col min="15392" max="15616" width="9.140625" style="54"/>
    <col min="15617" max="15625" width="3.7109375" style="54" customWidth="1"/>
    <col min="15626" max="15629" width="3.42578125" style="54" customWidth="1"/>
    <col min="15630" max="15630" width="3.7109375" style="54" customWidth="1"/>
    <col min="15631" max="15637" width="3.42578125" style="54" customWidth="1"/>
    <col min="15638" max="15638" width="3.7109375" style="54" customWidth="1"/>
    <col min="15639" max="15644" width="3.42578125" style="54" customWidth="1"/>
    <col min="15645" max="15647" width="3.7109375" style="54" customWidth="1"/>
    <col min="15648" max="15872" width="9.140625" style="54"/>
    <col min="15873" max="15881" width="3.7109375" style="54" customWidth="1"/>
    <col min="15882" max="15885" width="3.42578125" style="54" customWidth="1"/>
    <col min="15886" max="15886" width="3.7109375" style="54" customWidth="1"/>
    <col min="15887" max="15893" width="3.42578125" style="54" customWidth="1"/>
    <col min="15894" max="15894" width="3.7109375" style="54" customWidth="1"/>
    <col min="15895" max="15900" width="3.42578125" style="54" customWidth="1"/>
    <col min="15901" max="15903" width="3.7109375" style="54" customWidth="1"/>
    <col min="15904" max="16128" width="9.140625" style="54"/>
    <col min="16129" max="16137" width="3.7109375" style="54" customWidth="1"/>
    <col min="16138" max="16141" width="3.42578125" style="54" customWidth="1"/>
    <col min="16142" max="16142" width="3.7109375" style="54" customWidth="1"/>
    <col min="16143" max="16149" width="3.42578125" style="54" customWidth="1"/>
    <col min="16150" max="16150" width="3.7109375" style="54" customWidth="1"/>
    <col min="16151" max="16156" width="3.42578125" style="54" customWidth="1"/>
    <col min="16157" max="16159" width="3.7109375" style="54" customWidth="1"/>
    <col min="16160" max="16384" width="9.140625" style="54"/>
  </cols>
  <sheetData>
    <row r="1" spans="1:256" ht="13.5" customHeight="1"/>
    <row r="2" spans="1:256" ht="13.5" customHeight="1"/>
    <row r="3" spans="1:256" ht="35.25" customHeight="1">
      <c r="A3" s="326" t="s">
        <v>16</v>
      </c>
      <c r="B3" s="326"/>
      <c r="C3" s="326"/>
      <c r="D3" s="326"/>
      <c r="E3" s="326"/>
      <c r="F3" s="326"/>
      <c r="G3" s="326"/>
      <c r="H3" s="326"/>
      <c r="I3" s="326"/>
      <c r="J3" s="326"/>
      <c r="K3" s="326"/>
      <c r="L3" s="326"/>
      <c r="M3" s="326"/>
      <c r="N3" s="326"/>
      <c r="O3" s="326"/>
      <c r="P3" s="326"/>
      <c r="Q3" s="326"/>
      <c r="R3" s="326"/>
      <c r="S3" s="326"/>
      <c r="T3" s="326"/>
      <c r="U3" s="326"/>
      <c r="V3" s="326"/>
      <c r="W3" s="326"/>
      <c r="X3" s="326"/>
      <c r="Y3" s="326"/>
      <c r="Z3" s="326"/>
      <c r="AA3" s="326"/>
      <c r="AB3" s="326"/>
      <c r="AC3" s="326"/>
      <c r="AD3" s="326"/>
    </row>
    <row r="4" spans="1:256" ht="19.5" customHeight="1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6"/>
      <c r="BJ4" s="56"/>
      <c r="BK4" s="56"/>
      <c r="BL4" s="56"/>
      <c r="BM4" s="56"/>
      <c r="BN4" s="56"/>
      <c r="BO4" s="56"/>
      <c r="BP4" s="56"/>
      <c r="BQ4" s="56"/>
      <c r="BR4" s="56"/>
      <c r="BS4" s="56"/>
      <c r="BT4" s="56"/>
      <c r="BU4" s="56"/>
      <c r="BV4" s="56"/>
      <c r="BW4" s="56"/>
      <c r="BX4" s="56"/>
      <c r="BY4" s="56"/>
      <c r="BZ4" s="56"/>
      <c r="CA4" s="56"/>
      <c r="CB4" s="56"/>
      <c r="CC4" s="56"/>
      <c r="CD4" s="56"/>
      <c r="CE4" s="56"/>
      <c r="CF4" s="56"/>
      <c r="CG4" s="56"/>
      <c r="CH4" s="56"/>
      <c r="CI4" s="56"/>
      <c r="CJ4" s="56"/>
      <c r="CK4" s="56"/>
      <c r="CL4" s="56"/>
      <c r="CM4" s="56"/>
      <c r="CN4" s="56"/>
      <c r="CO4" s="56"/>
      <c r="CP4" s="56"/>
      <c r="CQ4" s="56"/>
      <c r="CR4" s="56"/>
      <c r="CS4" s="56"/>
      <c r="CT4" s="56"/>
      <c r="CU4" s="56"/>
      <c r="CV4" s="56"/>
      <c r="CW4" s="56"/>
      <c r="CX4" s="56"/>
      <c r="CY4" s="56"/>
      <c r="CZ4" s="56"/>
      <c r="DA4" s="56"/>
      <c r="DB4" s="56"/>
      <c r="DC4" s="56"/>
      <c r="DD4" s="56"/>
      <c r="DE4" s="56"/>
      <c r="DF4" s="56"/>
      <c r="DG4" s="56"/>
      <c r="DH4" s="56"/>
      <c r="DI4" s="56"/>
      <c r="DJ4" s="56"/>
      <c r="DK4" s="56"/>
      <c r="DL4" s="56"/>
      <c r="DM4" s="56"/>
      <c r="DN4" s="56"/>
      <c r="DO4" s="56"/>
      <c r="DP4" s="56"/>
      <c r="DQ4" s="56"/>
      <c r="DR4" s="56"/>
      <c r="DS4" s="56"/>
      <c r="DT4" s="56"/>
      <c r="DU4" s="56"/>
      <c r="DV4" s="56"/>
      <c r="DW4" s="56"/>
      <c r="DX4" s="56"/>
      <c r="DY4" s="56"/>
      <c r="DZ4" s="56"/>
      <c r="EA4" s="56"/>
      <c r="EB4" s="56"/>
      <c r="EC4" s="56"/>
      <c r="ED4" s="56"/>
      <c r="EE4" s="56"/>
      <c r="EF4" s="56"/>
      <c r="EG4" s="56"/>
      <c r="EH4" s="56"/>
      <c r="EI4" s="56"/>
      <c r="EJ4" s="56"/>
      <c r="EK4" s="56"/>
      <c r="EL4" s="56"/>
      <c r="EM4" s="56"/>
      <c r="EN4" s="56"/>
      <c r="EO4" s="56"/>
      <c r="EP4" s="56"/>
      <c r="EQ4" s="56"/>
      <c r="ER4" s="56"/>
      <c r="ES4" s="56"/>
      <c r="ET4" s="56"/>
      <c r="EU4" s="56"/>
      <c r="EV4" s="56"/>
      <c r="EW4" s="56"/>
      <c r="EX4" s="56"/>
      <c r="EY4" s="56"/>
      <c r="EZ4" s="56"/>
      <c r="FA4" s="56"/>
      <c r="FB4" s="56"/>
      <c r="FC4" s="56"/>
      <c r="FD4" s="56"/>
      <c r="FE4" s="56"/>
      <c r="FF4" s="56"/>
      <c r="FG4" s="56"/>
      <c r="FH4" s="56"/>
      <c r="FI4" s="56"/>
      <c r="FJ4" s="56"/>
      <c r="FK4" s="56"/>
      <c r="FL4" s="56"/>
      <c r="FM4" s="56"/>
      <c r="FN4" s="56"/>
      <c r="FO4" s="56"/>
      <c r="FP4" s="56"/>
      <c r="FQ4" s="56"/>
      <c r="FR4" s="56"/>
      <c r="FS4" s="56"/>
      <c r="FT4" s="56"/>
      <c r="FU4" s="56"/>
      <c r="FV4" s="56"/>
      <c r="FW4" s="56"/>
      <c r="FX4" s="56"/>
      <c r="FY4" s="56"/>
      <c r="FZ4" s="56"/>
      <c r="GA4" s="56"/>
      <c r="GB4" s="56"/>
      <c r="GC4" s="56"/>
      <c r="GD4" s="56"/>
      <c r="GE4" s="56"/>
      <c r="GF4" s="56"/>
      <c r="GG4" s="56"/>
      <c r="GH4" s="56"/>
      <c r="GI4" s="56"/>
      <c r="GJ4" s="56"/>
      <c r="GK4" s="56"/>
      <c r="GL4" s="56"/>
      <c r="GM4" s="56"/>
      <c r="GN4" s="56"/>
      <c r="GO4" s="56"/>
      <c r="GP4" s="56"/>
      <c r="GQ4" s="56"/>
      <c r="GR4" s="56"/>
      <c r="GS4" s="56"/>
      <c r="GT4" s="56"/>
      <c r="GU4" s="56"/>
      <c r="GV4" s="56"/>
      <c r="GW4" s="56"/>
      <c r="GX4" s="56"/>
      <c r="GY4" s="56"/>
      <c r="GZ4" s="56"/>
      <c r="HA4" s="56"/>
      <c r="HB4" s="56"/>
      <c r="HC4" s="56"/>
      <c r="HD4" s="56"/>
      <c r="HE4" s="56"/>
      <c r="HF4" s="56"/>
      <c r="HG4" s="56"/>
      <c r="HH4" s="56"/>
      <c r="HI4" s="56"/>
      <c r="HJ4" s="56"/>
      <c r="HK4" s="56"/>
      <c r="HL4" s="56"/>
      <c r="HM4" s="56"/>
      <c r="HN4" s="56"/>
      <c r="HO4" s="56"/>
      <c r="HP4" s="56"/>
      <c r="HQ4" s="56"/>
      <c r="HR4" s="56"/>
      <c r="HS4" s="56"/>
      <c r="HT4" s="56"/>
      <c r="HU4" s="56"/>
      <c r="HV4" s="56"/>
      <c r="HW4" s="56"/>
      <c r="HX4" s="56"/>
      <c r="HY4" s="56"/>
      <c r="HZ4" s="56"/>
      <c r="IA4" s="56"/>
      <c r="IB4" s="56"/>
      <c r="IC4" s="56"/>
      <c r="ID4" s="56"/>
      <c r="IE4" s="56"/>
      <c r="IF4" s="56"/>
      <c r="IG4" s="56"/>
      <c r="IH4" s="56"/>
      <c r="II4" s="56"/>
      <c r="IJ4" s="56"/>
      <c r="IK4" s="56"/>
      <c r="IL4" s="56"/>
      <c r="IM4" s="56"/>
      <c r="IN4" s="56"/>
      <c r="IO4" s="56"/>
      <c r="IP4" s="56"/>
      <c r="IQ4" s="56"/>
      <c r="IR4" s="56"/>
      <c r="IS4" s="56"/>
      <c r="IT4" s="56"/>
      <c r="IU4" s="56"/>
      <c r="IV4" s="56"/>
    </row>
    <row r="5" spans="1:256" ht="24" customHeight="1">
      <c r="A5" s="57"/>
      <c r="B5" s="57"/>
      <c r="C5" s="236" t="s">
        <v>17</v>
      </c>
      <c r="D5" s="236"/>
      <c r="E5" s="237"/>
      <c r="F5" s="236"/>
      <c r="G5" s="237"/>
      <c r="H5" s="237"/>
      <c r="I5" s="238" t="s">
        <v>18</v>
      </c>
      <c r="J5" s="239" t="str">
        <f>'Data Record'!R1</f>
        <v>SPR15120023-1</v>
      </c>
      <c r="K5" s="240"/>
      <c r="L5" s="240"/>
      <c r="M5" s="239"/>
      <c r="N5" s="239"/>
      <c r="O5" s="239"/>
      <c r="P5" s="239"/>
      <c r="Q5" s="239"/>
      <c r="R5" s="240"/>
      <c r="S5" s="240"/>
      <c r="T5" s="240"/>
      <c r="U5" s="240"/>
      <c r="V5" s="240"/>
      <c r="W5" s="240"/>
      <c r="X5" s="56"/>
      <c r="AA5" s="241" t="s">
        <v>123</v>
      </c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56"/>
      <c r="BK5" s="56"/>
      <c r="BL5" s="56"/>
      <c r="BM5" s="56"/>
      <c r="BN5" s="56"/>
      <c r="BO5" s="56"/>
      <c r="BP5" s="56"/>
      <c r="BQ5" s="56"/>
      <c r="BR5" s="56"/>
      <c r="BS5" s="56"/>
      <c r="BT5" s="56"/>
      <c r="BU5" s="56"/>
      <c r="BV5" s="56"/>
      <c r="BW5" s="56"/>
      <c r="BX5" s="56"/>
      <c r="BY5" s="56"/>
      <c r="BZ5" s="56"/>
      <c r="CA5" s="56"/>
      <c r="CB5" s="56"/>
      <c r="CC5" s="56"/>
      <c r="CD5" s="56"/>
      <c r="CE5" s="56"/>
      <c r="CF5" s="56"/>
      <c r="CG5" s="56"/>
      <c r="CH5" s="56"/>
      <c r="CI5" s="56"/>
      <c r="CJ5" s="56"/>
      <c r="CK5" s="56"/>
      <c r="CL5" s="56"/>
      <c r="CM5" s="56"/>
      <c r="CN5" s="56"/>
      <c r="CO5" s="56"/>
      <c r="CP5" s="56"/>
      <c r="CQ5" s="56"/>
      <c r="CR5" s="56"/>
      <c r="CS5" s="56"/>
      <c r="CT5" s="56"/>
      <c r="CU5" s="56"/>
      <c r="CV5" s="56"/>
      <c r="CW5" s="56"/>
      <c r="CX5" s="56"/>
      <c r="CY5" s="56"/>
      <c r="CZ5" s="56"/>
      <c r="DA5" s="56"/>
      <c r="DB5" s="56"/>
      <c r="DC5" s="56"/>
      <c r="DD5" s="56"/>
      <c r="DE5" s="56"/>
      <c r="DF5" s="56"/>
      <c r="DG5" s="56"/>
      <c r="DH5" s="56"/>
      <c r="DI5" s="56"/>
      <c r="DJ5" s="56"/>
      <c r="DK5" s="56"/>
      <c r="DL5" s="56"/>
      <c r="DM5" s="56"/>
      <c r="DN5" s="56"/>
      <c r="DO5" s="56"/>
      <c r="DP5" s="56"/>
      <c r="DQ5" s="56"/>
      <c r="DR5" s="56"/>
      <c r="DS5" s="56"/>
      <c r="DT5" s="56"/>
      <c r="DU5" s="56"/>
      <c r="DV5" s="56"/>
      <c r="DW5" s="56"/>
      <c r="DX5" s="56"/>
      <c r="DY5" s="56"/>
      <c r="DZ5" s="56"/>
      <c r="EA5" s="56"/>
      <c r="EB5" s="56"/>
      <c r="EC5" s="56"/>
      <c r="ED5" s="56"/>
      <c r="EE5" s="56"/>
      <c r="EF5" s="56"/>
      <c r="EG5" s="56"/>
      <c r="EH5" s="56"/>
      <c r="EI5" s="56"/>
      <c r="EJ5" s="56"/>
      <c r="EK5" s="56"/>
      <c r="EL5" s="56"/>
      <c r="EM5" s="56"/>
      <c r="EN5" s="56"/>
      <c r="EO5" s="56"/>
      <c r="EP5" s="56"/>
      <c r="EQ5" s="56"/>
      <c r="ER5" s="56"/>
      <c r="ES5" s="56"/>
      <c r="ET5" s="56"/>
      <c r="EU5" s="56"/>
      <c r="EV5" s="56"/>
      <c r="EW5" s="56"/>
      <c r="EX5" s="56"/>
      <c r="EY5" s="56"/>
      <c r="EZ5" s="56"/>
      <c r="FA5" s="56"/>
      <c r="FB5" s="56"/>
      <c r="FC5" s="56"/>
      <c r="FD5" s="56"/>
      <c r="FE5" s="56"/>
      <c r="FF5" s="56"/>
      <c r="FG5" s="56"/>
      <c r="FH5" s="56"/>
      <c r="FI5" s="56"/>
      <c r="FJ5" s="56"/>
      <c r="FK5" s="56"/>
      <c r="FL5" s="56"/>
      <c r="FM5" s="56"/>
      <c r="FN5" s="56"/>
      <c r="FO5" s="56"/>
      <c r="FP5" s="56"/>
      <c r="FQ5" s="56"/>
      <c r="FR5" s="56"/>
      <c r="FS5" s="56"/>
      <c r="FT5" s="56"/>
      <c r="FU5" s="56"/>
      <c r="FV5" s="56"/>
      <c r="FW5" s="56"/>
      <c r="FX5" s="56"/>
      <c r="FY5" s="56"/>
      <c r="FZ5" s="56"/>
      <c r="GA5" s="56"/>
      <c r="GB5" s="56"/>
      <c r="GC5" s="56"/>
      <c r="GD5" s="56"/>
      <c r="GE5" s="56"/>
      <c r="GF5" s="56"/>
      <c r="GG5" s="56"/>
      <c r="GH5" s="56"/>
      <c r="GI5" s="56"/>
      <c r="GJ5" s="56"/>
      <c r="GK5" s="56"/>
      <c r="GL5" s="56"/>
      <c r="GM5" s="56"/>
      <c r="GN5" s="56"/>
      <c r="GO5" s="56"/>
      <c r="GP5" s="56"/>
      <c r="GQ5" s="56"/>
      <c r="GR5" s="56"/>
      <c r="GS5" s="56"/>
      <c r="GT5" s="56"/>
      <c r="GU5" s="56"/>
      <c r="GV5" s="56"/>
      <c r="GW5" s="56"/>
      <c r="GX5" s="56"/>
      <c r="GY5" s="56"/>
      <c r="GZ5" s="56"/>
      <c r="HA5" s="56"/>
      <c r="HB5" s="56"/>
      <c r="HC5" s="56"/>
      <c r="HD5" s="56"/>
      <c r="HE5" s="56"/>
      <c r="HF5" s="56"/>
      <c r="HG5" s="56"/>
      <c r="HH5" s="56"/>
      <c r="HI5" s="56"/>
      <c r="HJ5" s="56"/>
      <c r="HK5" s="56"/>
      <c r="HL5" s="56"/>
      <c r="HM5" s="56"/>
      <c r="HN5" s="56"/>
      <c r="HO5" s="56"/>
      <c r="HP5" s="56"/>
      <c r="HQ5" s="56"/>
      <c r="HR5" s="56"/>
      <c r="HS5" s="56"/>
      <c r="HT5" s="56"/>
      <c r="HU5" s="56"/>
      <c r="HV5" s="56"/>
      <c r="HW5" s="56"/>
      <c r="HX5" s="56"/>
      <c r="HY5" s="56"/>
      <c r="HZ5" s="56"/>
      <c r="IA5" s="56"/>
      <c r="IB5" s="56"/>
      <c r="IC5" s="56"/>
      <c r="ID5" s="56"/>
      <c r="IE5" s="56"/>
      <c r="IF5" s="56"/>
      <c r="IG5" s="56"/>
      <c r="IH5" s="56"/>
      <c r="II5" s="56"/>
      <c r="IJ5" s="56"/>
      <c r="IK5" s="56"/>
      <c r="IL5" s="56"/>
      <c r="IM5" s="56"/>
      <c r="IN5" s="56"/>
      <c r="IO5" s="56"/>
      <c r="IP5" s="56"/>
      <c r="IQ5" s="56"/>
      <c r="IR5" s="56"/>
      <c r="IS5" s="56"/>
      <c r="IT5" s="56"/>
      <c r="IU5" s="56"/>
      <c r="IV5" s="56"/>
    </row>
    <row r="6" spans="1:256" ht="24" customHeight="1">
      <c r="A6" s="57"/>
      <c r="B6" s="57"/>
      <c r="C6" s="237"/>
      <c r="D6" s="237"/>
      <c r="E6" s="237"/>
      <c r="F6" s="236"/>
      <c r="G6" s="242"/>
      <c r="H6" s="242"/>
      <c r="I6" s="236"/>
      <c r="J6" s="239"/>
      <c r="K6" s="240"/>
      <c r="L6" s="240"/>
      <c r="M6" s="239"/>
      <c r="N6" s="239"/>
      <c r="O6" s="239"/>
      <c r="P6" s="239"/>
      <c r="Q6" s="239"/>
      <c r="R6" s="240"/>
      <c r="S6" s="240"/>
      <c r="T6" s="240"/>
      <c r="U6" s="240"/>
      <c r="V6" s="240"/>
      <c r="W6" s="240"/>
      <c r="X6" s="240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56"/>
      <c r="BK6" s="56"/>
      <c r="BL6" s="56"/>
      <c r="BM6" s="56"/>
      <c r="BN6" s="56"/>
      <c r="BO6" s="56"/>
      <c r="BP6" s="56"/>
      <c r="BQ6" s="56"/>
      <c r="BR6" s="56"/>
      <c r="BS6" s="56"/>
      <c r="BT6" s="56"/>
      <c r="BU6" s="56"/>
      <c r="BV6" s="56"/>
      <c r="BW6" s="56"/>
      <c r="BX6" s="56"/>
      <c r="BY6" s="56"/>
      <c r="BZ6" s="56"/>
      <c r="CA6" s="56"/>
      <c r="CB6" s="56"/>
      <c r="CC6" s="56"/>
      <c r="CD6" s="56"/>
      <c r="CE6" s="56"/>
      <c r="CF6" s="56"/>
      <c r="CG6" s="56"/>
      <c r="CH6" s="56"/>
      <c r="CI6" s="56"/>
      <c r="CJ6" s="56"/>
      <c r="CK6" s="56"/>
      <c r="CL6" s="56"/>
      <c r="CM6" s="56"/>
      <c r="CN6" s="56"/>
      <c r="CO6" s="56"/>
      <c r="CP6" s="56"/>
      <c r="CQ6" s="56"/>
      <c r="CR6" s="56"/>
      <c r="CS6" s="56"/>
      <c r="CT6" s="56"/>
      <c r="CU6" s="56"/>
      <c r="CV6" s="56"/>
      <c r="CW6" s="56"/>
      <c r="CX6" s="56"/>
      <c r="CY6" s="56"/>
      <c r="CZ6" s="56"/>
      <c r="DA6" s="56"/>
      <c r="DB6" s="56"/>
      <c r="DC6" s="56"/>
      <c r="DD6" s="56"/>
      <c r="DE6" s="56"/>
      <c r="DF6" s="56"/>
      <c r="DG6" s="56"/>
      <c r="DH6" s="56"/>
      <c r="DI6" s="56"/>
      <c r="DJ6" s="56"/>
      <c r="DK6" s="56"/>
      <c r="DL6" s="56"/>
      <c r="DM6" s="56"/>
      <c r="DN6" s="56"/>
      <c r="DO6" s="56"/>
      <c r="DP6" s="56"/>
      <c r="DQ6" s="56"/>
      <c r="DR6" s="56"/>
      <c r="DS6" s="56"/>
      <c r="DT6" s="56"/>
      <c r="DU6" s="56"/>
      <c r="DV6" s="56"/>
      <c r="DW6" s="56"/>
      <c r="DX6" s="56"/>
      <c r="DY6" s="56"/>
      <c r="DZ6" s="56"/>
      <c r="EA6" s="56"/>
      <c r="EB6" s="56"/>
      <c r="EC6" s="56"/>
      <c r="ED6" s="56"/>
      <c r="EE6" s="56"/>
      <c r="EF6" s="56"/>
      <c r="EG6" s="56"/>
      <c r="EH6" s="56"/>
      <c r="EI6" s="56"/>
      <c r="EJ6" s="56"/>
      <c r="EK6" s="56"/>
      <c r="EL6" s="56"/>
      <c r="EM6" s="56"/>
      <c r="EN6" s="56"/>
      <c r="EO6" s="56"/>
      <c r="EP6" s="56"/>
      <c r="EQ6" s="56"/>
      <c r="ER6" s="56"/>
      <c r="ES6" s="56"/>
      <c r="ET6" s="56"/>
      <c r="EU6" s="56"/>
      <c r="EV6" s="56"/>
      <c r="EW6" s="56"/>
      <c r="EX6" s="56"/>
      <c r="EY6" s="56"/>
      <c r="EZ6" s="56"/>
      <c r="FA6" s="56"/>
      <c r="FB6" s="56"/>
      <c r="FC6" s="56"/>
      <c r="FD6" s="56"/>
      <c r="FE6" s="56"/>
      <c r="FF6" s="56"/>
      <c r="FG6" s="56"/>
      <c r="FH6" s="56"/>
      <c r="FI6" s="56"/>
      <c r="FJ6" s="56"/>
      <c r="FK6" s="56"/>
      <c r="FL6" s="56"/>
      <c r="FM6" s="56"/>
      <c r="FN6" s="56"/>
      <c r="FO6" s="56"/>
      <c r="FP6" s="56"/>
      <c r="FQ6" s="56"/>
      <c r="FR6" s="56"/>
      <c r="FS6" s="56"/>
      <c r="FT6" s="56"/>
      <c r="FU6" s="56"/>
      <c r="FV6" s="56"/>
      <c r="FW6" s="56"/>
      <c r="FX6" s="56"/>
      <c r="FY6" s="56"/>
      <c r="FZ6" s="56"/>
      <c r="GA6" s="56"/>
      <c r="GB6" s="56"/>
      <c r="GC6" s="56"/>
      <c r="GD6" s="56"/>
      <c r="GE6" s="56"/>
      <c r="GF6" s="56"/>
      <c r="GG6" s="56"/>
      <c r="GH6" s="56"/>
      <c r="GI6" s="56"/>
      <c r="GJ6" s="56"/>
      <c r="GK6" s="56"/>
      <c r="GL6" s="56"/>
      <c r="GM6" s="56"/>
      <c r="GN6" s="56"/>
      <c r="GO6" s="56"/>
      <c r="GP6" s="56"/>
      <c r="GQ6" s="56"/>
      <c r="GR6" s="56"/>
      <c r="GS6" s="56"/>
      <c r="GT6" s="56"/>
      <c r="GU6" s="56"/>
      <c r="GV6" s="56"/>
      <c r="GW6" s="56"/>
      <c r="GX6" s="56"/>
      <c r="GY6" s="56"/>
      <c r="GZ6" s="56"/>
      <c r="HA6" s="56"/>
      <c r="HB6" s="56"/>
      <c r="HC6" s="56"/>
      <c r="HD6" s="56"/>
      <c r="HE6" s="56"/>
      <c r="HF6" s="56"/>
      <c r="HG6" s="56"/>
      <c r="HH6" s="56"/>
      <c r="HI6" s="56"/>
      <c r="HJ6" s="56"/>
      <c r="HK6" s="56"/>
      <c r="HL6" s="56"/>
      <c r="HM6" s="56"/>
      <c r="HN6" s="56"/>
      <c r="HO6" s="56"/>
      <c r="HP6" s="56"/>
      <c r="HQ6" s="56"/>
      <c r="HR6" s="56"/>
      <c r="HS6" s="56"/>
      <c r="HT6" s="56"/>
      <c r="HU6" s="56"/>
      <c r="HV6" s="56"/>
      <c r="HW6" s="56"/>
      <c r="HX6" s="56"/>
      <c r="HY6" s="56"/>
      <c r="HZ6" s="56"/>
      <c r="IA6" s="56"/>
      <c r="IB6" s="56"/>
      <c r="IC6" s="56"/>
      <c r="ID6" s="56"/>
      <c r="IE6" s="56"/>
      <c r="IF6" s="56"/>
      <c r="IG6" s="56"/>
      <c r="IH6" s="56"/>
      <c r="II6" s="56"/>
      <c r="IJ6" s="56"/>
      <c r="IK6" s="56"/>
      <c r="IL6" s="56"/>
      <c r="IM6" s="56"/>
      <c r="IN6" s="56"/>
      <c r="IO6" s="56"/>
      <c r="IP6" s="56"/>
      <c r="IQ6" s="56"/>
      <c r="IR6" s="56"/>
      <c r="IS6" s="56"/>
      <c r="IT6" s="56"/>
      <c r="IU6" s="56"/>
      <c r="IV6" s="56"/>
    </row>
    <row r="7" spans="1:256" ht="24" customHeight="1">
      <c r="A7" s="57"/>
      <c r="B7" s="57"/>
      <c r="C7" s="243" t="s">
        <v>19</v>
      </c>
      <c r="D7" s="243"/>
      <c r="E7" s="237"/>
      <c r="F7" s="237"/>
      <c r="G7" s="237"/>
      <c r="H7" s="237"/>
      <c r="I7" s="238" t="s">
        <v>18</v>
      </c>
      <c r="J7" s="244" t="str">
        <f>'Data Record'!G5</f>
        <v>LG</v>
      </c>
      <c r="K7" s="240"/>
      <c r="L7" s="240"/>
      <c r="M7" s="245"/>
      <c r="N7" s="245"/>
      <c r="O7" s="245"/>
      <c r="P7" s="245"/>
      <c r="Q7" s="245"/>
      <c r="R7" s="245"/>
      <c r="S7" s="245"/>
      <c r="T7" s="245"/>
      <c r="U7" s="245"/>
      <c r="V7" s="246"/>
      <c r="W7" s="246"/>
      <c r="X7" s="246"/>
      <c r="Y7" s="84"/>
      <c r="Z7" s="84"/>
      <c r="AA7" s="84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56"/>
      <c r="BK7" s="56"/>
      <c r="BL7" s="56"/>
      <c r="BM7" s="56"/>
      <c r="BN7" s="56"/>
      <c r="BO7" s="56"/>
      <c r="BP7" s="56"/>
      <c r="BQ7" s="56"/>
      <c r="BR7" s="56"/>
      <c r="BS7" s="56"/>
      <c r="BT7" s="56"/>
      <c r="BU7" s="56"/>
      <c r="BV7" s="56"/>
      <c r="BW7" s="56"/>
      <c r="BX7" s="56"/>
      <c r="BY7" s="56"/>
      <c r="BZ7" s="56"/>
      <c r="CA7" s="56"/>
      <c r="CB7" s="56"/>
      <c r="CC7" s="56"/>
      <c r="CD7" s="56"/>
      <c r="CE7" s="56"/>
      <c r="CF7" s="56"/>
      <c r="CG7" s="56"/>
      <c r="CH7" s="56"/>
      <c r="CI7" s="56"/>
      <c r="CJ7" s="56"/>
      <c r="CK7" s="56"/>
      <c r="CL7" s="56"/>
      <c r="CM7" s="56"/>
      <c r="CN7" s="56"/>
      <c r="CO7" s="56"/>
      <c r="CP7" s="56"/>
      <c r="CQ7" s="56"/>
      <c r="CR7" s="56"/>
      <c r="CS7" s="56"/>
      <c r="CT7" s="56"/>
      <c r="CU7" s="56"/>
      <c r="CV7" s="56"/>
      <c r="CW7" s="56"/>
      <c r="CX7" s="56"/>
      <c r="CY7" s="56"/>
      <c r="CZ7" s="56"/>
      <c r="DA7" s="56"/>
      <c r="DB7" s="56"/>
      <c r="DC7" s="56"/>
      <c r="DD7" s="56"/>
      <c r="DE7" s="56"/>
      <c r="DF7" s="56"/>
      <c r="DG7" s="56"/>
      <c r="DH7" s="56"/>
      <c r="DI7" s="56"/>
      <c r="DJ7" s="56"/>
      <c r="DK7" s="56"/>
      <c r="DL7" s="56"/>
      <c r="DM7" s="56"/>
      <c r="DN7" s="56"/>
      <c r="DO7" s="56"/>
      <c r="DP7" s="56"/>
      <c r="DQ7" s="56"/>
      <c r="DR7" s="56"/>
      <c r="DS7" s="56"/>
      <c r="DT7" s="56"/>
      <c r="DU7" s="56"/>
      <c r="DV7" s="56"/>
      <c r="DW7" s="56"/>
      <c r="DX7" s="56"/>
      <c r="DY7" s="56"/>
      <c r="DZ7" s="56"/>
      <c r="EA7" s="56"/>
      <c r="EB7" s="56"/>
      <c r="EC7" s="56"/>
      <c r="ED7" s="56"/>
      <c r="EE7" s="56"/>
      <c r="EF7" s="56"/>
      <c r="EG7" s="56"/>
      <c r="EH7" s="56"/>
      <c r="EI7" s="56"/>
      <c r="EJ7" s="56"/>
      <c r="EK7" s="56"/>
      <c r="EL7" s="56"/>
      <c r="EM7" s="56"/>
      <c r="EN7" s="56"/>
      <c r="EO7" s="56"/>
      <c r="EP7" s="56"/>
      <c r="EQ7" s="56"/>
      <c r="ER7" s="56"/>
      <c r="ES7" s="56"/>
      <c r="ET7" s="56"/>
      <c r="EU7" s="56"/>
      <c r="EV7" s="56"/>
      <c r="EW7" s="56"/>
      <c r="EX7" s="56"/>
      <c r="EY7" s="56"/>
      <c r="EZ7" s="56"/>
      <c r="FA7" s="56"/>
      <c r="FB7" s="56"/>
      <c r="FC7" s="56"/>
      <c r="FD7" s="56"/>
      <c r="FE7" s="56"/>
      <c r="FF7" s="56"/>
      <c r="FG7" s="56"/>
      <c r="FH7" s="56"/>
      <c r="FI7" s="56"/>
      <c r="FJ7" s="56"/>
      <c r="FK7" s="56"/>
      <c r="FL7" s="56"/>
      <c r="FM7" s="56"/>
      <c r="FN7" s="56"/>
      <c r="FO7" s="56"/>
      <c r="FP7" s="56"/>
      <c r="FQ7" s="56"/>
      <c r="FR7" s="56"/>
      <c r="FS7" s="56"/>
      <c r="FT7" s="56"/>
      <c r="FU7" s="56"/>
      <c r="FV7" s="56"/>
      <c r="FW7" s="56"/>
      <c r="FX7" s="56"/>
      <c r="FY7" s="56"/>
      <c r="FZ7" s="56"/>
      <c r="GA7" s="56"/>
      <c r="GB7" s="56"/>
      <c r="GC7" s="56"/>
      <c r="GD7" s="56"/>
      <c r="GE7" s="56"/>
      <c r="GF7" s="56"/>
      <c r="GG7" s="56"/>
      <c r="GH7" s="56"/>
      <c r="GI7" s="56"/>
      <c r="GJ7" s="56"/>
      <c r="GK7" s="56"/>
      <c r="GL7" s="56"/>
      <c r="GM7" s="56"/>
      <c r="GN7" s="56"/>
      <c r="GO7" s="56"/>
      <c r="GP7" s="56"/>
      <c r="GQ7" s="56"/>
      <c r="GR7" s="56"/>
      <c r="GS7" s="56"/>
      <c r="GT7" s="56"/>
      <c r="GU7" s="56"/>
      <c r="GV7" s="56"/>
      <c r="GW7" s="56"/>
      <c r="GX7" s="56"/>
      <c r="GY7" s="56"/>
      <c r="GZ7" s="56"/>
      <c r="HA7" s="56"/>
      <c r="HB7" s="56"/>
      <c r="HC7" s="56"/>
      <c r="HD7" s="56"/>
      <c r="HE7" s="56"/>
      <c r="HF7" s="56"/>
      <c r="HG7" s="56"/>
      <c r="HH7" s="56"/>
      <c r="HI7" s="56"/>
      <c r="HJ7" s="56"/>
      <c r="HK7" s="56"/>
      <c r="HL7" s="56"/>
      <c r="HM7" s="56"/>
      <c r="HN7" s="56"/>
      <c r="HO7" s="56"/>
      <c r="HP7" s="56"/>
      <c r="HQ7" s="56"/>
      <c r="HR7" s="56"/>
      <c r="HS7" s="56"/>
      <c r="HT7" s="56"/>
      <c r="HU7" s="56"/>
      <c r="HV7" s="56"/>
      <c r="HW7" s="56"/>
      <c r="HX7" s="56"/>
      <c r="HY7" s="56"/>
      <c r="HZ7" s="56"/>
      <c r="IA7" s="56"/>
      <c r="IB7" s="56"/>
      <c r="IC7" s="56"/>
      <c r="ID7" s="56"/>
      <c r="IE7" s="56"/>
      <c r="IF7" s="56"/>
      <c r="IG7" s="56"/>
      <c r="IH7" s="56"/>
      <c r="II7" s="56"/>
      <c r="IJ7" s="56"/>
      <c r="IK7" s="56"/>
      <c r="IL7" s="56"/>
      <c r="IM7" s="56"/>
      <c r="IN7" s="56"/>
      <c r="IO7" s="56"/>
      <c r="IP7" s="56"/>
      <c r="IQ7" s="56"/>
      <c r="IR7" s="56"/>
      <c r="IS7" s="56"/>
      <c r="IT7" s="56"/>
      <c r="IU7" s="56"/>
      <c r="IV7" s="56"/>
    </row>
    <row r="8" spans="1:256" ht="24" customHeight="1">
      <c r="A8" s="57"/>
      <c r="B8" s="57"/>
      <c r="C8" s="237"/>
      <c r="D8" s="243"/>
      <c r="E8" s="243"/>
      <c r="F8" s="237"/>
      <c r="G8" s="237"/>
      <c r="H8" s="237"/>
      <c r="I8" s="238"/>
      <c r="J8" s="247"/>
      <c r="K8" s="240"/>
      <c r="L8" s="244"/>
      <c r="M8" s="248"/>
      <c r="N8" s="248"/>
      <c r="O8" s="245"/>
      <c r="P8" s="245"/>
      <c r="Q8" s="245"/>
      <c r="R8" s="245"/>
      <c r="S8" s="245"/>
      <c r="T8" s="245"/>
      <c r="U8" s="245"/>
      <c r="V8" s="245"/>
      <c r="W8" s="246"/>
      <c r="X8" s="246"/>
      <c r="Y8" s="75"/>
      <c r="Z8" s="75"/>
      <c r="AA8" s="75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6"/>
      <c r="BJ8" s="56"/>
      <c r="BK8" s="56"/>
      <c r="BL8" s="56"/>
      <c r="BM8" s="56"/>
      <c r="BN8" s="56"/>
      <c r="BO8" s="56"/>
      <c r="BP8" s="56"/>
      <c r="BQ8" s="56"/>
      <c r="BR8" s="56"/>
      <c r="BS8" s="56"/>
      <c r="BT8" s="56"/>
      <c r="BU8" s="56"/>
      <c r="BV8" s="56"/>
      <c r="BW8" s="56"/>
      <c r="BX8" s="56"/>
      <c r="BY8" s="56"/>
      <c r="BZ8" s="56"/>
      <c r="CA8" s="56"/>
      <c r="CB8" s="56"/>
      <c r="CC8" s="56"/>
      <c r="CD8" s="56"/>
      <c r="CE8" s="56"/>
      <c r="CF8" s="56"/>
      <c r="CG8" s="56"/>
      <c r="CH8" s="56"/>
      <c r="CI8" s="56"/>
      <c r="CJ8" s="56"/>
      <c r="CK8" s="56"/>
      <c r="CL8" s="56"/>
      <c r="CM8" s="56"/>
      <c r="CN8" s="56"/>
      <c r="CO8" s="56"/>
      <c r="CP8" s="56"/>
      <c r="CQ8" s="56"/>
      <c r="CR8" s="56"/>
      <c r="CS8" s="56"/>
      <c r="CT8" s="56"/>
      <c r="CU8" s="56"/>
      <c r="CV8" s="56"/>
      <c r="CW8" s="56"/>
      <c r="CX8" s="56"/>
      <c r="CY8" s="56"/>
      <c r="CZ8" s="56"/>
      <c r="DA8" s="56"/>
      <c r="DB8" s="56"/>
      <c r="DC8" s="56"/>
      <c r="DD8" s="56"/>
      <c r="DE8" s="56"/>
      <c r="DF8" s="56"/>
      <c r="DG8" s="56"/>
      <c r="DH8" s="56"/>
      <c r="DI8" s="56"/>
      <c r="DJ8" s="56"/>
      <c r="DK8" s="56"/>
      <c r="DL8" s="56"/>
      <c r="DM8" s="56"/>
      <c r="DN8" s="56"/>
      <c r="DO8" s="56"/>
      <c r="DP8" s="56"/>
      <c r="DQ8" s="56"/>
      <c r="DR8" s="56"/>
      <c r="DS8" s="56"/>
      <c r="DT8" s="56"/>
      <c r="DU8" s="56"/>
      <c r="DV8" s="56"/>
      <c r="DW8" s="56"/>
      <c r="DX8" s="56"/>
      <c r="DY8" s="56"/>
      <c r="DZ8" s="56"/>
      <c r="EA8" s="56"/>
      <c r="EB8" s="56"/>
      <c r="EC8" s="56"/>
      <c r="ED8" s="56"/>
      <c r="EE8" s="56"/>
      <c r="EF8" s="56"/>
      <c r="EG8" s="56"/>
      <c r="EH8" s="56"/>
      <c r="EI8" s="56"/>
      <c r="EJ8" s="56"/>
      <c r="EK8" s="56"/>
      <c r="EL8" s="56"/>
      <c r="EM8" s="56"/>
      <c r="EN8" s="56"/>
      <c r="EO8" s="56"/>
      <c r="EP8" s="56"/>
      <c r="EQ8" s="56"/>
      <c r="ER8" s="56"/>
      <c r="ES8" s="56"/>
      <c r="ET8" s="56"/>
      <c r="EU8" s="56"/>
      <c r="EV8" s="56"/>
      <c r="EW8" s="56"/>
      <c r="EX8" s="56"/>
      <c r="EY8" s="56"/>
      <c r="EZ8" s="56"/>
      <c r="FA8" s="56"/>
      <c r="FB8" s="56"/>
      <c r="FC8" s="56"/>
      <c r="FD8" s="56"/>
      <c r="FE8" s="56"/>
      <c r="FF8" s="56"/>
      <c r="FG8" s="56"/>
      <c r="FH8" s="56"/>
      <c r="FI8" s="56"/>
      <c r="FJ8" s="56"/>
      <c r="FK8" s="56"/>
      <c r="FL8" s="56"/>
      <c r="FM8" s="56"/>
      <c r="FN8" s="56"/>
      <c r="FO8" s="56"/>
      <c r="FP8" s="56"/>
      <c r="FQ8" s="56"/>
      <c r="FR8" s="56"/>
      <c r="FS8" s="56"/>
      <c r="FT8" s="56"/>
      <c r="FU8" s="56"/>
      <c r="FV8" s="56"/>
      <c r="FW8" s="56"/>
      <c r="FX8" s="56"/>
      <c r="FY8" s="56"/>
      <c r="FZ8" s="56"/>
      <c r="GA8" s="56"/>
      <c r="GB8" s="56"/>
      <c r="GC8" s="56"/>
      <c r="GD8" s="56"/>
      <c r="GE8" s="56"/>
      <c r="GF8" s="56"/>
      <c r="GG8" s="56"/>
      <c r="GH8" s="56"/>
      <c r="GI8" s="56"/>
      <c r="GJ8" s="56"/>
      <c r="GK8" s="56"/>
      <c r="GL8" s="56"/>
      <c r="GM8" s="56"/>
      <c r="GN8" s="56"/>
      <c r="GO8" s="56"/>
      <c r="GP8" s="56"/>
      <c r="GQ8" s="56"/>
      <c r="GR8" s="56"/>
      <c r="GS8" s="56"/>
      <c r="GT8" s="56"/>
      <c r="GU8" s="56"/>
      <c r="GV8" s="56"/>
      <c r="GW8" s="56"/>
      <c r="GX8" s="56"/>
      <c r="GY8" s="56"/>
      <c r="GZ8" s="56"/>
      <c r="HA8" s="56"/>
      <c r="HB8" s="56"/>
      <c r="HC8" s="56"/>
      <c r="HD8" s="56"/>
      <c r="HE8" s="56"/>
      <c r="HF8" s="56"/>
      <c r="HG8" s="56"/>
      <c r="HH8" s="56"/>
      <c r="HI8" s="56"/>
      <c r="HJ8" s="56"/>
      <c r="HK8" s="56"/>
      <c r="HL8" s="56"/>
      <c r="HM8" s="56"/>
      <c r="HN8" s="56"/>
      <c r="HO8" s="56"/>
      <c r="HP8" s="56"/>
      <c r="HQ8" s="56"/>
      <c r="HR8" s="56"/>
      <c r="HS8" s="56"/>
      <c r="HT8" s="56"/>
      <c r="HU8" s="56"/>
      <c r="HV8" s="56"/>
      <c r="HW8" s="56"/>
      <c r="HX8" s="56"/>
      <c r="HY8" s="56"/>
      <c r="HZ8" s="56"/>
      <c r="IA8" s="56"/>
      <c r="IB8" s="56"/>
      <c r="IC8" s="56"/>
      <c r="ID8" s="56"/>
      <c r="IE8" s="56"/>
      <c r="IF8" s="56"/>
      <c r="IG8" s="56"/>
      <c r="IH8" s="56"/>
      <c r="II8" s="56"/>
      <c r="IJ8" s="56"/>
      <c r="IK8" s="56"/>
      <c r="IL8" s="56"/>
      <c r="IM8" s="56"/>
      <c r="IN8" s="56"/>
      <c r="IO8" s="56"/>
      <c r="IP8" s="56"/>
      <c r="IQ8" s="56"/>
      <c r="IR8" s="56"/>
      <c r="IS8" s="56"/>
      <c r="IT8" s="56"/>
      <c r="IU8" s="56"/>
      <c r="IV8" s="56"/>
    </row>
    <row r="9" spans="1:256" ht="24" customHeight="1">
      <c r="A9" s="57"/>
      <c r="B9" s="57"/>
      <c r="C9" s="226"/>
      <c r="D9" s="218"/>
      <c r="E9" s="218"/>
      <c r="F9" s="226"/>
      <c r="G9" s="226"/>
      <c r="H9" s="226"/>
      <c r="I9" s="226"/>
      <c r="J9" s="89"/>
      <c r="K9" s="56"/>
      <c r="L9" s="89"/>
      <c r="M9" s="249"/>
      <c r="N9" s="249"/>
      <c r="O9" s="73"/>
      <c r="P9" s="73"/>
      <c r="Q9" s="73"/>
      <c r="R9" s="73"/>
      <c r="S9" s="73"/>
      <c r="T9" s="73"/>
      <c r="U9" s="73"/>
      <c r="V9" s="73"/>
      <c r="W9" s="74"/>
      <c r="X9" s="75"/>
      <c r="Y9" s="75"/>
      <c r="Z9" s="75"/>
      <c r="AA9" s="75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56"/>
      <c r="BK9" s="56"/>
      <c r="BL9" s="56"/>
      <c r="BM9" s="56"/>
      <c r="BN9" s="56"/>
      <c r="BO9" s="56"/>
      <c r="BP9" s="56"/>
      <c r="BQ9" s="56"/>
      <c r="BR9" s="56"/>
      <c r="BS9" s="56"/>
      <c r="BT9" s="56"/>
      <c r="BU9" s="56"/>
      <c r="BV9" s="56"/>
      <c r="BW9" s="56"/>
      <c r="BX9" s="56"/>
      <c r="BY9" s="56"/>
      <c r="BZ9" s="56"/>
      <c r="CA9" s="56"/>
      <c r="CB9" s="56"/>
      <c r="CC9" s="56"/>
      <c r="CD9" s="56"/>
      <c r="CE9" s="56"/>
      <c r="CF9" s="56"/>
      <c r="CG9" s="56"/>
      <c r="CH9" s="56"/>
      <c r="CI9" s="56"/>
      <c r="CJ9" s="56"/>
      <c r="CK9" s="56"/>
      <c r="CL9" s="56"/>
      <c r="CM9" s="56"/>
      <c r="CN9" s="56"/>
      <c r="CO9" s="56"/>
      <c r="CP9" s="56"/>
      <c r="CQ9" s="56"/>
      <c r="CR9" s="56"/>
      <c r="CS9" s="56"/>
      <c r="CT9" s="56"/>
      <c r="CU9" s="56"/>
      <c r="CV9" s="56"/>
      <c r="CW9" s="56"/>
      <c r="CX9" s="56"/>
      <c r="CY9" s="56"/>
      <c r="CZ9" s="56"/>
      <c r="DA9" s="56"/>
      <c r="DB9" s="56"/>
      <c r="DC9" s="56"/>
      <c r="DD9" s="56"/>
      <c r="DE9" s="56"/>
      <c r="DF9" s="56"/>
      <c r="DG9" s="56"/>
      <c r="DH9" s="56"/>
      <c r="DI9" s="56"/>
      <c r="DJ9" s="56"/>
      <c r="DK9" s="56"/>
      <c r="DL9" s="56"/>
      <c r="DM9" s="56"/>
      <c r="DN9" s="56"/>
      <c r="DO9" s="56"/>
      <c r="DP9" s="56"/>
      <c r="DQ9" s="56"/>
      <c r="DR9" s="56"/>
      <c r="DS9" s="56"/>
      <c r="DT9" s="56"/>
      <c r="DU9" s="56"/>
      <c r="DV9" s="56"/>
      <c r="DW9" s="56"/>
      <c r="DX9" s="56"/>
      <c r="DY9" s="56"/>
      <c r="DZ9" s="56"/>
      <c r="EA9" s="56"/>
      <c r="EB9" s="56"/>
      <c r="EC9" s="56"/>
      <c r="ED9" s="56"/>
      <c r="EE9" s="56"/>
      <c r="EF9" s="56"/>
      <c r="EG9" s="56"/>
      <c r="EH9" s="56"/>
      <c r="EI9" s="56"/>
      <c r="EJ9" s="56"/>
      <c r="EK9" s="56"/>
      <c r="EL9" s="56"/>
      <c r="EM9" s="56"/>
      <c r="EN9" s="56"/>
      <c r="EO9" s="56"/>
      <c r="EP9" s="56"/>
      <c r="EQ9" s="56"/>
      <c r="ER9" s="56"/>
      <c r="ES9" s="56"/>
      <c r="ET9" s="56"/>
      <c r="EU9" s="56"/>
      <c r="EV9" s="56"/>
      <c r="EW9" s="56"/>
      <c r="EX9" s="56"/>
      <c r="EY9" s="56"/>
      <c r="EZ9" s="56"/>
      <c r="FA9" s="56"/>
      <c r="FB9" s="56"/>
      <c r="FC9" s="56"/>
      <c r="FD9" s="56"/>
      <c r="FE9" s="56"/>
      <c r="FF9" s="56"/>
      <c r="FG9" s="56"/>
      <c r="FH9" s="56"/>
      <c r="FI9" s="56"/>
      <c r="FJ9" s="56"/>
      <c r="FK9" s="56"/>
      <c r="FL9" s="56"/>
      <c r="FM9" s="56"/>
      <c r="FN9" s="56"/>
      <c r="FO9" s="56"/>
      <c r="FP9" s="56"/>
      <c r="FQ9" s="56"/>
      <c r="FR9" s="56"/>
      <c r="FS9" s="56"/>
      <c r="FT9" s="56"/>
      <c r="FU9" s="56"/>
      <c r="FV9" s="56"/>
      <c r="FW9" s="56"/>
      <c r="FX9" s="56"/>
      <c r="FY9" s="56"/>
      <c r="FZ9" s="56"/>
      <c r="GA9" s="56"/>
      <c r="GB9" s="56"/>
      <c r="GC9" s="56"/>
      <c r="GD9" s="56"/>
      <c r="GE9" s="56"/>
      <c r="GF9" s="56"/>
      <c r="GG9" s="56"/>
      <c r="GH9" s="56"/>
      <c r="GI9" s="56"/>
      <c r="GJ9" s="56"/>
      <c r="GK9" s="56"/>
      <c r="GL9" s="56"/>
      <c r="GM9" s="56"/>
      <c r="GN9" s="56"/>
      <c r="GO9" s="56"/>
      <c r="GP9" s="56"/>
      <c r="GQ9" s="56"/>
      <c r="GR9" s="56"/>
      <c r="GS9" s="56"/>
      <c r="GT9" s="56"/>
      <c r="GU9" s="56"/>
      <c r="GV9" s="56"/>
      <c r="GW9" s="56"/>
      <c r="GX9" s="56"/>
      <c r="GY9" s="56"/>
      <c r="GZ9" s="56"/>
      <c r="HA9" s="56"/>
      <c r="HB9" s="56"/>
      <c r="HC9" s="56"/>
      <c r="HD9" s="56"/>
      <c r="HE9" s="56"/>
      <c r="HF9" s="56"/>
      <c r="HG9" s="56"/>
      <c r="HH9" s="56"/>
      <c r="HI9" s="56"/>
      <c r="HJ9" s="56"/>
      <c r="HK9" s="56"/>
      <c r="HL9" s="56"/>
      <c r="HM9" s="56"/>
      <c r="HN9" s="56"/>
      <c r="HO9" s="56"/>
      <c r="HP9" s="56"/>
      <c r="HQ9" s="56"/>
      <c r="HR9" s="56"/>
      <c r="HS9" s="56"/>
      <c r="HT9" s="56"/>
      <c r="HU9" s="56"/>
      <c r="HV9" s="56"/>
      <c r="HW9" s="56"/>
      <c r="HX9" s="56"/>
      <c r="HY9" s="56"/>
      <c r="HZ9" s="56"/>
      <c r="IA9" s="56"/>
      <c r="IB9" s="56"/>
      <c r="IC9" s="56"/>
      <c r="ID9" s="56"/>
      <c r="IE9" s="56"/>
      <c r="IF9" s="56"/>
      <c r="IG9" s="56"/>
      <c r="IH9" s="56"/>
      <c r="II9" s="56"/>
      <c r="IJ9" s="56"/>
      <c r="IK9" s="56"/>
      <c r="IL9" s="56"/>
      <c r="IM9" s="56"/>
      <c r="IN9" s="56"/>
      <c r="IO9" s="56"/>
      <c r="IP9" s="56"/>
      <c r="IQ9" s="56"/>
      <c r="IR9" s="56"/>
      <c r="IS9" s="56"/>
      <c r="IT9" s="56"/>
      <c r="IU9" s="56"/>
      <c r="IV9" s="56"/>
    </row>
    <row r="10" spans="1:256" ht="15" customHeight="1">
      <c r="A10" s="76"/>
      <c r="B10" s="76"/>
      <c r="C10" s="250"/>
      <c r="D10" s="250"/>
      <c r="E10" s="250"/>
      <c r="F10" s="250"/>
      <c r="G10" s="250"/>
      <c r="H10" s="251"/>
      <c r="I10" s="250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252"/>
      <c r="V10" s="252"/>
      <c r="W10" s="82"/>
      <c r="X10" s="253"/>
      <c r="Y10" s="254"/>
      <c r="Z10" s="254"/>
      <c r="AA10" s="254"/>
      <c r="AB10" s="255"/>
      <c r="AC10" s="255"/>
      <c r="AD10" s="84"/>
      <c r="AE10" s="84"/>
      <c r="AF10" s="84"/>
      <c r="AG10" s="84"/>
      <c r="AH10" s="84"/>
      <c r="AI10" s="84"/>
      <c r="AJ10" s="84"/>
      <c r="AK10" s="84"/>
      <c r="AL10" s="84"/>
      <c r="AM10" s="84"/>
      <c r="AN10" s="84"/>
      <c r="AO10" s="84"/>
      <c r="AP10" s="84"/>
      <c r="AQ10" s="84"/>
      <c r="AR10" s="84"/>
      <c r="AS10" s="84"/>
      <c r="AT10" s="84"/>
      <c r="AU10" s="84"/>
      <c r="AV10" s="84"/>
      <c r="AW10" s="84"/>
      <c r="AX10" s="84"/>
      <c r="AY10" s="84"/>
      <c r="AZ10" s="84"/>
      <c r="BA10" s="84"/>
      <c r="BB10" s="84"/>
      <c r="BC10" s="84"/>
      <c r="BD10" s="84"/>
      <c r="BE10" s="84"/>
      <c r="BF10" s="84"/>
      <c r="BG10" s="84"/>
      <c r="BH10" s="84"/>
      <c r="BI10" s="84"/>
      <c r="BJ10" s="84"/>
      <c r="BK10" s="84"/>
      <c r="BL10" s="84"/>
      <c r="BM10" s="84"/>
      <c r="BN10" s="84"/>
      <c r="BO10" s="84"/>
      <c r="BP10" s="84"/>
      <c r="BQ10" s="84"/>
      <c r="BR10" s="84"/>
      <c r="BS10" s="84"/>
      <c r="BT10" s="84"/>
      <c r="BU10" s="84"/>
      <c r="BV10" s="84"/>
      <c r="BW10" s="84"/>
      <c r="BX10" s="84"/>
      <c r="BY10" s="84"/>
      <c r="BZ10" s="84"/>
      <c r="CA10" s="84"/>
      <c r="CB10" s="84"/>
      <c r="CC10" s="84"/>
      <c r="CD10" s="84"/>
      <c r="CE10" s="84"/>
      <c r="CF10" s="84"/>
      <c r="CG10" s="84"/>
      <c r="CH10" s="84"/>
      <c r="CI10" s="84"/>
      <c r="CJ10" s="84"/>
      <c r="CK10" s="84"/>
      <c r="CL10" s="84"/>
      <c r="CM10" s="84"/>
      <c r="CN10" s="84"/>
      <c r="CO10" s="84"/>
      <c r="CP10" s="84"/>
      <c r="CQ10" s="84"/>
      <c r="CR10" s="84"/>
      <c r="CS10" s="84"/>
      <c r="CT10" s="84"/>
      <c r="CU10" s="84"/>
      <c r="CV10" s="84"/>
      <c r="CW10" s="84"/>
      <c r="CX10" s="84"/>
      <c r="CY10" s="84"/>
      <c r="CZ10" s="84"/>
      <c r="DA10" s="84"/>
      <c r="DB10" s="84"/>
      <c r="DC10" s="84"/>
      <c r="DD10" s="84"/>
      <c r="DE10" s="84"/>
      <c r="DF10" s="84"/>
      <c r="DG10" s="84"/>
      <c r="DH10" s="84"/>
      <c r="DI10" s="84"/>
      <c r="DJ10" s="84"/>
      <c r="DK10" s="84"/>
      <c r="DL10" s="84"/>
      <c r="DM10" s="84"/>
      <c r="DN10" s="84"/>
      <c r="DO10" s="84"/>
      <c r="DP10" s="84"/>
      <c r="DQ10" s="84"/>
      <c r="DR10" s="84"/>
      <c r="DS10" s="84"/>
      <c r="DT10" s="84"/>
      <c r="DU10" s="84"/>
      <c r="DV10" s="84"/>
      <c r="DW10" s="84"/>
      <c r="DX10" s="84"/>
      <c r="DY10" s="84"/>
      <c r="DZ10" s="84"/>
      <c r="EA10" s="84"/>
      <c r="EB10" s="84"/>
      <c r="EC10" s="84"/>
      <c r="ED10" s="84"/>
      <c r="EE10" s="84"/>
      <c r="EF10" s="84"/>
      <c r="EG10" s="84"/>
      <c r="EH10" s="84"/>
      <c r="EI10" s="84"/>
      <c r="EJ10" s="84"/>
      <c r="EK10" s="84"/>
      <c r="EL10" s="84"/>
      <c r="EM10" s="84"/>
      <c r="EN10" s="84"/>
      <c r="EO10" s="84"/>
      <c r="EP10" s="84"/>
      <c r="EQ10" s="84"/>
      <c r="ER10" s="84"/>
      <c r="ES10" s="84"/>
      <c r="ET10" s="84"/>
      <c r="EU10" s="84"/>
      <c r="EV10" s="84"/>
      <c r="EW10" s="84"/>
      <c r="EX10" s="84"/>
      <c r="EY10" s="84"/>
      <c r="EZ10" s="84"/>
      <c r="FA10" s="84"/>
      <c r="FB10" s="84"/>
      <c r="FC10" s="84"/>
      <c r="FD10" s="84"/>
      <c r="FE10" s="84"/>
      <c r="FF10" s="84"/>
      <c r="FG10" s="84"/>
      <c r="FH10" s="84"/>
      <c r="FI10" s="84"/>
      <c r="FJ10" s="84"/>
      <c r="FK10" s="84"/>
      <c r="FL10" s="84"/>
      <c r="FM10" s="84"/>
      <c r="FN10" s="84"/>
      <c r="FO10" s="84"/>
      <c r="FP10" s="84"/>
      <c r="FQ10" s="84"/>
      <c r="FR10" s="84"/>
      <c r="FS10" s="84"/>
      <c r="FT10" s="84"/>
      <c r="FU10" s="84"/>
      <c r="FV10" s="84"/>
      <c r="FW10" s="84"/>
      <c r="FX10" s="84"/>
      <c r="FY10" s="84"/>
      <c r="FZ10" s="84"/>
      <c r="GA10" s="84"/>
      <c r="GB10" s="84"/>
      <c r="GC10" s="84"/>
      <c r="GD10" s="84"/>
      <c r="GE10" s="84"/>
      <c r="GF10" s="84"/>
      <c r="GG10" s="84"/>
      <c r="GH10" s="84"/>
      <c r="GI10" s="84"/>
      <c r="GJ10" s="84"/>
      <c r="GK10" s="84"/>
      <c r="GL10" s="84"/>
      <c r="GM10" s="84"/>
      <c r="GN10" s="84"/>
      <c r="GO10" s="84"/>
      <c r="GP10" s="84"/>
      <c r="GQ10" s="84"/>
      <c r="GR10" s="84"/>
      <c r="GS10" s="84"/>
      <c r="GT10" s="84"/>
      <c r="GU10" s="84"/>
      <c r="GV10" s="84"/>
      <c r="GW10" s="84"/>
      <c r="GX10" s="84"/>
      <c r="GY10" s="84"/>
      <c r="GZ10" s="84"/>
      <c r="HA10" s="84"/>
      <c r="HB10" s="84"/>
      <c r="HC10" s="84"/>
      <c r="HD10" s="84"/>
      <c r="HE10" s="84"/>
      <c r="HF10" s="84"/>
      <c r="HG10" s="84"/>
      <c r="HH10" s="84"/>
      <c r="HI10" s="84"/>
      <c r="HJ10" s="84"/>
      <c r="HK10" s="84"/>
      <c r="HL10" s="84"/>
      <c r="HM10" s="84"/>
      <c r="HN10" s="84"/>
      <c r="HO10" s="84"/>
      <c r="HP10" s="84"/>
      <c r="HQ10" s="84"/>
      <c r="HR10" s="84"/>
      <c r="HS10" s="84"/>
      <c r="HT10" s="84"/>
      <c r="HU10" s="84"/>
      <c r="HV10" s="84"/>
      <c r="HW10" s="84"/>
      <c r="HX10" s="84"/>
      <c r="HY10" s="84"/>
      <c r="HZ10" s="84"/>
      <c r="IA10" s="84"/>
      <c r="IB10" s="84"/>
      <c r="IC10" s="84"/>
      <c r="ID10" s="84"/>
      <c r="IE10" s="84"/>
      <c r="IF10" s="84"/>
      <c r="IG10" s="84"/>
      <c r="IH10" s="84"/>
      <c r="II10" s="84"/>
      <c r="IJ10" s="84"/>
      <c r="IK10" s="84"/>
      <c r="IL10" s="84"/>
      <c r="IM10" s="84"/>
      <c r="IN10" s="84"/>
      <c r="IO10" s="84"/>
      <c r="IP10" s="84"/>
      <c r="IQ10" s="84"/>
      <c r="IR10" s="84"/>
      <c r="IS10" s="84"/>
      <c r="IT10" s="84"/>
      <c r="IU10" s="84"/>
      <c r="IV10" s="84"/>
    </row>
    <row r="11" spans="1:256" ht="15" customHeight="1">
      <c r="A11" s="57"/>
      <c r="B11" s="57"/>
      <c r="C11" s="218"/>
      <c r="D11" s="218"/>
      <c r="E11" s="218"/>
      <c r="F11" s="218"/>
      <c r="G11" s="218"/>
      <c r="H11" s="256"/>
      <c r="I11" s="257"/>
      <c r="J11" s="74"/>
      <c r="K11" s="249"/>
      <c r="L11" s="73"/>
      <c r="M11" s="73"/>
      <c r="N11" s="73"/>
      <c r="O11" s="73"/>
      <c r="P11" s="73"/>
      <c r="Q11" s="73"/>
      <c r="R11" s="73"/>
      <c r="S11" s="73"/>
      <c r="T11" s="73"/>
      <c r="U11" s="74"/>
      <c r="V11" s="74"/>
      <c r="W11" s="62"/>
      <c r="X11" s="56"/>
      <c r="Y11" s="258"/>
      <c r="Z11" s="258"/>
      <c r="AA11" s="258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56"/>
      <c r="BJ11" s="56"/>
      <c r="BK11" s="56"/>
      <c r="BL11" s="56"/>
      <c r="BM11" s="56"/>
      <c r="BN11" s="56"/>
      <c r="BO11" s="56"/>
      <c r="BP11" s="56"/>
      <c r="BQ11" s="56"/>
      <c r="BR11" s="56"/>
      <c r="BS11" s="56"/>
      <c r="BT11" s="56"/>
      <c r="BU11" s="56"/>
      <c r="BV11" s="56"/>
      <c r="BW11" s="56"/>
      <c r="BX11" s="56"/>
      <c r="BY11" s="56"/>
      <c r="BZ11" s="56"/>
      <c r="CA11" s="56"/>
      <c r="CB11" s="56"/>
      <c r="CC11" s="56"/>
      <c r="CD11" s="56"/>
      <c r="CE11" s="56"/>
      <c r="CF11" s="56"/>
      <c r="CG11" s="56"/>
      <c r="CH11" s="56"/>
      <c r="CI11" s="56"/>
      <c r="CJ11" s="56"/>
      <c r="CK11" s="56"/>
      <c r="CL11" s="56"/>
      <c r="CM11" s="56"/>
      <c r="CN11" s="56"/>
      <c r="CO11" s="56"/>
      <c r="CP11" s="56"/>
      <c r="CQ11" s="56"/>
      <c r="CR11" s="56"/>
      <c r="CS11" s="56"/>
      <c r="CT11" s="56"/>
      <c r="CU11" s="56"/>
      <c r="CV11" s="56"/>
      <c r="CW11" s="56"/>
      <c r="CX11" s="56"/>
      <c r="CY11" s="56"/>
      <c r="CZ11" s="56"/>
      <c r="DA11" s="56"/>
      <c r="DB11" s="56"/>
      <c r="DC11" s="56"/>
      <c r="DD11" s="56"/>
      <c r="DE11" s="56"/>
      <c r="DF11" s="56"/>
      <c r="DG11" s="56"/>
      <c r="DH11" s="56"/>
      <c r="DI11" s="56"/>
      <c r="DJ11" s="56"/>
      <c r="DK11" s="56"/>
      <c r="DL11" s="56"/>
      <c r="DM11" s="56"/>
      <c r="DN11" s="56"/>
      <c r="DO11" s="56"/>
      <c r="DP11" s="56"/>
      <c r="DQ11" s="56"/>
      <c r="DR11" s="56"/>
      <c r="DS11" s="56"/>
      <c r="DT11" s="56"/>
      <c r="DU11" s="56"/>
      <c r="DV11" s="56"/>
      <c r="DW11" s="56"/>
      <c r="DX11" s="56"/>
      <c r="DY11" s="56"/>
      <c r="DZ11" s="56"/>
      <c r="EA11" s="56"/>
      <c r="EB11" s="56"/>
      <c r="EC11" s="56"/>
      <c r="ED11" s="56"/>
      <c r="EE11" s="56"/>
      <c r="EF11" s="56"/>
      <c r="EG11" s="56"/>
      <c r="EH11" s="56"/>
      <c r="EI11" s="56"/>
      <c r="EJ11" s="56"/>
      <c r="EK11" s="56"/>
      <c r="EL11" s="56"/>
      <c r="EM11" s="56"/>
      <c r="EN11" s="56"/>
      <c r="EO11" s="56"/>
      <c r="EP11" s="56"/>
      <c r="EQ11" s="56"/>
      <c r="ER11" s="56"/>
      <c r="ES11" s="56"/>
      <c r="ET11" s="56"/>
      <c r="EU11" s="56"/>
      <c r="EV11" s="56"/>
      <c r="EW11" s="56"/>
      <c r="EX11" s="56"/>
      <c r="EY11" s="56"/>
      <c r="EZ11" s="56"/>
      <c r="FA11" s="56"/>
      <c r="FB11" s="56"/>
      <c r="FC11" s="56"/>
      <c r="FD11" s="56"/>
      <c r="FE11" s="56"/>
      <c r="FF11" s="56"/>
      <c r="FG11" s="56"/>
      <c r="FH11" s="56"/>
      <c r="FI11" s="56"/>
      <c r="FJ11" s="56"/>
      <c r="FK11" s="56"/>
      <c r="FL11" s="56"/>
      <c r="FM11" s="56"/>
      <c r="FN11" s="56"/>
      <c r="FO11" s="56"/>
      <c r="FP11" s="56"/>
      <c r="FQ11" s="56"/>
      <c r="FR11" s="56"/>
      <c r="FS11" s="56"/>
      <c r="FT11" s="56"/>
      <c r="FU11" s="56"/>
      <c r="FV11" s="56"/>
      <c r="FW11" s="56"/>
      <c r="FX11" s="56"/>
      <c r="FY11" s="56"/>
      <c r="FZ11" s="56"/>
      <c r="GA11" s="56"/>
      <c r="GB11" s="56"/>
      <c r="GC11" s="56"/>
      <c r="GD11" s="56"/>
      <c r="GE11" s="56"/>
      <c r="GF11" s="56"/>
      <c r="GG11" s="56"/>
      <c r="GH11" s="56"/>
      <c r="GI11" s="56"/>
      <c r="GJ11" s="56"/>
      <c r="GK11" s="56"/>
      <c r="GL11" s="56"/>
      <c r="GM11" s="56"/>
      <c r="GN11" s="56"/>
      <c r="GO11" s="56"/>
      <c r="GP11" s="56"/>
      <c r="GQ11" s="56"/>
      <c r="GR11" s="56"/>
      <c r="GS11" s="56"/>
      <c r="GT11" s="56"/>
      <c r="GU11" s="56"/>
      <c r="GV11" s="56"/>
      <c r="GW11" s="56"/>
      <c r="GX11" s="56"/>
      <c r="GY11" s="56"/>
      <c r="GZ11" s="56"/>
      <c r="HA11" s="56"/>
      <c r="HB11" s="56"/>
      <c r="HC11" s="56"/>
      <c r="HD11" s="56"/>
      <c r="HE11" s="56"/>
      <c r="HF11" s="56"/>
      <c r="HG11" s="56"/>
      <c r="HH11" s="56"/>
      <c r="HI11" s="56"/>
      <c r="HJ11" s="56"/>
      <c r="HK11" s="56"/>
      <c r="HL11" s="56"/>
      <c r="HM11" s="56"/>
      <c r="HN11" s="56"/>
      <c r="HO11" s="56"/>
      <c r="HP11" s="56"/>
      <c r="HQ11" s="56"/>
      <c r="HR11" s="56"/>
      <c r="HS11" s="56"/>
      <c r="HT11" s="56"/>
      <c r="HU11" s="56"/>
      <c r="HV11" s="56"/>
      <c r="HW11" s="56"/>
      <c r="HX11" s="56"/>
      <c r="HY11" s="56"/>
      <c r="HZ11" s="56"/>
      <c r="IA11" s="56"/>
      <c r="IB11" s="56"/>
      <c r="IC11" s="56"/>
      <c r="ID11" s="56"/>
      <c r="IE11" s="56"/>
      <c r="IF11" s="56"/>
      <c r="IG11" s="56"/>
      <c r="IH11" s="56"/>
      <c r="II11" s="56"/>
      <c r="IJ11" s="56"/>
      <c r="IK11" s="56"/>
      <c r="IL11" s="56"/>
      <c r="IM11" s="56"/>
      <c r="IN11" s="56"/>
      <c r="IO11" s="56"/>
      <c r="IP11" s="56"/>
      <c r="IQ11" s="56"/>
      <c r="IR11" s="56"/>
      <c r="IS11" s="56"/>
      <c r="IT11" s="56"/>
      <c r="IU11" s="56"/>
      <c r="IV11" s="56"/>
    </row>
    <row r="12" spans="1:256" ht="24" customHeight="1">
      <c r="A12" s="57"/>
      <c r="B12" s="57"/>
      <c r="C12" s="243" t="s">
        <v>20</v>
      </c>
      <c r="D12" s="218"/>
      <c r="E12" s="218"/>
      <c r="F12" s="218"/>
      <c r="G12" s="226"/>
      <c r="H12" s="226"/>
      <c r="I12" s="256" t="s">
        <v>18</v>
      </c>
      <c r="J12" s="244" t="str">
        <f>'Data Record'!G6</f>
        <v>High Master</v>
      </c>
      <c r="K12" s="240"/>
      <c r="L12" s="244"/>
      <c r="M12" s="63"/>
      <c r="N12" s="63"/>
      <c r="O12" s="56"/>
      <c r="P12" s="63"/>
      <c r="Q12" s="89"/>
      <c r="R12" s="89"/>
      <c r="S12" s="89"/>
      <c r="T12" s="89"/>
      <c r="U12" s="89"/>
      <c r="V12" s="89"/>
      <c r="W12" s="89"/>
      <c r="X12" s="91"/>
      <c r="Y12" s="91"/>
      <c r="Z12" s="91"/>
      <c r="AA12" s="91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56"/>
      <c r="BJ12" s="56"/>
      <c r="BK12" s="56"/>
      <c r="BL12" s="56"/>
      <c r="BM12" s="56"/>
      <c r="BN12" s="56"/>
      <c r="BO12" s="56"/>
      <c r="BP12" s="56"/>
      <c r="BQ12" s="56"/>
      <c r="BR12" s="56"/>
      <c r="BS12" s="56"/>
      <c r="BT12" s="56"/>
      <c r="BU12" s="56"/>
      <c r="BV12" s="56"/>
      <c r="BW12" s="56"/>
      <c r="BX12" s="56"/>
      <c r="BY12" s="56"/>
      <c r="BZ12" s="56"/>
      <c r="CA12" s="56"/>
      <c r="CB12" s="56"/>
      <c r="CC12" s="56"/>
      <c r="CD12" s="56"/>
      <c r="CE12" s="56"/>
      <c r="CF12" s="56"/>
      <c r="CG12" s="56"/>
      <c r="CH12" s="56"/>
      <c r="CI12" s="56"/>
      <c r="CJ12" s="56"/>
      <c r="CK12" s="56"/>
      <c r="CL12" s="56"/>
      <c r="CM12" s="56"/>
      <c r="CN12" s="56"/>
      <c r="CO12" s="56"/>
      <c r="CP12" s="56"/>
      <c r="CQ12" s="56"/>
      <c r="CR12" s="56"/>
      <c r="CS12" s="56"/>
      <c r="CT12" s="56"/>
      <c r="CU12" s="56"/>
      <c r="CV12" s="56"/>
      <c r="CW12" s="56"/>
      <c r="CX12" s="56"/>
      <c r="CY12" s="56"/>
      <c r="CZ12" s="56"/>
      <c r="DA12" s="56"/>
      <c r="DB12" s="56"/>
      <c r="DC12" s="56"/>
      <c r="DD12" s="56"/>
      <c r="DE12" s="56"/>
      <c r="DF12" s="56"/>
      <c r="DG12" s="56"/>
      <c r="DH12" s="56"/>
      <c r="DI12" s="56"/>
      <c r="DJ12" s="56"/>
      <c r="DK12" s="56"/>
      <c r="DL12" s="56"/>
      <c r="DM12" s="56"/>
      <c r="DN12" s="56"/>
      <c r="DO12" s="56"/>
      <c r="DP12" s="56"/>
      <c r="DQ12" s="56"/>
      <c r="DR12" s="56"/>
      <c r="DS12" s="56"/>
      <c r="DT12" s="56"/>
      <c r="DU12" s="56"/>
      <c r="DV12" s="56"/>
      <c r="DW12" s="56"/>
      <c r="DX12" s="56"/>
      <c r="DY12" s="56"/>
      <c r="DZ12" s="56"/>
      <c r="EA12" s="56"/>
      <c r="EB12" s="56"/>
      <c r="EC12" s="56"/>
      <c r="ED12" s="56"/>
      <c r="EE12" s="56"/>
      <c r="EF12" s="56"/>
      <c r="EG12" s="56"/>
      <c r="EH12" s="56"/>
      <c r="EI12" s="56"/>
      <c r="EJ12" s="56"/>
      <c r="EK12" s="56"/>
      <c r="EL12" s="56"/>
      <c r="EM12" s="56"/>
      <c r="EN12" s="56"/>
      <c r="EO12" s="56"/>
      <c r="EP12" s="56"/>
      <c r="EQ12" s="56"/>
      <c r="ER12" s="56"/>
      <c r="ES12" s="56"/>
      <c r="ET12" s="56"/>
      <c r="EU12" s="56"/>
      <c r="EV12" s="56"/>
      <c r="EW12" s="56"/>
      <c r="EX12" s="56"/>
      <c r="EY12" s="56"/>
      <c r="EZ12" s="56"/>
      <c r="FA12" s="56"/>
      <c r="FB12" s="56"/>
      <c r="FC12" s="56"/>
      <c r="FD12" s="56"/>
      <c r="FE12" s="56"/>
      <c r="FF12" s="56"/>
      <c r="FG12" s="56"/>
      <c r="FH12" s="56"/>
      <c r="FI12" s="56"/>
      <c r="FJ12" s="56"/>
      <c r="FK12" s="56"/>
      <c r="FL12" s="56"/>
      <c r="FM12" s="56"/>
      <c r="FN12" s="56"/>
      <c r="FO12" s="56"/>
      <c r="FP12" s="56"/>
      <c r="FQ12" s="56"/>
      <c r="FR12" s="56"/>
      <c r="FS12" s="56"/>
      <c r="FT12" s="56"/>
      <c r="FU12" s="56"/>
      <c r="FV12" s="56"/>
      <c r="FW12" s="56"/>
      <c r="FX12" s="56"/>
      <c r="FY12" s="56"/>
      <c r="FZ12" s="56"/>
      <c r="GA12" s="56"/>
      <c r="GB12" s="56"/>
      <c r="GC12" s="56"/>
      <c r="GD12" s="56"/>
      <c r="GE12" s="56"/>
      <c r="GF12" s="56"/>
      <c r="GG12" s="56"/>
      <c r="GH12" s="56"/>
      <c r="GI12" s="56"/>
      <c r="GJ12" s="56"/>
      <c r="GK12" s="56"/>
      <c r="GL12" s="56"/>
      <c r="GM12" s="56"/>
      <c r="GN12" s="56"/>
      <c r="GO12" s="56"/>
      <c r="GP12" s="56"/>
      <c r="GQ12" s="56"/>
      <c r="GR12" s="56"/>
      <c r="GS12" s="56"/>
      <c r="GT12" s="56"/>
      <c r="GU12" s="56"/>
      <c r="GV12" s="56"/>
      <c r="GW12" s="56"/>
      <c r="GX12" s="56"/>
      <c r="GY12" s="56"/>
      <c r="GZ12" s="56"/>
      <c r="HA12" s="56"/>
      <c r="HB12" s="56"/>
      <c r="HC12" s="56"/>
      <c r="HD12" s="56"/>
      <c r="HE12" s="56"/>
      <c r="HF12" s="56"/>
      <c r="HG12" s="56"/>
      <c r="HH12" s="56"/>
      <c r="HI12" s="56"/>
      <c r="HJ12" s="56"/>
      <c r="HK12" s="56"/>
      <c r="HL12" s="56"/>
      <c r="HM12" s="56"/>
      <c r="HN12" s="56"/>
      <c r="HO12" s="56"/>
      <c r="HP12" s="56"/>
      <c r="HQ12" s="56"/>
      <c r="HR12" s="56"/>
      <c r="HS12" s="56"/>
      <c r="HT12" s="56"/>
      <c r="HU12" s="56"/>
      <c r="HV12" s="56"/>
      <c r="HW12" s="56"/>
      <c r="HX12" s="56"/>
      <c r="HY12" s="56"/>
      <c r="HZ12" s="56"/>
      <c r="IA12" s="56"/>
      <c r="IB12" s="56"/>
      <c r="IC12" s="56"/>
      <c r="ID12" s="56"/>
      <c r="IE12" s="56"/>
      <c r="IF12" s="56"/>
      <c r="IG12" s="56"/>
      <c r="IH12" s="56"/>
      <c r="II12" s="56"/>
      <c r="IJ12" s="56"/>
      <c r="IK12" s="56"/>
      <c r="IL12" s="56"/>
      <c r="IM12" s="56"/>
      <c r="IN12" s="56"/>
      <c r="IO12" s="56"/>
      <c r="IP12" s="56"/>
      <c r="IQ12" s="56"/>
      <c r="IR12" s="56"/>
      <c r="IS12" s="56"/>
      <c r="IT12" s="56"/>
      <c r="IU12" s="56"/>
      <c r="IV12" s="56"/>
    </row>
    <row r="13" spans="1:256" ht="24" customHeight="1">
      <c r="A13" s="57"/>
      <c r="B13" s="57"/>
      <c r="C13" s="259" t="s">
        <v>21</v>
      </c>
      <c r="D13" s="218"/>
      <c r="E13" s="218"/>
      <c r="F13" s="218"/>
      <c r="G13" s="226"/>
      <c r="H13" s="226"/>
      <c r="I13" s="256" t="s">
        <v>18</v>
      </c>
      <c r="J13" s="327" t="str">
        <f>'Data Record'!R6</f>
        <v>Mittutoyo</v>
      </c>
      <c r="K13" s="327"/>
      <c r="L13" s="327"/>
      <c r="M13" s="327"/>
      <c r="N13" s="327"/>
      <c r="O13" s="56"/>
      <c r="P13" s="63"/>
      <c r="Q13" s="89"/>
      <c r="R13" s="89"/>
      <c r="S13" s="63"/>
      <c r="T13" s="63"/>
      <c r="U13" s="63"/>
      <c r="V13" s="63"/>
      <c r="W13" s="63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56"/>
      <c r="BJ13" s="56"/>
      <c r="BK13" s="56"/>
      <c r="BL13" s="56"/>
      <c r="BM13" s="56"/>
      <c r="BN13" s="56"/>
      <c r="BO13" s="56"/>
      <c r="BP13" s="56"/>
      <c r="BQ13" s="56"/>
      <c r="BR13" s="56"/>
      <c r="BS13" s="56"/>
      <c r="BT13" s="56"/>
      <c r="BU13" s="56"/>
      <c r="BV13" s="56"/>
      <c r="BW13" s="56"/>
      <c r="BX13" s="56"/>
      <c r="BY13" s="56"/>
      <c r="BZ13" s="56"/>
      <c r="CA13" s="56"/>
      <c r="CB13" s="56"/>
      <c r="CC13" s="56"/>
      <c r="CD13" s="56"/>
      <c r="CE13" s="56"/>
      <c r="CF13" s="56"/>
      <c r="CG13" s="56"/>
      <c r="CH13" s="56"/>
      <c r="CI13" s="56"/>
      <c r="CJ13" s="56"/>
      <c r="CK13" s="56"/>
      <c r="CL13" s="56"/>
      <c r="CM13" s="56"/>
      <c r="CN13" s="56"/>
      <c r="CO13" s="56"/>
      <c r="CP13" s="56"/>
      <c r="CQ13" s="56"/>
      <c r="CR13" s="56"/>
      <c r="CS13" s="56"/>
      <c r="CT13" s="56"/>
      <c r="CU13" s="56"/>
      <c r="CV13" s="56"/>
      <c r="CW13" s="56"/>
      <c r="CX13" s="56"/>
      <c r="CY13" s="56"/>
      <c r="CZ13" s="56"/>
      <c r="DA13" s="56"/>
      <c r="DB13" s="56"/>
      <c r="DC13" s="56"/>
      <c r="DD13" s="56"/>
      <c r="DE13" s="56"/>
      <c r="DF13" s="56"/>
      <c r="DG13" s="56"/>
      <c r="DH13" s="56"/>
      <c r="DI13" s="56"/>
      <c r="DJ13" s="56"/>
      <c r="DK13" s="56"/>
      <c r="DL13" s="56"/>
      <c r="DM13" s="56"/>
      <c r="DN13" s="56"/>
      <c r="DO13" s="56"/>
      <c r="DP13" s="56"/>
      <c r="DQ13" s="56"/>
      <c r="DR13" s="56"/>
      <c r="DS13" s="56"/>
      <c r="DT13" s="56"/>
      <c r="DU13" s="56"/>
      <c r="DV13" s="56"/>
      <c r="DW13" s="56"/>
      <c r="DX13" s="56"/>
      <c r="DY13" s="56"/>
      <c r="DZ13" s="56"/>
      <c r="EA13" s="56"/>
      <c r="EB13" s="56"/>
      <c r="EC13" s="56"/>
      <c r="ED13" s="56"/>
      <c r="EE13" s="56"/>
      <c r="EF13" s="56"/>
      <c r="EG13" s="56"/>
      <c r="EH13" s="56"/>
      <c r="EI13" s="56"/>
      <c r="EJ13" s="56"/>
      <c r="EK13" s="56"/>
      <c r="EL13" s="56"/>
      <c r="EM13" s="56"/>
      <c r="EN13" s="56"/>
      <c r="EO13" s="56"/>
      <c r="EP13" s="56"/>
      <c r="EQ13" s="56"/>
      <c r="ER13" s="56"/>
      <c r="ES13" s="56"/>
      <c r="ET13" s="56"/>
      <c r="EU13" s="56"/>
      <c r="EV13" s="56"/>
      <c r="EW13" s="56"/>
      <c r="EX13" s="56"/>
      <c r="EY13" s="56"/>
      <c r="EZ13" s="56"/>
      <c r="FA13" s="56"/>
      <c r="FB13" s="56"/>
      <c r="FC13" s="56"/>
      <c r="FD13" s="56"/>
      <c r="FE13" s="56"/>
      <c r="FF13" s="56"/>
      <c r="FG13" s="56"/>
      <c r="FH13" s="56"/>
      <c r="FI13" s="56"/>
      <c r="FJ13" s="56"/>
      <c r="FK13" s="56"/>
      <c r="FL13" s="56"/>
      <c r="FM13" s="56"/>
      <c r="FN13" s="56"/>
      <c r="FO13" s="56"/>
      <c r="FP13" s="56"/>
      <c r="FQ13" s="56"/>
      <c r="FR13" s="56"/>
      <c r="FS13" s="56"/>
      <c r="FT13" s="56"/>
      <c r="FU13" s="56"/>
      <c r="FV13" s="56"/>
      <c r="FW13" s="56"/>
      <c r="FX13" s="56"/>
      <c r="FY13" s="56"/>
      <c r="FZ13" s="56"/>
      <c r="GA13" s="56"/>
      <c r="GB13" s="56"/>
      <c r="GC13" s="56"/>
      <c r="GD13" s="56"/>
      <c r="GE13" s="56"/>
      <c r="GF13" s="56"/>
      <c r="GG13" s="56"/>
      <c r="GH13" s="56"/>
      <c r="GI13" s="56"/>
      <c r="GJ13" s="56"/>
      <c r="GK13" s="56"/>
      <c r="GL13" s="56"/>
      <c r="GM13" s="56"/>
      <c r="GN13" s="56"/>
      <c r="GO13" s="56"/>
      <c r="GP13" s="56"/>
      <c r="GQ13" s="56"/>
      <c r="GR13" s="56"/>
      <c r="GS13" s="56"/>
      <c r="GT13" s="56"/>
      <c r="GU13" s="56"/>
      <c r="GV13" s="56"/>
      <c r="GW13" s="56"/>
      <c r="GX13" s="56"/>
      <c r="GY13" s="56"/>
      <c r="GZ13" s="56"/>
      <c r="HA13" s="56"/>
      <c r="HB13" s="56"/>
      <c r="HC13" s="56"/>
      <c r="HD13" s="56"/>
      <c r="HE13" s="56"/>
      <c r="HF13" s="56"/>
      <c r="HG13" s="56"/>
      <c r="HH13" s="56"/>
      <c r="HI13" s="56"/>
      <c r="HJ13" s="56"/>
      <c r="HK13" s="56"/>
      <c r="HL13" s="56"/>
      <c r="HM13" s="56"/>
      <c r="HN13" s="56"/>
      <c r="HO13" s="56"/>
      <c r="HP13" s="56"/>
      <c r="HQ13" s="56"/>
      <c r="HR13" s="56"/>
      <c r="HS13" s="56"/>
      <c r="HT13" s="56"/>
      <c r="HU13" s="56"/>
      <c r="HV13" s="56"/>
      <c r="HW13" s="56"/>
      <c r="HX13" s="56"/>
      <c r="HY13" s="56"/>
      <c r="HZ13" s="56"/>
      <c r="IA13" s="56"/>
      <c r="IB13" s="56"/>
      <c r="IC13" s="56"/>
      <c r="ID13" s="56"/>
      <c r="IE13" s="56"/>
      <c r="IF13" s="56"/>
      <c r="IG13" s="56"/>
      <c r="IH13" s="56"/>
      <c r="II13" s="56"/>
      <c r="IJ13" s="56"/>
      <c r="IK13" s="56"/>
      <c r="IL13" s="56"/>
      <c r="IM13" s="56"/>
      <c r="IN13" s="56"/>
      <c r="IO13" s="56"/>
      <c r="IP13" s="56"/>
      <c r="IQ13" s="56"/>
      <c r="IR13" s="56"/>
      <c r="IS13" s="56"/>
      <c r="IT13" s="56"/>
      <c r="IU13" s="56"/>
      <c r="IV13" s="56"/>
    </row>
    <row r="14" spans="1:256" ht="24" customHeight="1">
      <c r="A14" s="57"/>
      <c r="B14" s="57"/>
      <c r="C14" s="243" t="s">
        <v>22</v>
      </c>
      <c r="D14" s="218"/>
      <c r="E14" s="218"/>
      <c r="F14" s="218"/>
      <c r="G14" s="226"/>
      <c r="H14" s="226"/>
      <c r="I14" s="256" t="s">
        <v>18</v>
      </c>
      <c r="J14" s="328">
        <f>'Data Record'!Z6</f>
        <v>123</v>
      </c>
      <c r="K14" s="328"/>
      <c r="L14" s="328"/>
      <c r="M14" s="328"/>
      <c r="N14" s="328"/>
      <c r="O14" s="56"/>
      <c r="P14" s="63"/>
      <c r="Q14" s="89"/>
      <c r="R14" s="89"/>
      <c r="S14" s="89"/>
      <c r="T14" s="89"/>
      <c r="U14" s="89"/>
      <c r="V14" s="218"/>
      <c r="W14" s="63"/>
      <c r="X14" s="91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56"/>
      <c r="BJ14" s="56"/>
      <c r="BK14" s="56"/>
      <c r="BL14" s="56"/>
      <c r="BM14" s="56"/>
      <c r="BN14" s="56"/>
      <c r="BO14" s="56"/>
      <c r="BP14" s="56"/>
      <c r="BQ14" s="56"/>
      <c r="BR14" s="56"/>
      <c r="BS14" s="56"/>
      <c r="BT14" s="56"/>
      <c r="BU14" s="56"/>
      <c r="BV14" s="56"/>
      <c r="BW14" s="56"/>
      <c r="BX14" s="56"/>
      <c r="BY14" s="56"/>
      <c r="BZ14" s="56"/>
      <c r="CA14" s="56"/>
      <c r="CB14" s="56"/>
      <c r="CC14" s="56"/>
      <c r="CD14" s="56"/>
      <c r="CE14" s="56"/>
      <c r="CF14" s="56"/>
      <c r="CG14" s="56"/>
      <c r="CH14" s="56"/>
      <c r="CI14" s="56"/>
      <c r="CJ14" s="56"/>
      <c r="CK14" s="56"/>
      <c r="CL14" s="56"/>
      <c r="CM14" s="56"/>
      <c r="CN14" s="56"/>
      <c r="CO14" s="56"/>
      <c r="CP14" s="56"/>
      <c r="CQ14" s="56"/>
      <c r="CR14" s="56"/>
      <c r="CS14" s="56"/>
      <c r="CT14" s="56"/>
      <c r="CU14" s="56"/>
      <c r="CV14" s="56"/>
      <c r="CW14" s="56"/>
      <c r="CX14" s="56"/>
      <c r="CY14" s="56"/>
      <c r="CZ14" s="56"/>
      <c r="DA14" s="56"/>
      <c r="DB14" s="56"/>
      <c r="DC14" s="56"/>
      <c r="DD14" s="56"/>
      <c r="DE14" s="56"/>
      <c r="DF14" s="56"/>
      <c r="DG14" s="56"/>
      <c r="DH14" s="56"/>
      <c r="DI14" s="56"/>
      <c r="DJ14" s="56"/>
      <c r="DK14" s="56"/>
      <c r="DL14" s="56"/>
      <c r="DM14" s="56"/>
      <c r="DN14" s="56"/>
      <c r="DO14" s="56"/>
      <c r="DP14" s="56"/>
      <c r="DQ14" s="56"/>
      <c r="DR14" s="56"/>
      <c r="DS14" s="56"/>
      <c r="DT14" s="56"/>
      <c r="DU14" s="56"/>
      <c r="DV14" s="56"/>
      <c r="DW14" s="56"/>
      <c r="DX14" s="56"/>
      <c r="DY14" s="56"/>
      <c r="DZ14" s="56"/>
      <c r="EA14" s="56"/>
      <c r="EB14" s="56"/>
      <c r="EC14" s="56"/>
      <c r="ED14" s="56"/>
      <c r="EE14" s="56"/>
      <c r="EF14" s="56"/>
      <c r="EG14" s="56"/>
      <c r="EH14" s="56"/>
      <c r="EI14" s="56"/>
      <c r="EJ14" s="56"/>
      <c r="EK14" s="56"/>
      <c r="EL14" s="56"/>
      <c r="EM14" s="56"/>
      <c r="EN14" s="56"/>
      <c r="EO14" s="56"/>
      <c r="EP14" s="56"/>
      <c r="EQ14" s="56"/>
      <c r="ER14" s="56"/>
      <c r="ES14" s="56"/>
      <c r="ET14" s="56"/>
      <c r="EU14" s="56"/>
      <c r="EV14" s="56"/>
      <c r="EW14" s="56"/>
      <c r="EX14" s="56"/>
      <c r="EY14" s="56"/>
      <c r="EZ14" s="56"/>
      <c r="FA14" s="56"/>
      <c r="FB14" s="56"/>
      <c r="FC14" s="56"/>
      <c r="FD14" s="56"/>
      <c r="FE14" s="56"/>
      <c r="FF14" s="56"/>
      <c r="FG14" s="56"/>
      <c r="FH14" s="56"/>
      <c r="FI14" s="56"/>
      <c r="FJ14" s="56"/>
      <c r="FK14" s="56"/>
      <c r="FL14" s="56"/>
      <c r="FM14" s="56"/>
      <c r="FN14" s="56"/>
      <c r="FO14" s="56"/>
      <c r="FP14" s="56"/>
      <c r="FQ14" s="56"/>
      <c r="FR14" s="56"/>
      <c r="FS14" s="56"/>
      <c r="FT14" s="56"/>
      <c r="FU14" s="56"/>
      <c r="FV14" s="56"/>
      <c r="FW14" s="56"/>
      <c r="FX14" s="56"/>
      <c r="FY14" s="56"/>
      <c r="FZ14" s="56"/>
      <c r="GA14" s="56"/>
      <c r="GB14" s="56"/>
      <c r="GC14" s="56"/>
      <c r="GD14" s="56"/>
      <c r="GE14" s="56"/>
      <c r="GF14" s="56"/>
      <c r="GG14" s="56"/>
      <c r="GH14" s="56"/>
      <c r="GI14" s="56"/>
      <c r="GJ14" s="56"/>
      <c r="GK14" s="56"/>
      <c r="GL14" s="56"/>
      <c r="GM14" s="56"/>
      <c r="GN14" s="56"/>
      <c r="GO14" s="56"/>
      <c r="GP14" s="56"/>
      <c r="GQ14" s="56"/>
      <c r="GR14" s="56"/>
      <c r="GS14" s="56"/>
      <c r="GT14" s="56"/>
      <c r="GU14" s="56"/>
      <c r="GV14" s="56"/>
      <c r="GW14" s="56"/>
      <c r="GX14" s="56"/>
      <c r="GY14" s="56"/>
      <c r="GZ14" s="56"/>
      <c r="HA14" s="56"/>
      <c r="HB14" s="56"/>
      <c r="HC14" s="56"/>
      <c r="HD14" s="56"/>
      <c r="HE14" s="56"/>
      <c r="HF14" s="56"/>
      <c r="HG14" s="56"/>
      <c r="HH14" s="56"/>
      <c r="HI14" s="56"/>
      <c r="HJ14" s="56"/>
      <c r="HK14" s="56"/>
      <c r="HL14" s="56"/>
      <c r="HM14" s="56"/>
      <c r="HN14" s="56"/>
      <c r="HO14" s="56"/>
      <c r="HP14" s="56"/>
      <c r="HQ14" s="56"/>
      <c r="HR14" s="56"/>
      <c r="HS14" s="56"/>
      <c r="HT14" s="56"/>
      <c r="HU14" s="56"/>
      <c r="HV14" s="56"/>
      <c r="HW14" s="56"/>
      <c r="HX14" s="56"/>
      <c r="HY14" s="56"/>
      <c r="HZ14" s="56"/>
      <c r="IA14" s="56"/>
      <c r="IB14" s="56"/>
      <c r="IC14" s="56"/>
      <c r="ID14" s="56"/>
      <c r="IE14" s="56"/>
      <c r="IF14" s="56"/>
      <c r="IG14" s="56"/>
      <c r="IH14" s="56"/>
      <c r="II14" s="56"/>
      <c r="IJ14" s="56"/>
      <c r="IK14" s="56"/>
      <c r="IL14" s="56"/>
      <c r="IM14" s="56"/>
      <c r="IN14" s="56"/>
      <c r="IO14" s="56"/>
      <c r="IP14" s="56"/>
      <c r="IQ14" s="56"/>
      <c r="IR14" s="56"/>
      <c r="IS14" s="56"/>
      <c r="IT14" s="56"/>
      <c r="IU14" s="56"/>
      <c r="IV14" s="56"/>
    </row>
    <row r="15" spans="1:256" ht="24" customHeight="1">
      <c r="A15" s="57"/>
      <c r="B15" s="57"/>
      <c r="C15" s="243" t="s">
        <v>23</v>
      </c>
      <c r="D15" s="218"/>
      <c r="E15" s="218"/>
      <c r="F15" s="218"/>
      <c r="G15" s="226"/>
      <c r="H15" s="226"/>
      <c r="I15" s="256" t="s">
        <v>18</v>
      </c>
      <c r="J15" s="329" t="str">
        <f>'Data Record'!E7</f>
        <v>sdfdthj</v>
      </c>
      <c r="K15" s="329"/>
      <c r="L15" s="329"/>
      <c r="M15" s="329"/>
      <c r="N15" s="329"/>
      <c r="O15" s="56"/>
      <c r="P15" s="63"/>
      <c r="Q15" s="63"/>
      <c r="R15" s="89"/>
      <c r="S15" s="63"/>
      <c r="T15" s="63"/>
      <c r="U15" s="63"/>
      <c r="V15" s="63"/>
      <c r="W15" s="63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56"/>
      <c r="BK15" s="56"/>
      <c r="BL15" s="56"/>
      <c r="BM15" s="56"/>
      <c r="BN15" s="56"/>
      <c r="BO15" s="56"/>
      <c r="BP15" s="56"/>
      <c r="BQ15" s="56"/>
      <c r="BR15" s="56"/>
      <c r="BS15" s="56"/>
      <c r="BT15" s="56"/>
      <c r="BU15" s="56"/>
      <c r="BV15" s="56"/>
      <c r="BW15" s="56"/>
      <c r="BX15" s="56"/>
      <c r="BY15" s="56"/>
      <c r="BZ15" s="56"/>
      <c r="CA15" s="56"/>
      <c r="CB15" s="56"/>
      <c r="CC15" s="56"/>
      <c r="CD15" s="56"/>
      <c r="CE15" s="56"/>
      <c r="CF15" s="56"/>
      <c r="CG15" s="56"/>
      <c r="CH15" s="56"/>
      <c r="CI15" s="56"/>
      <c r="CJ15" s="56"/>
      <c r="CK15" s="56"/>
      <c r="CL15" s="56"/>
      <c r="CM15" s="56"/>
      <c r="CN15" s="56"/>
      <c r="CO15" s="56"/>
      <c r="CP15" s="56"/>
      <c r="CQ15" s="56"/>
      <c r="CR15" s="56"/>
      <c r="CS15" s="56"/>
      <c r="CT15" s="56"/>
      <c r="CU15" s="56"/>
      <c r="CV15" s="56"/>
      <c r="CW15" s="56"/>
      <c r="CX15" s="56"/>
      <c r="CY15" s="56"/>
      <c r="CZ15" s="56"/>
      <c r="DA15" s="56"/>
      <c r="DB15" s="56"/>
      <c r="DC15" s="56"/>
      <c r="DD15" s="56"/>
      <c r="DE15" s="56"/>
      <c r="DF15" s="56"/>
      <c r="DG15" s="56"/>
      <c r="DH15" s="56"/>
      <c r="DI15" s="56"/>
      <c r="DJ15" s="56"/>
      <c r="DK15" s="56"/>
      <c r="DL15" s="56"/>
      <c r="DM15" s="56"/>
      <c r="DN15" s="56"/>
      <c r="DO15" s="56"/>
      <c r="DP15" s="56"/>
      <c r="DQ15" s="56"/>
      <c r="DR15" s="56"/>
      <c r="DS15" s="56"/>
      <c r="DT15" s="56"/>
      <c r="DU15" s="56"/>
      <c r="DV15" s="56"/>
      <c r="DW15" s="56"/>
      <c r="DX15" s="56"/>
      <c r="DY15" s="56"/>
      <c r="DZ15" s="56"/>
      <c r="EA15" s="56"/>
      <c r="EB15" s="56"/>
      <c r="EC15" s="56"/>
      <c r="ED15" s="56"/>
      <c r="EE15" s="56"/>
      <c r="EF15" s="56"/>
      <c r="EG15" s="56"/>
      <c r="EH15" s="56"/>
      <c r="EI15" s="56"/>
      <c r="EJ15" s="56"/>
      <c r="EK15" s="56"/>
      <c r="EL15" s="56"/>
      <c r="EM15" s="56"/>
      <c r="EN15" s="56"/>
      <c r="EO15" s="56"/>
      <c r="EP15" s="56"/>
      <c r="EQ15" s="56"/>
      <c r="ER15" s="56"/>
      <c r="ES15" s="56"/>
      <c r="ET15" s="56"/>
      <c r="EU15" s="56"/>
      <c r="EV15" s="56"/>
      <c r="EW15" s="56"/>
      <c r="EX15" s="56"/>
      <c r="EY15" s="56"/>
      <c r="EZ15" s="56"/>
      <c r="FA15" s="56"/>
      <c r="FB15" s="56"/>
      <c r="FC15" s="56"/>
      <c r="FD15" s="56"/>
      <c r="FE15" s="56"/>
      <c r="FF15" s="56"/>
      <c r="FG15" s="56"/>
      <c r="FH15" s="56"/>
      <c r="FI15" s="56"/>
      <c r="FJ15" s="56"/>
      <c r="FK15" s="56"/>
      <c r="FL15" s="56"/>
      <c r="FM15" s="56"/>
      <c r="FN15" s="56"/>
      <c r="FO15" s="56"/>
      <c r="FP15" s="56"/>
      <c r="FQ15" s="56"/>
      <c r="FR15" s="56"/>
      <c r="FS15" s="56"/>
      <c r="FT15" s="56"/>
      <c r="FU15" s="56"/>
      <c r="FV15" s="56"/>
      <c r="FW15" s="56"/>
      <c r="FX15" s="56"/>
      <c r="FY15" s="56"/>
      <c r="FZ15" s="56"/>
      <c r="GA15" s="56"/>
      <c r="GB15" s="56"/>
      <c r="GC15" s="56"/>
      <c r="GD15" s="56"/>
      <c r="GE15" s="56"/>
      <c r="GF15" s="56"/>
      <c r="GG15" s="56"/>
      <c r="GH15" s="56"/>
      <c r="GI15" s="56"/>
      <c r="GJ15" s="56"/>
      <c r="GK15" s="56"/>
      <c r="GL15" s="56"/>
      <c r="GM15" s="56"/>
      <c r="GN15" s="56"/>
      <c r="GO15" s="56"/>
      <c r="GP15" s="56"/>
      <c r="GQ15" s="56"/>
      <c r="GR15" s="56"/>
      <c r="GS15" s="56"/>
      <c r="GT15" s="56"/>
      <c r="GU15" s="56"/>
      <c r="GV15" s="56"/>
      <c r="GW15" s="56"/>
      <c r="GX15" s="56"/>
      <c r="GY15" s="56"/>
      <c r="GZ15" s="56"/>
      <c r="HA15" s="56"/>
      <c r="HB15" s="56"/>
      <c r="HC15" s="56"/>
      <c r="HD15" s="56"/>
      <c r="HE15" s="56"/>
      <c r="HF15" s="56"/>
      <c r="HG15" s="56"/>
      <c r="HH15" s="56"/>
      <c r="HI15" s="56"/>
      <c r="HJ15" s="56"/>
      <c r="HK15" s="56"/>
      <c r="HL15" s="56"/>
      <c r="HM15" s="56"/>
      <c r="HN15" s="56"/>
      <c r="HO15" s="56"/>
      <c r="HP15" s="56"/>
      <c r="HQ15" s="56"/>
      <c r="HR15" s="56"/>
      <c r="HS15" s="56"/>
      <c r="HT15" s="56"/>
      <c r="HU15" s="56"/>
      <c r="HV15" s="56"/>
      <c r="HW15" s="56"/>
      <c r="HX15" s="56"/>
      <c r="HY15" s="56"/>
      <c r="HZ15" s="56"/>
      <c r="IA15" s="56"/>
      <c r="IB15" s="56"/>
      <c r="IC15" s="56"/>
      <c r="ID15" s="56"/>
      <c r="IE15" s="56"/>
      <c r="IF15" s="56"/>
      <c r="IG15" s="56"/>
      <c r="IH15" s="56"/>
      <c r="II15" s="56"/>
      <c r="IJ15" s="56"/>
      <c r="IK15" s="56"/>
      <c r="IL15" s="56"/>
      <c r="IM15" s="56"/>
      <c r="IN15" s="56"/>
      <c r="IO15" s="56"/>
      <c r="IP15" s="56"/>
      <c r="IQ15" s="56"/>
      <c r="IR15" s="56"/>
      <c r="IS15" s="56"/>
      <c r="IT15" s="56"/>
      <c r="IU15" s="56"/>
      <c r="IV15" s="56"/>
    </row>
    <row r="16" spans="1:256" ht="24" customHeight="1">
      <c r="A16" s="57"/>
      <c r="B16" s="57"/>
      <c r="C16" s="243" t="s">
        <v>24</v>
      </c>
      <c r="D16" s="218"/>
      <c r="E16" s="218"/>
      <c r="F16" s="218"/>
      <c r="G16" s="226"/>
      <c r="H16" s="226"/>
      <c r="I16" s="256" t="s">
        <v>18</v>
      </c>
      <c r="J16" s="330">
        <f>'Data Record'!M7</f>
        <v>123</v>
      </c>
      <c r="K16" s="330"/>
      <c r="L16" s="330"/>
      <c r="M16" s="330"/>
      <c r="N16" s="330"/>
      <c r="O16" s="56"/>
      <c r="P16" s="63"/>
      <c r="Q16" s="63"/>
      <c r="R16" s="89"/>
      <c r="S16" s="89"/>
      <c r="T16" s="89"/>
      <c r="U16" s="89"/>
      <c r="V16" s="94"/>
      <c r="W16" s="63"/>
      <c r="X16" s="91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56"/>
      <c r="BK16" s="56"/>
      <c r="BL16" s="56"/>
      <c r="BM16" s="56"/>
      <c r="BN16" s="56"/>
      <c r="BO16" s="56"/>
      <c r="BP16" s="56"/>
      <c r="BQ16" s="56"/>
      <c r="BR16" s="56"/>
      <c r="BS16" s="56"/>
      <c r="BT16" s="56"/>
      <c r="BU16" s="56"/>
      <c r="BV16" s="56"/>
      <c r="BW16" s="56"/>
      <c r="BX16" s="56"/>
      <c r="BY16" s="56"/>
      <c r="BZ16" s="56"/>
      <c r="CA16" s="56"/>
      <c r="CB16" s="56"/>
      <c r="CC16" s="56"/>
      <c r="CD16" s="56"/>
      <c r="CE16" s="56"/>
      <c r="CF16" s="56"/>
      <c r="CG16" s="56"/>
      <c r="CH16" s="56"/>
      <c r="CI16" s="56"/>
      <c r="CJ16" s="56"/>
      <c r="CK16" s="56"/>
      <c r="CL16" s="56"/>
      <c r="CM16" s="56"/>
      <c r="CN16" s="56"/>
      <c r="CO16" s="56"/>
      <c r="CP16" s="56"/>
      <c r="CQ16" s="56"/>
      <c r="CR16" s="56"/>
      <c r="CS16" s="56"/>
      <c r="CT16" s="56"/>
      <c r="CU16" s="56"/>
      <c r="CV16" s="56"/>
      <c r="CW16" s="56"/>
      <c r="CX16" s="56"/>
      <c r="CY16" s="56"/>
      <c r="CZ16" s="56"/>
      <c r="DA16" s="56"/>
      <c r="DB16" s="56"/>
      <c r="DC16" s="56"/>
      <c r="DD16" s="56"/>
      <c r="DE16" s="56"/>
      <c r="DF16" s="56"/>
      <c r="DG16" s="56"/>
      <c r="DH16" s="56"/>
      <c r="DI16" s="56"/>
      <c r="DJ16" s="56"/>
      <c r="DK16" s="56"/>
      <c r="DL16" s="56"/>
      <c r="DM16" s="56"/>
      <c r="DN16" s="56"/>
      <c r="DO16" s="56"/>
      <c r="DP16" s="56"/>
      <c r="DQ16" s="56"/>
      <c r="DR16" s="56"/>
      <c r="DS16" s="56"/>
      <c r="DT16" s="56"/>
      <c r="DU16" s="56"/>
      <c r="DV16" s="56"/>
      <c r="DW16" s="56"/>
      <c r="DX16" s="56"/>
      <c r="DY16" s="56"/>
      <c r="DZ16" s="56"/>
      <c r="EA16" s="56"/>
      <c r="EB16" s="56"/>
      <c r="EC16" s="56"/>
      <c r="ED16" s="56"/>
      <c r="EE16" s="56"/>
      <c r="EF16" s="56"/>
      <c r="EG16" s="56"/>
      <c r="EH16" s="56"/>
      <c r="EI16" s="56"/>
      <c r="EJ16" s="56"/>
      <c r="EK16" s="56"/>
      <c r="EL16" s="56"/>
      <c r="EM16" s="56"/>
      <c r="EN16" s="56"/>
      <c r="EO16" s="56"/>
      <c r="EP16" s="56"/>
      <c r="EQ16" s="56"/>
      <c r="ER16" s="56"/>
      <c r="ES16" s="56"/>
      <c r="ET16" s="56"/>
      <c r="EU16" s="56"/>
      <c r="EV16" s="56"/>
      <c r="EW16" s="56"/>
      <c r="EX16" s="56"/>
      <c r="EY16" s="56"/>
      <c r="EZ16" s="56"/>
      <c r="FA16" s="56"/>
      <c r="FB16" s="56"/>
      <c r="FC16" s="56"/>
      <c r="FD16" s="56"/>
      <c r="FE16" s="56"/>
      <c r="FF16" s="56"/>
      <c r="FG16" s="56"/>
      <c r="FH16" s="56"/>
      <c r="FI16" s="56"/>
      <c r="FJ16" s="56"/>
      <c r="FK16" s="56"/>
      <c r="FL16" s="56"/>
      <c r="FM16" s="56"/>
      <c r="FN16" s="56"/>
      <c r="FO16" s="56"/>
      <c r="FP16" s="56"/>
      <c r="FQ16" s="56"/>
      <c r="FR16" s="56"/>
      <c r="FS16" s="56"/>
      <c r="FT16" s="56"/>
      <c r="FU16" s="56"/>
      <c r="FV16" s="56"/>
      <c r="FW16" s="56"/>
      <c r="FX16" s="56"/>
      <c r="FY16" s="56"/>
      <c r="FZ16" s="56"/>
      <c r="GA16" s="56"/>
      <c r="GB16" s="56"/>
      <c r="GC16" s="56"/>
      <c r="GD16" s="56"/>
      <c r="GE16" s="56"/>
      <c r="GF16" s="56"/>
      <c r="GG16" s="56"/>
      <c r="GH16" s="56"/>
      <c r="GI16" s="56"/>
      <c r="GJ16" s="56"/>
      <c r="GK16" s="56"/>
      <c r="GL16" s="56"/>
      <c r="GM16" s="56"/>
      <c r="GN16" s="56"/>
      <c r="GO16" s="56"/>
      <c r="GP16" s="56"/>
      <c r="GQ16" s="56"/>
      <c r="GR16" s="56"/>
      <c r="GS16" s="56"/>
      <c r="GT16" s="56"/>
      <c r="GU16" s="56"/>
      <c r="GV16" s="56"/>
      <c r="GW16" s="56"/>
      <c r="GX16" s="56"/>
      <c r="GY16" s="56"/>
      <c r="GZ16" s="56"/>
      <c r="HA16" s="56"/>
      <c r="HB16" s="56"/>
      <c r="HC16" s="56"/>
      <c r="HD16" s="56"/>
      <c r="HE16" s="56"/>
      <c r="HF16" s="56"/>
      <c r="HG16" s="56"/>
      <c r="HH16" s="56"/>
      <c r="HI16" s="56"/>
      <c r="HJ16" s="56"/>
      <c r="HK16" s="56"/>
      <c r="HL16" s="56"/>
      <c r="HM16" s="56"/>
      <c r="HN16" s="56"/>
      <c r="HO16" s="56"/>
      <c r="HP16" s="56"/>
      <c r="HQ16" s="56"/>
      <c r="HR16" s="56"/>
      <c r="HS16" s="56"/>
      <c r="HT16" s="56"/>
      <c r="HU16" s="56"/>
      <c r="HV16" s="56"/>
      <c r="HW16" s="56"/>
      <c r="HX16" s="56"/>
      <c r="HY16" s="56"/>
      <c r="HZ16" s="56"/>
      <c r="IA16" s="56"/>
      <c r="IB16" s="56"/>
      <c r="IC16" s="56"/>
      <c r="ID16" s="56"/>
      <c r="IE16" s="56"/>
      <c r="IF16" s="56"/>
      <c r="IG16" s="56"/>
      <c r="IH16" s="56"/>
      <c r="II16" s="56"/>
      <c r="IJ16" s="56"/>
      <c r="IK16" s="56"/>
      <c r="IL16" s="56"/>
      <c r="IM16" s="56"/>
      <c r="IN16" s="56"/>
      <c r="IO16" s="56"/>
      <c r="IP16" s="56"/>
      <c r="IQ16" s="56"/>
      <c r="IR16" s="56"/>
      <c r="IS16" s="56"/>
      <c r="IT16" s="56"/>
      <c r="IU16" s="56"/>
      <c r="IV16" s="56"/>
    </row>
    <row r="17" spans="1:256" ht="18.75" customHeight="1">
      <c r="A17" s="57"/>
      <c r="B17" s="57"/>
      <c r="C17" s="218"/>
      <c r="D17" s="218"/>
      <c r="E17" s="218"/>
      <c r="F17" s="218"/>
      <c r="G17" s="226"/>
      <c r="H17" s="226"/>
      <c r="I17" s="94"/>
      <c r="J17" s="260"/>
      <c r="K17" s="63"/>
      <c r="L17" s="63"/>
      <c r="M17" s="89"/>
      <c r="N17" s="89"/>
      <c r="O17" s="56"/>
      <c r="P17" s="63"/>
      <c r="Q17" s="89"/>
      <c r="R17" s="89"/>
      <c r="S17" s="89"/>
      <c r="T17" s="94"/>
      <c r="U17" s="63"/>
      <c r="V17" s="89"/>
      <c r="W17" s="63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56"/>
      <c r="BK17" s="56"/>
      <c r="BL17" s="56"/>
      <c r="BM17" s="56"/>
      <c r="BN17" s="56"/>
      <c r="BO17" s="56"/>
      <c r="BP17" s="56"/>
      <c r="BQ17" s="56"/>
      <c r="BR17" s="56"/>
      <c r="BS17" s="56"/>
      <c r="BT17" s="56"/>
      <c r="BU17" s="56"/>
      <c r="BV17" s="56"/>
      <c r="BW17" s="56"/>
      <c r="BX17" s="56"/>
      <c r="BY17" s="56"/>
      <c r="BZ17" s="56"/>
      <c r="CA17" s="56"/>
      <c r="CB17" s="56"/>
      <c r="CC17" s="56"/>
      <c r="CD17" s="56"/>
      <c r="CE17" s="56"/>
      <c r="CF17" s="56"/>
      <c r="CG17" s="56"/>
      <c r="CH17" s="56"/>
      <c r="CI17" s="56"/>
      <c r="CJ17" s="56"/>
      <c r="CK17" s="56"/>
      <c r="CL17" s="56"/>
      <c r="CM17" s="56"/>
      <c r="CN17" s="56"/>
      <c r="CO17" s="56"/>
      <c r="CP17" s="56"/>
      <c r="CQ17" s="56"/>
      <c r="CR17" s="56"/>
      <c r="CS17" s="56"/>
      <c r="CT17" s="56"/>
      <c r="CU17" s="56"/>
      <c r="CV17" s="56"/>
      <c r="CW17" s="56"/>
      <c r="CX17" s="56"/>
      <c r="CY17" s="56"/>
      <c r="CZ17" s="56"/>
      <c r="DA17" s="56"/>
      <c r="DB17" s="56"/>
      <c r="DC17" s="56"/>
      <c r="DD17" s="56"/>
      <c r="DE17" s="56"/>
      <c r="DF17" s="56"/>
      <c r="DG17" s="56"/>
      <c r="DH17" s="56"/>
      <c r="DI17" s="56"/>
      <c r="DJ17" s="56"/>
      <c r="DK17" s="56"/>
      <c r="DL17" s="56"/>
      <c r="DM17" s="56"/>
      <c r="DN17" s="56"/>
      <c r="DO17" s="56"/>
      <c r="DP17" s="56"/>
      <c r="DQ17" s="56"/>
      <c r="DR17" s="56"/>
      <c r="DS17" s="56"/>
      <c r="DT17" s="56"/>
      <c r="DU17" s="56"/>
      <c r="DV17" s="56"/>
      <c r="DW17" s="56"/>
      <c r="DX17" s="56"/>
      <c r="DY17" s="56"/>
      <c r="DZ17" s="56"/>
      <c r="EA17" s="56"/>
      <c r="EB17" s="56"/>
      <c r="EC17" s="56"/>
      <c r="ED17" s="56"/>
      <c r="EE17" s="56"/>
      <c r="EF17" s="56"/>
      <c r="EG17" s="56"/>
      <c r="EH17" s="56"/>
      <c r="EI17" s="56"/>
      <c r="EJ17" s="56"/>
      <c r="EK17" s="56"/>
      <c r="EL17" s="56"/>
      <c r="EM17" s="56"/>
      <c r="EN17" s="56"/>
      <c r="EO17" s="56"/>
      <c r="EP17" s="56"/>
      <c r="EQ17" s="56"/>
      <c r="ER17" s="56"/>
      <c r="ES17" s="56"/>
      <c r="ET17" s="56"/>
      <c r="EU17" s="56"/>
      <c r="EV17" s="56"/>
      <c r="EW17" s="56"/>
      <c r="EX17" s="56"/>
      <c r="EY17" s="56"/>
      <c r="EZ17" s="56"/>
      <c r="FA17" s="56"/>
      <c r="FB17" s="56"/>
      <c r="FC17" s="56"/>
      <c r="FD17" s="56"/>
      <c r="FE17" s="56"/>
      <c r="FF17" s="56"/>
      <c r="FG17" s="56"/>
      <c r="FH17" s="56"/>
      <c r="FI17" s="56"/>
      <c r="FJ17" s="56"/>
      <c r="FK17" s="56"/>
      <c r="FL17" s="56"/>
      <c r="FM17" s="56"/>
      <c r="FN17" s="56"/>
      <c r="FO17" s="56"/>
      <c r="FP17" s="56"/>
      <c r="FQ17" s="56"/>
      <c r="FR17" s="56"/>
      <c r="FS17" s="56"/>
      <c r="FT17" s="56"/>
      <c r="FU17" s="56"/>
      <c r="FV17" s="56"/>
      <c r="FW17" s="56"/>
      <c r="FX17" s="56"/>
      <c r="FY17" s="56"/>
      <c r="FZ17" s="56"/>
      <c r="GA17" s="56"/>
      <c r="GB17" s="56"/>
      <c r="GC17" s="56"/>
      <c r="GD17" s="56"/>
      <c r="GE17" s="56"/>
      <c r="GF17" s="56"/>
      <c r="GG17" s="56"/>
      <c r="GH17" s="56"/>
      <c r="GI17" s="56"/>
      <c r="GJ17" s="56"/>
      <c r="GK17" s="56"/>
      <c r="GL17" s="56"/>
      <c r="GM17" s="56"/>
      <c r="GN17" s="56"/>
      <c r="GO17" s="56"/>
      <c r="GP17" s="56"/>
      <c r="GQ17" s="56"/>
      <c r="GR17" s="56"/>
      <c r="GS17" s="56"/>
      <c r="GT17" s="56"/>
      <c r="GU17" s="56"/>
      <c r="GV17" s="56"/>
      <c r="GW17" s="56"/>
      <c r="GX17" s="56"/>
      <c r="GY17" s="56"/>
      <c r="GZ17" s="56"/>
      <c r="HA17" s="56"/>
      <c r="HB17" s="56"/>
      <c r="HC17" s="56"/>
      <c r="HD17" s="56"/>
      <c r="HE17" s="56"/>
      <c r="HF17" s="56"/>
      <c r="HG17" s="56"/>
      <c r="HH17" s="56"/>
      <c r="HI17" s="56"/>
      <c r="HJ17" s="56"/>
      <c r="HK17" s="56"/>
      <c r="HL17" s="56"/>
      <c r="HM17" s="56"/>
      <c r="HN17" s="56"/>
      <c r="HO17" s="56"/>
      <c r="HP17" s="56"/>
      <c r="HQ17" s="56"/>
      <c r="HR17" s="56"/>
      <c r="HS17" s="56"/>
      <c r="HT17" s="56"/>
      <c r="HU17" s="56"/>
      <c r="HV17" s="56"/>
      <c r="HW17" s="56"/>
      <c r="HX17" s="56"/>
      <c r="HY17" s="56"/>
      <c r="HZ17" s="56"/>
      <c r="IA17" s="56"/>
      <c r="IB17" s="56"/>
      <c r="IC17" s="56"/>
      <c r="ID17" s="56"/>
      <c r="IE17" s="56"/>
      <c r="IF17" s="56"/>
      <c r="IG17" s="56"/>
      <c r="IH17" s="56"/>
      <c r="II17" s="56"/>
      <c r="IJ17" s="56"/>
      <c r="IK17" s="56"/>
      <c r="IL17" s="56"/>
      <c r="IM17" s="56"/>
      <c r="IN17" s="56"/>
      <c r="IO17" s="56"/>
      <c r="IP17" s="56"/>
      <c r="IQ17" s="56"/>
      <c r="IR17" s="56"/>
      <c r="IS17" s="56"/>
      <c r="IT17" s="56"/>
      <c r="IU17" s="56"/>
      <c r="IV17" s="56"/>
    </row>
    <row r="18" spans="1:256" ht="24" customHeight="1">
      <c r="A18" s="57"/>
      <c r="B18" s="57"/>
      <c r="C18" s="243" t="s">
        <v>28</v>
      </c>
      <c r="D18" s="243"/>
      <c r="E18" s="218"/>
      <c r="F18" s="218"/>
      <c r="G18" s="218"/>
      <c r="H18" s="218"/>
      <c r="I18" s="111"/>
      <c r="J18" s="89"/>
      <c r="K18" s="89"/>
      <c r="L18" s="226"/>
      <c r="M18" s="261"/>
      <c r="N18" s="261"/>
      <c r="O18" s="56"/>
      <c r="P18" s="56"/>
      <c r="Q18" s="56"/>
      <c r="R18" s="56"/>
      <c r="S18" s="56"/>
      <c r="T18" s="56"/>
      <c r="U18" s="56"/>
      <c r="V18" s="56"/>
      <c r="W18" s="63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56"/>
      <c r="BK18" s="56"/>
      <c r="BL18" s="56"/>
      <c r="BM18" s="56"/>
      <c r="BN18" s="56"/>
      <c r="BO18" s="56"/>
      <c r="BP18" s="56"/>
      <c r="BQ18" s="56"/>
      <c r="BR18" s="56"/>
      <c r="BS18" s="56"/>
      <c r="BT18" s="56"/>
      <c r="BU18" s="56"/>
      <c r="BV18" s="56"/>
      <c r="BW18" s="56"/>
      <c r="BX18" s="56"/>
      <c r="BY18" s="56"/>
      <c r="BZ18" s="56"/>
      <c r="CA18" s="56"/>
      <c r="CB18" s="56"/>
      <c r="CC18" s="56"/>
      <c r="CD18" s="56"/>
      <c r="CE18" s="56"/>
      <c r="CF18" s="56"/>
      <c r="CG18" s="56"/>
      <c r="CH18" s="56"/>
      <c r="CI18" s="56"/>
      <c r="CJ18" s="56"/>
      <c r="CK18" s="56"/>
      <c r="CL18" s="56"/>
      <c r="CM18" s="56"/>
      <c r="CN18" s="56"/>
      <c r="CO18" s="56"/>
      <c r="CP18" s="56"/>
      <c r="CQ18" s="56"/>
      <c r="CR18" s="56"/>
      <c r="CS18" s="56"/>
      <c r="CT18" s="56"/>
      <c r="CU18" s="56"/>
      <c r="CV18" s="56"/>
      <c r="CW18" s="56"/>
      <c r="CX18" s="56"/>
      <c r="CY18" s="56"/>
      <c r="CZ18" s="56"/>
      <c r="DA18" s="56"/>
      <c r="DB18" s="56"/>
      <c r="DC18" s="56"/>
      <c r="DD18" s="56"/>
      <c r="DE18" s="56"/>
      <c r="DF18" s="56"/>
      <c r="DG18" s="56"/>
      <c r="DH18" s="56"/>
      <c r="DI18" s="56"/>
      <c r="DJ18" s="56"/>
      <c r="DK18" s="56"/>
      <c r="DL18" s="56"/>
      <c r="DM18" s="56"/>
      <c r="DN18" s="56"/>
      <c r="DO18" s="56"/>
      <c r="DP18" s="56"/>
      <c r="DQ18" s="56"/>
      <c r="DR18" s="56"/>
      <c r="DS18" s="56"/>
      <c r="DT18" s="56"/>
      <c r="DU18" s="56"/>
      <c r="DV18" s="56"/>
      <c r="DW18" s="56"/>
      <c r="DX18" s="56"/>
      <c r="DY18" s="56"/>
      <c r="DZ18" s="56"/>
      <c r="EA18" s="56"/>
      <c r="EB18" s="56"/>
      <c r="EC18" s="56"/>
      <c r="ED18" s="56"/>
      <c r="EE18" s="56"/>
      <c r="EF18" s="56"/>
      <c r="EG18" s="56"/>
      <c r="EH18" s="56"/>
      <c r="EI18" s="56"/>
      <c r="EJ18" s="56"/>
      <c r="EK18" s="56"/>
      <c r="EL18" s="56"/>
      <c r="EM18" s="56"/>
      <c r="EN18" s="56"/>
      <c r="EO18" s="56"/>
      <c r="EP18" s="56"/>
      <c r="EQ18" s="56"/>
      <c r="ER18" s="56"/>
      <c r="ES18" s="56"/>
      <c r="ET18" s="56"/>
      <c r="EU18" s="56"/>
      <c r="EV18" s="56"/>
      <c r="EW18" s="56"/>
      <c r="EX18" s="56"/>
      <c r="EY18" s="56"/>
      <c r="EZ18" s="56"/>
      <c r="FA18" s="56"/>
      <c r="FB18" s="56"/>
      <c r="FC18" s="56"/>
      <c r="FD18" s="56"/>
      <c r="FE18" s="56"/>
      <c r="FF18" s="56"/>
      <c r="FG18" s="56"/>
      <c r="FH18" s="56"/>
      <c r="FI18" s="56"/>
      <c r="FJ18" s="56"/>
      <c r="FK18" s="56"/>
      <c r="FL18" s="56"/>
      <c r="FM18" s="56"/>
      <c r="FN18" s="56"/>
      <c r="FO18" s="56"/>
      <c r="FP18" s="56"/>
      <c r="FQ18" s="56"/>
      <c r="FR18" s="56"/>
      <c r="FS18" s="56"/>
      <c r="FT18" s="56"/>
      <c r="FU18" s="56"/>
      <c r="FV18" s="56"/>
      <c r="FW18" s="56"/>
      <c r="FX18" s="56"/>
      <c r="FY18" s="56"/>
      <c r="FZ18" s="56"/>
      <c r="GA18" s="56"/>
      <c r="GB18" s="56"/>
      <c r="GC18" s="56"/>
      <c r="GD18" s="56"/>
      <c r="GE18" s="56"/>
      <c r="GF18" s="56"/>
      <c r="GG18" s="56"/>
      <c r="GH18" s="56"/>
      <c r="GI18" s="56"/>
      <c r="GJ18" s="56"/>
      <c r="GK18" s="56"/>
      <c r="GL18" s="56"/>
      <c r="GM18" s="56"/>
      <c r="GN18" s="56"/>
      <c r="GO18" s="56"/>
      <c r="GP18" s="56"/>
      <c r="GQ18" s="56"/>
      <c r="GR18" s="56"/>
      <c r="GS18" s="56"/>
      <c r="GT18" s="56"/>
      <c r="GU18" s="56"/>
      <c r="GV18" s="56"/>
      <c r="GW18" s="56"/>
      <c r="GX18" s="56"/>
      <c r="GY18" s="56"/>
      <c r="GZ18" s="56"/>
      <c r="HA18" s="56"/>
      <c r="HB18" s="56"/>
      <c r="HC18" s="56"/>
      <c r="HD18" s="56"/>
      <c r="HE18" s="56"/>
      <c r="HF18" s="56"/>
      <c r="HG18" s="56"/>
      <c r="HH18" s="56"/>
      <c r="HI18" s="56"/>
      <c r="HJ18" s="56"/>
      <c r="HK18" s="56"/>
      <c r="HL18" s="56"/>
      <c r="HM18" s="56"/>
      <c r="HN18" s="56"/>
      <c r="HO18" s="56"/>
      <c r="HP18" s="56"/>
      <c r="HQ18" s="56"/>
      <c r="HR18" s="56"/>
      <c r="HS18" s="56"/>
      <c r="HT18" s="56"/>
      <c r="HU18" s="56"/>
      <c r="HV18" s="56"/>
      <c r="HW18" s="56"/>
      <c r="HX18" s="56"/>
      <c r="HY18" s="56"/>
      <c r="HZ18" s="56"/>
      <c r="IA18" s="56"/>
      <c r="IB18" s="56"/>
      <c r="IC18" s="56"/>
      <c r="ID18" s="56"/>
      <c r="IE18" s="56"/>
      <c r="IF18" s="56"/>
      <c r="IG18" s="56"/>
      <c r="IH18" s="56"/>
      <c r="II18" s="56"/>
      <c r="IJ18" s="56"/>
      <c r="IK18" s="56"/>
      <c r="IL18" s="56"/>
      <c r="IM18" s="56"/>
      <c r="IN18" s="56"/>
      <c r="IO18" s="56"/>
      <c r="IP18" s="56"/>
      <c r="IQ18" s="56"/>
      <c r="IR18" s="56"/>
      <c r="IS18" s="56"/>
      <c r="IT18" s="56"/>
      <c r="IU18" s="56"/>
      <c r="IV18" s="56"/>
    </row>
    <row r="19" spans="1:256" ht="24" customHeight="1">
      <c r="A19" s="57"/>
      <c r="B19" s="57"/>
      <c r="C19" s="243" t="s">
        <v>29</v>
      </c>
      <c r="D19" s="243"/>
      <c r="E19" s="218"/>
      <c r="F19" s="218"/>
      <c r="G19" s="226"/>
      <c r="H19" s="226"/>
      <c r="J19" s="227" t="s">
        <v>18</v>
      </c>
      <c r="K19" s="262" t="s">
        <v>124</v>
      </c>
      <c r="L19" s="240"/>
      <c r="M19" s="261"/>
      <c r="N19" s="56"/>
      <c r="P19" s="56"/>
      <c r="Q19" s="226"/>
      <c r="R19" s="259" t="s">
        <v>25</v>
      </c>
      <c r="S19" s="226"/>
      <c r="T19" s="56"/>
      <c r="U19" s="56"/>
      <c r="Z19" s="256" t="s">
        <v>18</v>
      </c>
      <c r="AA19" s="331">
        <f>'[1]Data Record'!O2</f>
        <v>42495</v>
      </c>
      <c r="AB19" s="331"/>
      <c r="AC19" s="331"/>
      <c r="AD19" s="331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56"/>
      <c r="BJ19" s="56"/>
      <c r="BK19" s="56"/>
      <c r="BL19" s="56"/>
      <c r="BM19" s="56"/>
      <c r="BN19" s="56"/>
      <c r="BO19" s="56"/>
      <c r="BP19" s="56"/>
      <c r="BQ19" s="56"/>
      <c r="BR19" s="56"/>
      <c r="BS19" s="56"/>
      <c r="BT19" s="56"/>
      <c r="BU19" s="56"/>
      <c r="BV19" s="56"/>
      <c r="BW19" s="56"/>
      <c r="BX19" s="56"/>
      <c r="BY19" s="56"/>
      <c r="BZ19" s="56"/>
      <c r="CA19" s="56"/>
      <c r="CB19" s="56"/>
      <c r="CC19" s="56"/>
      <c r="CD19" s="56"/>
      <c r="CE19" s="56"/>
      <c r="CF19" s="56"/>
      <c r="CG19" s="56"/>
      <c r="CH19" s="56"/>
      <c r="CI19" s="56"/>
      <c r="CJ19" s="56"/>
      <c r="CK19" s="56"/>
      <c r="CL19" s="56"/>
      <c r="CM19" s="56"/>
      <c r="CN19" s="56"/>
      <c r="CO19" s="56"/>
      <c r="CP19" s="56"/>
      <c r="CQ19" s="56"/>
      <c r="CR19" s="56"/>
      <c r="CS19" s="56"/>
      <c r="CT19" s="56"/>
      <c r="CU19" s="56"/>
      <c r="CV19" s="56"/>
      <c r="CW19" s="56"/>
      <c r="CX19" s="56"/>
      <c r="CY19" s="56"/>
      <c r="CZ19" s="56"/>
      <c r="DA19" s="56"/>
      <c r="DB19" s="56"/>
      <c r="DC19" s="56"/>
      <c r="DD19" s="56"/>
      <c r="DE19" s="56"/>
      <c r="DF19" s="56"/>
      <c r="DG19" s="56"/>
      <c r="DH19" s="56"/>
      <c r="DI19" s="56"/>
      <c r="DJ19" s="56"/>
      <c r="DK19" s="56"/>
      <c r="DL19" s="56"/>
      <c r="DM19" s="56"/>
      <c r="DN19" s="56"/>
      <c r="DO19" s="56"/>
      <c r="DP19" s="56"/>
      <c r="DQ19" s="56"/>
      <c r="DR19" s="56"/>
      <c r="DS19" s="56"/>
      <c r="DT19" s="56"/>
      <c r="DU19" s="56"/>
      <c r="DV19" s="56"/>
      <c r="DW19" s="56"/>
      <c r="DX19" s="56"/>
      <c r="DY19" s="56"/>
      <c r="DZ19" s="56"/>
      <c r="EA19" s="56"/>
      <c r="EB19" s="56"/>
      <c r="EC19" s="56"/>
      <c r="ED19" s="56"/>
      <c r="EE19" s="56"/>
      <c r="EF19" s="56"/>
      <c r="EG19" s="56"/>
      <c r="EH19" s="56"/>
      <c r="EI19" s="56"/>
      <c r="EJ19" s="56"/>
      <c r="EK19" s="56"/>
      <c r="EL19" s="56"/>
      <c r="EM19" s="56"/>
      <c r="EN19" s="56"/>
      <c r="EO19" s="56"/>
      <c r="EP19" s="56"/>
      <c r="EQ19" s="56"/>
      <c r="ER19" s="56"/>
      <c r="ES19" s="56"/>
      <c r="ET19" s="56"/>
      <c r="EU19" s="56"/>
      <c r="EV19" s="56"/>
      <c r="EW19" s="56"/>
      <c r="EX19" s="56"/>
      <c r="EY19" s="56"/>
      <c r="EZ19" s="56"/>
      <c r="FA19" s="56"/>
      <c r="FB19" s="56"/>
      <c r="FC19" s="56"/>
      <c r="FD19" s="56"/>
      <c r="FE19" s="56"/>
      <c r="FF19" s="56"/>
      <c r="FG19" s="56"/>
      <c r="FH19" s="56"/>
      <c r="FI19" s="56"/>
      <c r="FJ19" s="56"/>
      <c r="FK19" s="56"/>
      <c r="FL19" s="56"/>
      <c r="FM19" s="56"/>
      <c r="FN19" s="56"/>
      <c r="FO19" s="56"/>
      <c r="FP19" s="56"/>
      <c r="FQ19" s="56"/>
      <c r="FR19" s="56"/>
      <c r="FS19" s="56"/>
      <c r="FT19" s="56"/>
      <c r="FU19" s="56"/>
      <c r="FV19" s="56"/>
      <c r="FW19" s="56"/>
      <c r="FX19" s="56"/>
      <c r="FY19" s="56"/>
      <c r="FZ19" s="56"/>
      <c r="GA19" s="56"/>
      <c r="GB19" s="56"/>
      <c r="GC19" s="56"/>
      <c r="GD19" s="56"/>
      <c r="GE19" s="56"/>
      <c r="GF19" s="56"/>
      <c r="GG19" s="56"/>
      <c r="GH19" s="56"/>
      <c r="GI19" s="56"/>
      <c r="GJ19" s="56"/>
      <c r="GK19" s="56"/>
      <c r="GL19" s="56"/>
      <c r="GM19" s="56"/>
      <c r="GN19" s="56"/>
      <c r="GO19" s="56"/>
      <c r="GP19" s="56"/>
      <c r="GQ19" s="56"/>
      <c r="GR19" s="56"/>
      <c r="GS19" s="56"/>
      <c r="GT19" s="56"/>
      <c r="GU19" s="56"/>
      <c r="GV19" s="56"/>
      <c r="GW19" s="56"/>
      <c r="GX19" s="56"/>
      <c r="GY19" s="56"/>
      <c r="GZ19" s="56"/>
      <c r="HA19" s="56"/>
      <c r="HB19" s="56"/>
      <c r="HC19" s="56"/>
      <c r="HD19" s="56"/>
      <c r="HE19" s="56"/>
      <c r="HF19" s="56"/>
      <c r="HG19" s="56"/>
      <c r="HH19" s="56"/>
      <c r="HI19" s="56"/>
      <c r="HJ19" s="56"/>
      <c r="HK19" s="56"/>
      <c r="HL19" s="56"/>
      <c r="HM19" s="56"/>
      <c r="HN19" s="56"/>
      <c r="HO19" s="56"/>
      <c r="HP19" s="56"/>
      <c r="HQ19" s="56"/>
      <c r="HR19" s="56"/>
      <c r="HS19" s="56"/>
      <c r="HT19" s="56"/>
      <c r="HU19" s="56"/>
      <c r="HV19" s="56"/>
      <c r="HW19" s="56"/>
      <c r="HX19" s="56"/>
      <c r="HY19" s="56"/>
      <c r="HZ19" s="56"/>
      <c r="IA19" s="56"/>
      <c r="IB19" s="56"/>
      <c r="IC19" s="56"/>
      <c r="ID19" s="56"/>
      <c r="IE19" s="56"/>
      <c r="IF19" s="56"/>
      <c r="IG19" s="56"/>
      <c r="IH19" s="56"/>
      <c r="II19" s="56"/>
      <c r="IJ19" s="56"/>
      <c r="IK19" s="56"/>
      <c r="IL19" s="56"/>
      <c r="IM19" s="56"/>
      <c r="IN19" s="56"/>
      <c r="IO19" s="56"/>
      <c r="IP19" s="56"/>
      <c r="IQ19" s="56"/>
      <c r="IR19" s="56"/>
      <c r="IS19" s="56"/>
      <c r="IT19" s="56"/>
      <c r="IU19" s="56"/>
      <c r="IV19" s="56"/>
    </row>
    <row r="20" spans="1:256" ht="24" customHeight="1">
      <c r="A20" s="57"/>
      <c r="B20" s="57"/>
      <c r="C20" s="243" t="s">
        <v>30</v>
      </c>
      <c r="D20" s="236"/>
      <c r="E20" s="225"/>
      <c r="F20" s="225"/>
      <c r="G20" s="226"/>
      <c r="H20" s="226"/>
      <c r="J20" s="263" t="s">
        <v>18</v>
      </c>
      <c r="K20" s="264" t="s">
        <v>125</v>
      </c>
      <c r="L20" s="240"/>
      <c r="M20" s="265"/>
      <c r="N20" s="56"/>
      <c r="P20" s="56"/>
      <c r="Q20" s="226"/>
      <c r="R20" s="259" t="s">
        <v>26</v>
      </c>
      <c r="S20" s="226"/>
      <c r="T20" s="56"/>
      <c r="U20" s="56"/>
      <c r="Z20" s="256" t="s">
        <v>18</v>
      </c>
      <c r="AA20" s="331">
        <f>'[1]Data Record'!X2</f>
        <v>42496</v>
      </c>
      <c r="AB20" s="331"/>
      <c r="AC20" s="331"/>
      <c r="AD20" s="331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56"/>
      <c r="BJ20" s="56"/>
      <c r="BK20" s="56"/>
      <c r="BL20" s="56"/>
      <c r="BM20" s="56"/>
      <c r="BN20" s="56"/>
      <c r="BO20" s="56"/>
      <c r="BP20" s="56"/>
      <c r="BQ20" s="56"/>
      <c r="BR20" s="56"/>
      <c r="BS20" s="56"/>
      <c r="BT20" s="56"/>
      <c r="BU20" s="56"/>
      <c r="BV20" s="56"/>
      <c r="BW20" s="56"/>
      <c r="BX20" s="56"/>
      <c r="BY20" s="56"/>
      <c r="BZ20" s="56"/>
      <c r="CA20" s="56"/>
      <c r="CB20" s="56"/>
      <c r="CC20" s="56"/>
      <c r="CD20" s="56"/>
      <c r="CE20" s="56"/>
      <c r="CF20" s="56"/>
      <c r="CG20" s="56"/>
      <c r="CH20" s="56"/>
      <c r="CI20" s="56"/>
      <c r="CJ20" s="56"/>
      <c r="CK20" s="56"/>
      <c r="CL20" s="56"/>
      <c r="CM20" s="56"/>
      <c r="CN20" s="56"/>
      <c r="CO20" s="56"/>
      <c r="CP20" s="56"/>
      <c r="CQ20" s="56"/>
      <c r="CR20" s="56"/>
      <c r="CS20" s="56"/>
      <c r="CT20" s="56"/>
      <c r="CU20" s="56"/>
      <c r="CV20" s="56"/>
      <c r="CW20" s="56"/>
      <c r="CX20" s="56"/>
      <c r="CY20" s="56"/>
      <c r="CZ20" s="56"/>
      <c r="DA20" s="56"/>
      <c r="DB20" s="56"/>
      <c r="DC20" s="56"/>
      <c r="DD20" s="56"/>
      <c r="DE20" s="56"/>
      <c r="DF20" s="56"/>
      <c r="DG20" s="56"/>
      <c r="DH20" s="56"/>
      <c r="DI20" s="56"/>
      <c r="DJ20" s="56"/>
      <c r="DK20" s="56"/>
      <c r="DL20" s="56"/>
      <c r="DM20" s="56"/>
      <c r="DN20" s="56"/>
      <c r="DO20" s="56"/>
      <c r="DP20" s="56"/>
      <c r="DQ20" s="56"/>
      <c r="DR20" s="56"/>
      <c r="DS20" s="56"/>
      <c r="DT20" s="56"/>
      <c r="DU20" s="56"/>
      <c r="DV20" s="56"/>
      <c r="DW20" s="56"/>
      <c r="DX20" s="56"/>
      <c r="DY20" s="56"/>
      <c r="DZ20" s="56"/>
      <c r="EA20" s="56"/>
      <c r="EB20" s="56"/>
      <c r="EC20" s="56"/>
      <c r="ED20" s="56"/>
      <c r="EE20" s="56"/>
      <c r="EF20" s="56"/>
      <c r="EG20" s="56"/>
      <c r="EH20" s="56"/>
      <c r="EI20" s="56"/>
      <c r="EJ20" s="56"/>
      <c r="EK20" s="56"/>
      <c r="EL20" s="56"/>
      <c r="EM20" s="56"/>
      <c r="EN20" s="56"/>
      <c r="EO20" s="56"/>
      <c r="EP20" s="56"/>
      <c r="EQ20" s="56"/>
      <c r="ER20" s="56"/>
      <c r="ES20" s="56"/>
      <c r="ET20" s="56"/>
      <c r="EU20" s="56"/>
      <c r="EV20" s="56"/>
      <c r="EW20" s="56"/>
      <c r="EX20" s="56"/>
      <c r="EY20" s="56"/>
      <c r="EZ20" s="56"/>
      <c r="FA20" s="56"/>
      <c r="FB20" s="56"/>
      <c r="FC20" s="56"/>
      <c r="FD20" s="56"/>
      <c r="FE20" s="56"/>
      <c r="FF20" s="56"/>
      <c r="FG20" s="56"/>
      <c r="FH20" s="56"/>
      <c r="FI20" s="56"/>
      <c r="FJ20" s="56"/>
      <c r="FK20" s="56"/>
      <c r="FL20" s="56"/>
      <c r="FM20" s="56"/>
      <c r="FN20" s="56"/>
      <c r="FO20" s="56"/>
      <c r="FP20" s="56"/>
      <c r="FQ20" s="56"/>
      <c r="FR20" s="56"/>
      <c r="FS20" s="56"/>
      <c r="FT20" s="56"/>
      <c r="FU20" s="56"/>
      <c r="FV20" s="56"/>
      <c r="FW20" s="56"/>
      <c r="FX20" s="56"/>
      <c r="FY20" s="56"/>
      <c r="FZ20" s="56"/>
      <c r="GA20" s="56"/>
      <c r="GB20" s="56"/>
      <c r="GC20" s="56"/>
      <c r="GD20" s="56"/>
      <c r="GE20" s="56"/>
      <c r="GF20" s="56"/>
      <c r="GG20" s="56"/>
      <c r="GH20" s="56"/>
      <c r="GI20" s="56"/>
      <c r="GJ20" s="56"/>
      <c r="GK20" s="56"/>
      <c r="GL20" s="56"/>
      <c r="GM20" s="56"/>
      <c r="GN20" s="56"/>
      <c r="GO20" s="56"/>
      <c r="GP20" s="56"/>
      <c r="GQ20" s="56"/>
      <c r="GR20" s="56"/>
      <c r="GS20" s="56"/>
      <c r="GT20" s="56"/>
      <c r="GU20" s="56"/>
      <c r="GV20" s="56"/>
      <c r="GW20" s="56"/>
      <c r="GX20" s="56"/>
      <c r="GY20" s="56"/>
      <c r="GZ20" s="56"/>
      <c r="HA20" s="56"/>
      <c r="HB20" s="56"/>
      <c r="HC20" s="56"/>
      <c r="HD20" s="56"/>
      <c r="HE20" s="56"/>
      <c r="HF20" s="56"/>
      <c r="HG20" s="56"/>
      <c r="HH20" s="56"/>
      <c r="HI20" s="56"/>
      <c r="HJ20" s="56"/>
      <c r="HK20" s="56"/>
      <c r="HL20" s="56"/>
      <c r="HM20" s="56"/>
      <c r="HN20" s="56"/>
      <c r="HO20" s="56"/>
      <c r="HP20" s="56"/>
      <c r="HQ20" s="56"/>
      <c r="HR20" s="56"/>
      <c r="HS20" s="56"/>
      <c r="HT20" s="56"/>
      <c r="HU20" s="56"/>
      <c r="HV20" s="56"/>
      <c r="HW20" s="56"/>
      <c r="HX20" s="56"/>
      <c r="HY20" s="56"/>
      <c r="HZ20" s="56"/>
      <c r="IA20" s="56"/>
      <c r="IB20" s="56"/>
      <c r="IC20" s="56"/>
      <c r="ID20" s="56"/>
      <c r="IE20" s="56"/>
      <c r="IF20" s="56"/>
      <c r="IG20" s="56"/>
      <c r="IH20" s="56"/>
      <c r="II20" s="56"/>
      <c r="IJ20" s="56"/>
      <c r="IK20" s="56"/>
      <c r="IL20" s="56"/>
      <c r="IM20" s="56"/>
      <c r="IN20" s="56"/>
      <c r="IO20" s="56"/>
      <c r="IP20" s="56"/>
      <c r="IQ20" s="56"/>
      <c r="IR20" s="56"/>
      <c r="IS20" s="56"/>
      <c r="IT20" s="56"/>
      <c r="IU20" s="56"/>
      <c r="IV20" s="56"/>
    </row>
    <row r="21" spans="1:256" ht="24" customHeight="1">
      <c r="A21" s="57"/>
      <c r="B21" s="57"/>
      <c r="C21" s="243" t="s">
        <v>31</v>
      </c>
      <c r="D21" s="236"/>
      <c r="E21" s="225"/>
      <c r="F21" s="225"/>
      <c r="G21" s="226"/>
      <c r="H21" s="226"/>
      <c r="J21" s="263" t="s">
        <v>18</v>
      </c>
      <c r="K21" s="262" t="s">
        <v>32</v>
      </c>
      <c r="L21" s="240"/>
      <c r="M21" s="89"/>
      <c r="N21" s="56"/>
      <c r="P21" s="56"/>
      <c r="Q21" s="226"/>
      <c r="R21" s="236" t="s">
        <v>27</v>
      </c>
      <c r="S21" s="226"/>
      <c r="T21" s="56"/>
      <c r="U21" s="56"/>
      <c r="Z21" s="256" t="s">
        <v>18</v>
      </c>
      <c r="AA21" s="332">
        <f>AA20+365</f>
        <v>42861</v>
      </c>
      <c r="AB21" s="332"/>
      <c r="AC21" s="332"/>
      <c r="AD21" s="332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56"/>
      <c r="BJ21" s="56"/>
      <c r="BK21" s="56"/>
      <c r="BL21" s="56"/>
      <c r="BM21" s="56"/>
      <c r="BN21" s="56"/>
      <c r="BO21" s="56"/>
      <c r="BP21" s="56"/>
      <c r="BQ21" s="56"/>
      <c r="BR21" s="56"/>
      <c r="BS21" s="56"/>
      <c r="BT21" s="56"/>
      <c r="BU21" s="56"/>
      <c r="BV21" s="56"/>
      <c r="BW21" s="56"/>
      <c r="BX21" s="56"/>
      <c r="BY21" s="56"/>
      <c r="BZ21" s="56"/>
      <c r="CA21" s="56"/>
      <c r="CB21" s="56"/>
      <c r="CC21" s="56"/>
      <c r="CD21" s="56"/>
      <c r="CE21" s="56"/>
      <c r="CF21" s="56"/>
      <c r="CG21" s="56"/>
      <c r="CH21" s="56"/>
      <c r="CI21" s="56"/>
      <c r="CJ21" s="56"/>
      <c r="CK21" s="56"/>
      <c r="CL21" s="56"/>
      <c r="CM21" s="56"/>
      <c r="CN21" s="56"/>
      <c r="CO21" s="56"/>
      <c r="CP21" s="56"/>
      <c r="CQ21" s="56"/>
      <c r="CR21" s="56"/>
      <c r="CS21" s="56"/>
      <c r="CT21" s="56"/>
      <c r="CU21" s="56"/>
      <c r="CV21" s="56"/>
      <c r="CW21" s="56"/>
      <c r="CX21" s="56"/>
      <c r="CY21" s="56"/>
      <c r="CZ21" s="56"/>
      <c r="DA21" s="56"/>
      <c r="DB21" s="56"/>
      <c r="DC21" s="56"/>
      <c r="DD21" s="56"/>
      <c r="DE21" s="56"/>
      <c r="DF21" s="56"/>
      <c r="DG21" s="56"/>
      <c r="DH21" s="56"/>
      <c r="DI21" s="56"/>
      <c r="DJ21" s="56"/>
      <c r="DK21" s="56"/>
      <c r="DL21" s="56"/>
      <c r="DM21" s="56"/>
      <c r="DN21" s="56"/>
      <c r="DO21" s="56"/>
      <c r="DP21" s="56"/>
      <c r="DQ21" s="56"/>
      <c r="DR21" s="56"/>
      <c r="DS21" s="56"/>
      <c r="DT21" s="56"/>
      <c r="DU21" s="56"/>
      <c r="DV21" s="56"/>
      <c r="DW21" s="56"/>
      <c r="DX21" s="56"/>
      <c r="DY21" s="56"/>
      <c r="DZ21" s="56"/>
      <c r="EA21" s="56"/>
      <c r="EB21" s="56"/>
      <c r="EC21" s="56"/>
      <c r="ED21" s="56"/>
      <c r="EE21" s="56"/>
      <c r="EF21" s="56"/>
      <c r="EG21" s="56"/>
      <c r="EH21" s="56"/>
      <c r="EI21" s="56"/>
      <c r="EJ21" s="56"/>
      <c r="EK21" s="56"/>
      <c r="EL21" s="56"/>
      <c r="EM21" s="56"/>
      <c r="EN21" s="56"/>
      <c r="EO21" s="56"/>
      <c r="EP21" s="56"/>
      <c r="EQ21" s="56"/>
      <c r="ER21" s="56"/>
      <c r="ES21" s="56"/>
      <c r="ET21" s="56"/>
      <c r="EU21" s="56"/>
      <c r="EV21" s="56"/>
      <c r="EW21" s="56"/>
      <c r="EX21" s="56"/>
      <c r="EY21" s="56"/>
      <c r="EZ21" s="56"/>
      <c r="FA21" s="56"/>
      <c r="FB21" s="56"/>
      <c r="FC21" s="56"/>
      <c r="FD21" s="56"/>
      <c r="FE21" s="56"/>
      <c r="FF21" s="56"/>
      <c r="FG21" s="56"/>
      <c r="FH21" s="56"/>
      <c r="FI21" s="56"/>
      <c r="FJ21" s="56"/>
      <c r="FK21" s="56"/>
      <c r="FL21" s="56"/>
      <c r="FM21" s="56"/>
      <c r="FN21" s="56"/>
      <c r="FO21" s="56"/>
      <c r="FP21" s="56"/>
      <c r="FQ21" s="56"/>
      <c r="FR21" s="56"/>
      <c r="FS21" s="56"/>
      <c r="FT21" s="56"/>
      <c r="FU21" s="56"/>
      <c r="FV21" s="56"/>
      <c r="FW21" s="56"/>
      <c r="FX21" s="56"/>
      <c r="FY21" s="56"/>
      <c r="FZ21" s="56"/>
      <c r="GA21" s="56"/>
      <c r="GB21" s="56"/>
      <c r="GC21" s="56"/>
      <c r="GD21" s="56"/>
      <c r="GE21" s="56"/>
      <c r="GF21" s="56"/>
      <c r="GG21" s="56"/>
      <c r="GH21" s="56"/>
      <c r="GI21" s="56"/>
      <c r="GJ21" s="56"/>
      <c r="GK21" s="56"/>
      <c r="GL21" s="56"/>
      <c r="GM21" s="56"/>
      <c r="GN21" s="56"/>
      <c r="GO21" s="56"/>
      <c r="GP21" s="56"/>
      <c r="GQ21" s="56"/>
      <c r="GR21" s="56"/>
      <c r="GS21" s="56"/>
      <c r="GT21" s="56"/>
      <c r="GU21" s="56"/>
      <c r="GV21" s="56"/>
      <c r="GW21" s="56"/>
      <c r="GX21" s="56"/>
      <c r="GY21" s="56"/>
      <c r="GZ21" s="56"/>
      <c r="HA21" s="56"/>
      <c r="HB21" s="56"/>
      <c r="HC21" s="56"/>
      <c r="HD21" s="56"/>
      <c r="HE21" s="56"/>
      <c r="HF21" s="56"/>
      <c r="HG21" s="56"/>
      <c r="HH21" s="56"/>
      <c r="HI21" s="56"/>
      <c r="HJ21" s="56"/>
      <c r="HK21" s="56"/>
      <c r="HL21" s="56"/>
      <c r="HM21" s="56"/>
      <c r="HN21" s="56"/>
      <c r="HO21" s="56"/>
      <c r="HP21" s="56"/>
      <c r="HQ21" s="56"/>
      <c r="HR21" s="56"/>
      <c r="HS21" s="56"/>
      <c r="HT21" s="56"/>
      <c r="HU21" s="56"/>
      <c r="HV21" s="56"/>
      <c r="HW21" s="56"/>
      <c r="HX21" s="56"/>
      <c r="HY21" s="56"/>
      <c r="HZ21" s="56"/>
      <c r="IA21" s="56"/>
      <c r="IB21" s="56"/>
      <c r="IC21" s="56"/>
      <c r="ID21" s="56"/>
      <c r="IE21" s="56"/>
      <c r="IF21" s="56"/>
      <c r="IG21" s="56"/>
      <c r="IH21" s="56"/>
      <c r="II21" s="56"/>
      <c r="IJ21" s="56"/>
      <c r="IK21" s="56"/>
      <c r="IL21" s="56"/>
      <c r="IM21" s="56"/>
      <c r="IN21" s="56"/>
      <c r="IO21" s="56"/>
      <c r="IP21" s="56"/>
      <c r="IQ21" s="56"/>
      <c r="IR21" s="56"/>
      <c r="IS21" s="56"/>
      <c r="IT21" s="56"/>
      <c r="IU21" s="56"/>
      <c r="IV21" s="56"/>
    </row>
    <row r="22" spans="1:256" ht="24" customHeight="1">
      <c r="A22" s="57"/>
      <c r="B22" s="57"/>
      <c r="C22" s="243" t="s">
        <v>126</v>
      </c>
      <c r="D22" s="240"/>
      <c r="E22" s="56"/>
      <c r="F22" s="56"/>
      <c r="G22" s="56"/>
      <c r="H22" s="56"/>
      <c r="J22" s="263" t="s">
        <v>18</v>
      </c>
      <c r="K22" s="240" t="s">
        <v>138</v>
      </c>
      <c r="L22" s="240"/>
      <c r="M22" s="63"/>
      <c r="N22" s="63"/>
      <c r="O22" s="56"/>
      <c r="P22" s="63"/>
      <c r="Q22" s="100"/>
      <c r="R22" s="100"/>
      <c r="S22" s="63"/>
      <c r="T22" s="63"/>
      <c r="U22" s="63"/>
      <c r="V22" s="63"/>
      <c r="W22" s="63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56"/>
      <c r="BK22" s="56"/>
      <c r="BL22" s="56"/>
      <c r="BM22" s="56"/>
      <c r="BN22" s="56"/>
      <c r="BO22" s="56"/>
      <c r="BP22" s="56"/>
      <c r="BQ22" s="56"/>
      <c r="BR22" s="56"/>
      <c r="BS22" s="56"/>
      <c r="BT22" s="56"/>
      <c r="BU22" s="56"/>
      <c r="BV22" s="56"/>
      <c r="BW22" s="56"/>
      <c r="BX22" s="56"/>
      <c r="BY22" s="56"/>
      <c r="BZ22" s="56"/>
      <c r="CA22" s="56"/>
      <c r="CB22" s="56"/>
      <c r="CC22" s="56"/>
      <c r="CD22" s="56"/>
      <c r="CE22" s="56"/>
      <c r="CF22" s="56"/>
      <c r="CG22" s="56"/>
      <c r="CH22" s="56"/>
      <c r="CI22" s="56"/>
      <c r="CJ22" s="56"/>
      <c r="CK22" s="56"/>
      <c r="CL22" s="56"/>
      <c r="CM22" s="56"/>
      <c r="CN22" s="56"/>
      <c r="CO22" s="56"/>
      <c r="CP22" s="56"/>
      <c r="CQ22" s="56"/>
      <c r="CR22" s="56"/>
      <c r="CS22" s="56"/>
      <c r="CT22" s="56"/>
      <c r="CU22" s="56"/>
      <c r="CV22" s="56"/>
      <c r="CW22" s="56"/>
      <c r="CX22" s="56"/>
      <c r="CY22" s="56"/>
      <c r="CZ22" s="56"/>
      <c r="DA22" s="56"/>
      <c r="DB22" s="56"/>
      <c r="DC22" s="56"/>
      <c r="DD22" s="56"/>
      <c r="DE22" s="56"/>
      <c r="DF22" s="56"/>
      <c r="DG22" s="56"/>
      <c r="DH22" s="56"/>
      <c r="DI22" s="56"/>
      <c r="DJ22" s="56"/>
      <c r="DK22" s="56"/>
      <c r="DL22" s="56"/>
      <c r="DM22" s="56"/>
      <c r="DN22" s="56"/>
      <c r="DO22" s="56"/>
      <c r="DP22" s="56"/>
      <c r="DQ22" s="56"/>
      <c r="DR22" s="56"/>
      <c r="DS22" s="56"/>
      <c r="DT22" s="56"/>
      <c r="DU22" s="56"/>
      <c r="DV22" s="56"/>
      <c r="DW22" s="56"/>
      <c r="DX22" s="56"/>
      <c r="DY22" s="56"/>
      <c r="DZ22" s="56"/>
      <c r="EA22" s="56"/>
      <c r="EB22" s="56"/>
      <c r="EC22" s="56"/>
      <c r="ED22" s="56"/>
      <c r="EE22" s="56"/>
      <c r="EF22" s="56"/>
      <c r="EG22" s="56"/>
      <c r="EH22" s="56"/>
      <c r="EI22" s="56"/>
      <c r="EJ22" s="56"/>
      <c r="EK22" s="56"/>
      <c r="EL22" s="56"/>
      <c r="EM22" s="56"/>
      <c r="EN22" s="56"/>
      <c r="EO22" s="56"/>
      <c r="EP22" s="56"/>
      <c r="EQ22" s="56"/>
      <c r="ER22" s="56"/>
      <c r="ES22" s="56"/>
      <c r="ET22" s="56"/>
      <c r="EU22" s="56"/>
      <c r="EV22" s="56"/>
      <c r="EW22" s="56"/>
      <c r="EX22" s="56"/>
      <c r="EY22" s="56"/>
      <c r="EZ22" s="56"/>
      <c r="FA22" s="56"/>
      <c r="FB22" s="56"/>
      <c r="FC22" s="56"/>
      <c r="FD22" s="56"/>
      <c r="FE22" s="56"/>
      <c r="FF22" s="56"/>
      <c r="FG22" s="56"/>
      <c r="FH22" s="56"/>
      <c r="FI22" s="56"/>
      <c r="FJ22" s="56"/>
      <c r="FK22" s="56"/>
      <c r="FL22" s="56"/>
      <c r="FM22" s="56"/>
      <c r="FN22" s="56"/>
      <c r="FO22" s="56"/>
      <c r="FP22" s="56"/>
      <c r="FQ22" s="56"/>
      <c r="FR22" s="56"/>
      <c r="FS22" s="56"/>
      <c r="FT22" s="56"/>
      <c r="FU22" s="56"/>
      <c r="FV22" s="56"/>
      <c r="FW22" s="56"/>
      <c r="FX22" s="56"/>
      <c r="FY22" s="56"/>
      <c r="FZ22" s="56"/>
      <c r="GA22" s="56"/>
      <c r="GB22" s="56"/>
      <c r="GC22" s="56"/>
      <c r="GD22" s="56"/>
      <c r="GE22" s="56"/>
      <c r="GF22" s="56"/>
      <c r="GG22" s="56"/>
      <c r="GH22" s="56"/>
      <c r="GI22" s="56"/>
      <c r="GJ22" s="56"/>
      <c r="GK22" s="56"/>
      <c r="GL22" s="56"/>
      <c r="GM22" s="56"/>
      <c r="GN22" s="56"/>
      <c r="GO22" s="56"/>
      <c r="GP22" s="56"/>
      <c r="GQ22" s="56"/>
      <c r="GR22" s="56"/>
      <c r="GS22" s="56"/>
      <c r="GT22" s="56"/>
      <c r="GU22" s="56"/>
      <c r="GV22" s="56"/>
      <c r="GW22" s="56"/>
      <c r="GX22" s="56"/>
      <c r="GY22" s="56"/>
      <c r="GZ22" s="56"/>
      <c r="HA22" s="56"/>
      <c r="HB22" s="56"/>
      <c r="HC22" s="56"/>
      <c r="HD22" s="56"/>
      <c r="HE22" s="56"/>
      <c r="HF22" s="56"/>
      <c r="HG22" s="56"/>
      <c r="HH22" s="56"/>
      <c r="HI22" s="56"/>
      <c r="HJ22" s="56"/>
      <c r="HK22" s="56"/>
      <c r="HL22" s="56"/>
      <c r="HM22" s="56"/>
      <c r="HN22" s="56"/>
      <c r="HO22" s="56"/>
      <c r="HP22" s="56"/>
      <c r="HQ22" s="56"/>
      <c r="HR22" s="56"/>
      <c r="HS22" s="56"/>
      <c r="HT22" s="56"/>
      <c r="HU22" s="56"/>
      <c r="HV22" s="56"/>
      <c r="HW22" s="56"/>
      <c r="HX22" s="56"/>
      <c r="HY22" s="56"/>
      <c r="HZ22" s="56"/>
      <c r="IA22" s="56"/>
      <c r="IB22" s="56"/>
      <c r="IC22" s="56"/>
      <c r="ID22" s="56"/>
      <c r="IE22" s="56"/>
      <c r="IF22" s="56"/>
      <c r="IG22" s="56"/>
      <c r="IH22" s="56"/>
      <c r="II22" s="56"/>
      <c r="IJ22" s="56"/>
      <c r="IK22" s="56"/>
      <c r="IL22" s="56"/>
      <c r="IM22" s="56"/>
      <c r="IN22" s="56"/>
      <c r="IO22" s="56"/>
      <c r="IP22" s="56"/>
      <c r="IQ22" s="56"/>
      <c r="IR22" s="56"/>
      <c r="IS22" s="56"/>
      <c r="IT22" s="56"/>
      <c r="IU22" s="56"/>
      <c r="IV22" s="56"/>
    </row>
    <row r="23" spans="1:256" ht="18.75" customHeight="1">
      <c r="A23" s="57"/>
      <c r="B23" s="57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63"/>
      <c r="N23" s="63"/>
      <c r="O23" s="56"/>
      <c r="P23" s="63"/>
      <c r="Q23" s="63"/>
      <c r="R23" s="63"/>
      <c r="S23" s="63"/>
      <c r="T23" s="63"/>
      <c r="U23" s="63"/>
      <c r="V23" s="63"/>
      <c r="W23" s="63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56"/>
      <c r="BK23" s="56"/>
      <c r="BL23" s="56"/>
      <c r="BM23" s="56"/>
      <c r="BN23" s="56"/>
      <c r="BO23" s="56"/>
      <c r="BP23" s="56"/>
      <c r="BQ23" s="56"/>
      <c r="BR23" s="56"/>
      <c r="BS23" s="56"/>
      <c r="BT23" s="56"/>
      <c r="BU23" s="56"/>
      <c r="BV23" s="56"/>
      <c r="BW23" s="56"/>
      <c r="BX23" s="56"/>
      <c r="BY23" s="56"/>
      <c r="BZ23" s="56"/>
      <c r="CA23" s="56"/>
      <c r="CB23" s="56"/>
      <c r="CC23" s="56"/>
      <c r="CD23" s="56"/>
      <c r="CE23" s="56"/>
      <c r="CF23" s="56"/>
      <c r="CG23" s="56"/>
      <c r="CH23" s="56"/>
      <c r="CI23" s="56"/>
      <c r="CJ23" s="56"/>
      <c r="CK23" s="56"/>
      <c r="CL23" s="56"/>
      <c r="CM23" s="56"/>
      <c r="CN23" s="56"/>
      <c r="CO23" s="56"/>
      <c r="CP23" s="56"/>
      <c r="CQ23" s="56"/>
      <c r="CR23" s="56"/>
      <c r="CS23" s="56"/>
      <c r="CT23" s="56"/>
      <c r="CU23" s="56"/>
      <c r="CV23" s="56"/>
      <c r="CW23" s="56"/>
      <c r="CX23" s="56"/>
      <c r="CY23" s="56"/>
      <c r="CZ23" s="56"/>
      <c r="DA23" s="56"/>
      <c r="DB23" s="56"/>
      <c r="DC23" s="56"/>
      <c r="DD23" s="56"/>
      <c r="DE23" s="56"/>
      <c r="DF23" s="56"/>
      <c r="DG23" s="56"/>
      <c r="DH23" s="56"/>
      <c r="DI23" s="56"/>
      <c r="DJ23" s="56"/>
      <c r="DK23" s="56"/>
      <c r="DL23" s="56"/>
      <c r="DM23" s="56"/>
      <c r="DN23" s="56"/>
      <c r="DO23" s="56"/>
      <c r="DP23" s="56"/>
      <c r="DQ23" s="56"/>
      <c r="DR23" s="56"/>
      <c r="DS23" s="56"/>
      <c r="DT23" s="56"/>
      <c r="DU23" s="56"/>
      <c r="DV23" s="56"/>
      <c r="DW23" s="56"/>
      <c r="DX23" s="56"/>
      <c r="DY23" s="56"/>
      <c r="DZ23" s="56"/>
      <c r="EA23" s="56"/>
      <c r="EB23" s="56"/>
      <c r="EC23" s="56"/>
      <c r="ED23" s="56"/>
      <c r="EE23" s="56"/>
      <c r="EF23" s="56"/>
      <c r="EG23" s="56"/>
      <c r="EH23" s="56"/>
      <c r="EI23" s="56"/>
      <c r="EJ23" s="56"/>
      <c r="EK23" s="56"/>
      <c r="EL23" s="56"/>
      <c r="EM23" s="56"/>
      <c r="EN23" s="56"/>
      <c r="EO23" s="56"/>
      <c r="EP23" s="56"/>
      <c r="EQ23" s="56"/>
      <c r="ER23" s="56"/>
      <c r="ES23" s="56"/>
      <c r="ET23" s="56"/>
      <c r="EU23" s="56"/>
      <c r="EV23" s="56"/>
      <c r="EW23" s="56"/>
      <c r="EX23" s="56"/>
      <c r="EY23" s="56"/>
      <c r="EZ23" s="56"/>
      <c r="FA23" s="56"/>
      <c r="FB23" s="56"/>
      <c r="FC23" s="56"/>
      <c r="FD23" s="56"/>
      <c r="FE23" s="56"/>
      <c r="FF23" s="56"/>
      <c r="FG23" s="56"/>
      <c r="FH23" s="56"/>
      <c r="FI23" s="56"/>
      <c r="FJ23" s="56"/>
      <c r="FK23" s="56"/>
      <c r="FL23" s="56"/>
      <c r="FM23" s="56"/>
      <c r="FN23" s="56"/>
      <c r="FO23" s="56"/>
      <c r="FP23" s="56"/>
      <c r="FQ23" s="56"/>
      <c r="FR23" s="56"/>
      <c r="FS23" s="56"/>
      <c r="FT23" s="56"/>
      <c r="FU23" s="56"/>
      <c r="FV23" s="56"/>
      <c r="FW23" s="56"/>
      <c r="FX23" s="56"/>
      <c r="FY23" s="56"/>
      <c r="FZ23" s="56"/>
      <c r="GA23" s="56"/>
      <c r="GB23" s="56"/>
      <c r="GC23" s="56"/>
      <c r="GD23" s="56"/>
      <c r="GE23" s="56"/>
      <c r="GF23" s="56"/>
      <c r="GG23" s="56"/>
      <c r="GH23" s="56"/>
      <c r="GI23" s="56"/>
      <c r="GJ23" s="56"/>
      <c r="GK23" s="56"/>
      <c r="GL23" s="56"/>
      <c r="GM23" s="56"/>
      <c r="GN23" s="56"/>
      <c r="GO23" s="56"/>
      <c r="GP23" s="56"/>
      <c r="GQ23" s="56"/>
      <c r="GR23" s="56"/>
      <c r="GS23" s="56"/>
      <c r="GT23" s="56"/>
      <c r="GU23" s="56"/>
      <c r="GV23" s="56"/>
      <c r="GW23" s="56"/>
      <c r="GX23" s="56"/>
      <c r="GY23" s="56"/>
      <c r="GZ23" s="56"/>
      <c r="HA23" s="56"/>
      <c r="HB23" s="56"/>
      <c r="HC23" s="56"/>
      <c r="HD23" s="56"/>
      <c r="HE23" s="56"/>
      <c r="HF23" s="56"/>
      <c r="HG23" s="56"/>
      <c r="HH23" s="56"/>
      <c r="HI23" s="56"/>
      <c r="HJ23" s="56"/>
      <c r="HK23" s="56"/>
      <c r="HL23" s="56"/>
      <c r="HM23" s="56"/>
      <c r="HN23" s="56"/>
      <c r="HO23" s="56"/>
      <c r="HP23" s="56"/>
      <c r="HQ23" s="56"/>
      <c r="HR23" s="56"/>
      <c r="HS23" s="56"/>
      <c r="HT23" s="56"/>
      <c r="HU23" s="56"/>
      <c r="HV23" s="56"/>
      <c r="HW23" s="56"/>
      <c r="HX23" s="56"/>
      <c r="HY23" s="56"/>
      <c r="HZ23" s="56"/>
      <c r="IA23" s="56"/>
      <c r="IB23" s="56"/>
      <c r="IC23" s="56"/>
      <c r="ID23" s="56"/>
      <c r="IE23" s="56"/>
      <c r="IF23" s="56"/>
      <c r="IG23" s="56"/>
      <c r="IH23" s="56"/>
      <c r="II23" s="56"/>
      <c r="IJ23" s="56"/>
      <c r="IK23" s="56"/>
      <c r="IL23" s="56"/>
      <c r="IM23" s="56"/>
      <c r="IN23" s="56"/>
      <c r="IO23" s="56"/>
      <c r="IP23" s="56"/>
      <c r="IQ23" s="56"/>
      <c r="IR23" s="56"/>
      <c r="IS23" s="56"/>
      <c r="IT23" s="56"/>
      <c r="IU23" s="56"/>
      <c r="IV23" s="56"/>
    </row>
    <row r="24" spans="1:256" ht="24" customHeight="1">
      <c r="A24" s="57"/>
      <c r="B24" s="57"/>
      <c r="C24" s="226" t="s">
        <v>33</v>
      </c>
      <c r="D24" s="105"/>
      <c r="E24" s="111"/>
      <c r="F24" s="111"/>
      <c r="G24" s="111"/>
      <c r="H24" s="111"/>
      <c r="I24" s="111"/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266"/>
      <c r="X24" s="107"/>
      <c r="Y24" s="267"/>
      <c r="Z24" s="267"/>
      <c r="AA24" s="267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56"/>
      <c r="BJ24" s="56"/>
      <c r="BK24" s="56"/>
      <c r="BL24" s="56"/>
      <c r="BM24" s="56"/>
      <c r="BN24" s="56"/>
      <c r="BO24" s="56"/>
      <c r="BP24" s="56"/>
      <c r="BQ24" s="56"/>
      <c r="BR24" s="56"/>
      <c r="BS24" s="56"/>
      <c r="BT24" s="56"/>
      <c r="BU24" s="56"/>
      <c r="BV24" s="56"/>
      <c r="BW24" s="56"/>
      <c r="BX24" s="56"/>
      <c r="BY24" s="56"/>
      <c r="BZ24" s="56"/>
      <c r="CA24" s="56"/>
      <c r="CB24" s="56"/>
      <c r="CC24" s="56"/>
      <c r="CD24" s="56"/>
      <c r="CE24" s="56"/>
      <c r="CF24" s="56"/>
      <c r="CG24" s="56"/>
      <c r="CH24" s="56"/>
      <c r="CI24" s="56"/>
      <c r="CJ24" s="56"/>
      <c r="CK24" s="56"/>
      <c r="CL24" s="56"/>
      <c r="CM24" s="56"/>
      <c r="CN24" s="56"/>
      <c r="CO24" s="56"/>
      <c r="CP24" s="56"/>
      <c r="CQ24" s="56"/>
      <c r="CR24" s="56"/>
      <c r="CS24" s="56"/>
      <c r="CT24" s="56"/>
      <c r="CU24" s="56"/>
      <c r="CV24" s="56"/>
      <c r="CW24" s="56"/>
      <c r="CX24" s="56"/>
      <c r="CY24" s="56"/>
      <c r="CZ24" s="56"/>
      <c r="DA24" s="56"/>
      <c r="DB24" s="56"/>
      <c r="DC24" s="56"/>
      <c r="DD24" s="56"/>
      <c r="DE24" s="56"/>
      <c r="DF24" s="56"/>
      <c r="DG24" s="56"/>
      <c r="DH24" s="56"/>
      <c r="DI24" s="56"/>
      <c r="DJ24" s="56"/>
      <c r="DK24" s="56"/>
      <c r="DL24" s="56"/>
      <c r="DM24" s="56"/>
      <c r="DN24" s="56"/>
      <c r="DO24" s="56"/>
      <c r="DP24" s="56"/>
      <c r="DQ24" s="56"/>
      <c r="DR24" s="56"/>
      <c r="DS24" s="56"/>
      <c r="DT24" s="56"/>
      <c r="DU24" s="56"/>
      <c r="DV24" s="56"/>
      <c r="DW24" s="56"/>
      <c r="DX24" s="56"/>
      <c r="DY24" s="56"/>
      <c r="DZ24" s="56"/>
      <c r="EA24" s="56"/>
      <c r="EB24" s="56"/>
      <c r="EC24" s="56"/>
      <c r="ED24" s="56"/>
      <c r="EE24" s="56"/>
      <c r="EF24" s="56"/>
      <c r="EG24" s="56"/>
      <c r="EH24" s="56"/>
      <c r="EI24" s="56"/>
      <c r="EJ24" s="56"/>
      <c r="EK24" s="56"/>
      <c r="EL24" s="56"/>
      <c r="EM24" s="56"/>
      <c r="EN24" s="56"/>
      <c r="EO24" s="56"/>
      <c r="EP24" s="56"/>
      <c r="EQ24" s="56"/>
      <c r="ER24" s="56"/>
      <c r="ES24" s="56"/>
      <c r="ET24" s="56"/>
      <c r="EU24" s="56"/>
      <c r="EV24" s="56"/>
      <c r="EW24" s="56"/>
      <c r="EX24" s="56"/>
      <c r="EY24" s="56"/>
      <c r="EZ24" s="56"/>
      <c r="FA24" s="56"/>
      <c r="FB24" s="56"/>
      <c r="FC24" s="56"/>
      <c r="FD24" s="56"/>
      <c r="FE24" s="56"/>
      <c r="FF24" s="56"/>
      <c r="FG24" s="56"/>
      <c r="FH24" s="56"/>
      <c r="FI24" s="56"/>
      <c r="FJ24" s="56"/>
      <c r="FK24" s="56"/>
      <c r="FL24" s="56"/>
      <c r="FM24" s="56"/>
      <c r="FN24" s="56"/>
      <c r="FO24" s="56"/>
      <c r="FP24" s="56"/>
      <c r="FQ24" s="56"/>
      <c r="FR24" s="56"/>
      <c r="FS24" s="56"/>
      <c r="FT24" s="56"/>
      <c r="FU24" s="56"/>
      <c r="FV24" s="56"/>
      <c r="FW24" s="56"/>
      <c r="FX24" s="56"/>
      <c r="FY24" s="56"/>
      <c r="FZ24" s="56"/>
      <c r="GA24" s="56"/>
      <c r="GB24" s="56"/>
      <c r="GC24" s="56"/>
      <c r="GD24" s="56"/>
      <c r="GE24" s="56"/>
      <c r="GF24" s="56"/>
      <c r="GG24" s="56"/>
      <c r="GH24" s="56"/>
      <c r="GI24" s="56"/>
      <c r="GJ24" s="56"/>
      <c r="GK24" s="56"/>
      <c r="GL24" s="56"/>
      <c r="GM24" s="56"/>
      <c r="GN24" s="56"/>
      <c r="GO24" s="56"/>
      <c r="GP24" s="56"/>
      <c r="GQ24" s="56"/>
      <c r="GR24" s="56"/>
      <c r="GS24" s="56"/>
      <c r="GT24" s="56"/>
      <c r="GU24" s="56"/>
      <c r="GV24" s="56"/>
      <c r="GW24" s="56"/>
      <c r="GX24" s="56"/>
      <c r="GY24" s="56"/>
      <c r="GZ24" s="56"/>
      <c r="HA24" s="56"/>
      <c r="HB24" s="56"/>
      <c r="HC24" s="56"/>
      <c r="HD24" s="56"/>
      <c r="HE24" s="56"/>
      <c r="HF24" s="56"/>
      <c r="HG24" s="56"/>
      <c r="HH24" s="56"/>
      <c r="HI24" s="56"/>
      <c r="HJ24" s="56"/>
      <c r="HK24" s="56"/>
      <c r="HL24" s="56"/>
      <c r="HM24" s="56"/>
      <c r="HN24" s="56"/>
      <c r="HO24" s="56"/>
      <c r="HP24" s="56"/>
      <c r="HQ24" s="56"/>
      <c r="HR24" s="56"/>
      <c r="HS24" s="56"/>
      <c r="HT24" s="56"/>
      <c r="HU24" s="56"/>
      <c r="HV24" s="56"/>
      <c r="HW24" s="56"/>
      <c r="HX24" s="56"/>
      <c r="HY24" s="56"/>
      <c r="HZ24" s="56"/>
      <c r="IA24" s="56"/>
      <c r="IB24" s="56"/>
      <c r="IC24" s="56"/>
      <c r="ID24" s="56"/>
      <c r="IE24" s="56"/>
      <c r="IF24" s="56"/>
      <c r="IG24" s="56"/>
      <c r="IH24" s="56"/>
      <c r="II24" s="56"/>
      <c r="IJ24" s="56"/>
      <c r="IK24" s="56"/>
      <c r="IL24" s="56"/>
      <c r="IM24" s="56"/>
      <c r="IN24" s="56"/>
      <c r="IO24" s="56"/>
      <c r="IP24" s="56"/>
      <c r="IQ24" s="56"/>
      <c r="IR24" s="56"/>
      <c r="IS24" s="56"/>
      <c r="IT24" s="56"/>
      <c r="IU24" s="56"/>
      <c r="IV24" s="56"/>
    </row>
    <row r="25" spans="1:256" ht="24" customHeight="1">
      <c r="A25" s="57"/>
      <c r="B25" s="57"/>
      <c r="C25" s="268" t="s">
        <v>127</v>
      </c>
      <c r="D25" s="56"/>
      <c r="E25" s="56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57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56"/>
      <c r="BJ25" s="56"/>
      <c r="BK25" s="56"/>
      <c r="BL25" s="56"/>
      <c r="BM25" s="56"/>
      <c r="BN25" s="56"/>
      <c r="BO25" s="56"/>
      <c r="BP25" s="56"/>
      <c r="BQ25" s="56"/>
      <c r="BR25" s="56"/>
      <c r="BS25" s="56"/>
      <c r="BT25" s="56"/>
      <c r="BU25" s="56"/>
      <c r="BV25" s="56"/>
      <c r="BW25" s="56"/>
      <c r="BX25" s="56"/>
      <c r="BY25" s="56"/>
      <c r="BZ25" s="56"/>
      <c r="CA25" s="56"/>
      <c r="CB25" s="56"/>
      <c r="CC25" s="56"/>
      <c r="CD25" s="56"/>
      <c r="CE25" s="56"/>
      <c r="CF25" s="56"/>
      <c r="CG25" s="56"/>
      <c r="CH25" s="56"/>
      <c r="CI25" s="56"/>
      <c r="CJ25" s="56"/>
      <c r="CK25" s="56"/>
      <c r="CL25" s="56"/>
      <c r="CM25" s="56"/>
      <c r="CN25" s="56"/>
      <c r="CO25" s="56"/>
      <c r="CP25" s="56"/>
      <c r="CQ25" s="56"/>
      <c r="CR25" s="56"/>
      <c r="CS25" s="56"/>
      <c r="CT25" s="56"/>
      <c r="CU25" s="56"/>
      <c r="CV25" s="56"/>
      <c r="CW25" s="56"/>
      <c r="CX25" s="56"/>
      <c r="CY25" s="56"/>
      <c r="CZ25" s="56"/>
      <c r="DA25" s="56"/>
      <c r="DB25" s="56"/>
      <c r="DC25" s="56"/>
      <c r="DD25" s="56"/>
      <c r="DE25" s="56"/>
      <c r="DF25" s="56"/>
      <c r="DG25" s="56"/>
      <c r="DH25" s="56"/>
      <c r="DI25" s="56"/>
      <c r="DJ25" s="56"/>
      <c r="DK25" s="56"/>
      <c r="DL25" s="56"/>
      <c r="DM25" s="56"/>
      <c r="DN25" s="56"/>
      <c r="DO25" s="56"/>
      <c r="DP25" s="56"/>
      <c r="DQ25" s="56"/>
      <c r="DR25" s="56"/>
      <c r="DS25" s="56"/>
      <c r="DT25" s="56"/>
      <c r="DU25" s="56"/>
      <c r="DV25" s="56"/>
      <c r="DW25" s="56"/>
      <c r="DX25" s="56"/>
      <c r="DY25" s="56"/>
      <c r="DZ25" s="56"/>
      <c r="EA25" s="56"/>
      <c r="EB25" s="56"/>
      <c r="EC25" s="56"/>
      <c r="ED25" s="56"/>
      <c r="EE25" s="56"/>
      <c r="EF25" s="56"/>
      <c r="EG25" s="56"/>
      <c r="EH25" s="56"/>
      <c r="EI25" s="56"/>
      <c r="EJ25" s="56"/>
      <c r="EK25" s="56"/>
      <c r="EL25" s="56"/>
      <c r="EM25" s="56"/>
      <c r="EN25" s="56"/>
      <c r="EO25" s="56"/>
      <c r="EP25" s="56"/>
      <c r="EQ25" s="56"/>
      <c r="ER25" s="56"/>
      <c r="ES25" s="56"/>
      <c r="ET25" s="56"/>
      <c r="EU25" s="56"/>
      <c r="EV25" s="56"/>
      <c r="EW25" s="56"/>
      <c r="EX25" s="56"/>
      <c r="EY25" s="56"/>
      <c r="EZ25" s="56"/>
      <c r="FA25" s="56"/>
      <c r="FB25" s="56"/>
      <c r="FC25" s="56"/>
      <c r="FD25" s="56"/>
      <c r="FE25" s="56"/>
      <c r="FF25" s="56"/>
      <c r="FG25" s="56"/>
      <c r="FH25" s="56"/>
      <c r="FI25" s="56"/>
      <c r="FJ25" s="56"/>
      <c r="FK25" s="56"/>
      <c r="FL25" s="56"/>
      <c r="FM25" s="56"/>
      <c r="FN25" s="56"/>
      <c r="FO25" s="56"/>
      <c r="FP25" s="56"/>
      <c r="FQ25" s="56"/>
      <c r="FR25" s="56"/>
      <c r="FS25" s="56"/>
      <c r="FT25" s="56"/>
      <c r="FU25" s="56"/>
      <c r="FV25" s="56"/>
      <c r="FW25" s="56"/>
      <c r="FX25" s="56"/>
      <c r="FY25" s="56"/>
      <c r="FZ25" s="56"/>
      <c r="GA25" s="56"/>
      <c r="GB25" s="56"/>
      <c r="GC25" s="56"/>
      <c r="GD25" s="56"/>
      <c r="GE25" s="56"/>
      <c r="GF25" s="56"/>
      <c r="GG25" s="56"/>
      <c r="GH25" s="56"/>
      <c r="GI25" s="56"/>
      <c r="GJ25" s="56"/>
      <c r="GK25" s="56"/>
      <c r="GL25" s="56"/>
      <c r="GM25" s="56"/>
      <c r="GN25" s="56"/>
      <c r="GO25" s="56"/>
      <c r="GP25" s="56"/>
      <c r="GQ25" s="56"/>
      <c r="GR25" s="56"/>
      <c r="GS25" s="56"/>
      <c r="GT25" s="56"/>
      <c r="GU25" s="56"/>
      <c r="GV25" s="56"/>
      <c r="GW25" s="56"/>
      <c r="GX25" s="56"/>
      <c r="GY25" s="56"/>
      <c r="GZ25" s="56"/>
      <c r="HA25" s="56"/>
      <c r="HB25" s="56"/>
      <c r="HC25" s="56"/>
      <c r="HD25" s="56"/>
      <c r="HE25" s="56"/>
      <c r="HF25" s="56"/>
      <c r="HG25" s="56"/>
      <c r="HH25" s="56"/>
      <c r="HI25" s="56"/>
      <c r="HJ25" s="56"/>
      <c r="HK25" s="56"/>
      <c r="HL25" s="56"/>
      <c r="HM25" s="56"/>
      <c r="HN25" s="56"/>
      <c r="HO25" s="56"/>
      <c r="HP25" s="56"/>
      <c r="HQ25" s="56"/>
      <c r="HR25" s="56"/>
      <c r="HS25" s="56"/>
      <c r="HT25" s="56"/>
      <c r="HU25" s="56"/>
      <c r="HV25" s="56"/>
      <c r="HW25" s="56"/>
      <c r="HX25" s="56"/>
      <c r="HY25" s="56"/>
      <c r="HZ25" s="56"/>
      <c r="IA25" s="56"/>
      <c r="IB25" s="56"/>
      <c r="IC25" s="56"/>
      <c r="ID25" s="56"/>
      <c r="IE25" s="56"/>
      <c r="IF25" s="56"/>
      <c r="IG25" s="56"/>
      <c r="IH25" s="56"/>
      <c r="II25" s="56"/>
      <c r="IJ25" s="56"/>
      <c r="IK25" s="56"/>
      <c r="IL25" s="56"/>
      <c r="IM25" s="56"/>
      <c r="IN25" s="56"/>
      <c r="IO25" s="56"/>
      <c r="IP25" s="56"/>
      <c r="IQ25" s="56"/>
      <c r="IR25" s="56"/>
      <c r="IS25" s="56"/>
      <c r="IT25" s="56"/>
      <c r="IU25" s="56"/>
      <c r="IV25" s="56"/>
    </row>
    <row r="26" spans="1:256" ht="24" customHeight="1">
      <c r="A26" s="57"/>
      <c r="B26" s="57"/>
      <c r="C26" s="268" t="s">
        <v>128</v>
      </c>
      <c r="D26" s="63"/>
      <c r="E26" s="57"/>
      <c r="F26" s="57"/>
      <c r="G26" s="57"/>
      <c r="H26" s="154"/>
      <c r="I26" s="154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57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56"/>
      <c r="BJ26" s="56"/>
      <c r="BK26" s="56"/>
      <c r="BL26" s="56"/>
      <c r="BM26" s="56"/>
      <c r="BN26" s="56"/>
      <c r="BO26" s="56"/>
      <c r="BP26" s="56"/>
      <c r="BQ26" s="56"/>
      <c r="BR26" s="56"/>
      <c r="BS26" s="56"/>
      <c r="BT26" s="56"/>
      <c r="BU26" s="56"/>
      <c r="BV26" s="56"/>
      <c r="BW26" s="56"/>
      <c r="BX26" s="56"/>
      <c r="BY26" s="56"/>
      <c r="BZ26" s="56"/>
      <c r="CA26" s="56"/>
      <c r="CB26" s="56"/>
      <c r="CC26" s="56"/>
      <c r="CD26" s="56"/>
      <c r="CE26" s="56"/>
      <c r="CF26" s="56"/>
      <c r="CG26" s="56"/>
      <c r="CH26" s="56"/>
      <c r="CI26" s="56"/>
      <c r="CJ26" s="56"/>
      <c r="CK26" s="56"/>
      <c r="CL26" s="56"/>
      <c r="CM26" s="56"/>
      <c r="CN26" s="56"/>
      <c r="CO26" s="56"/>
      <c r="CP26" s="56"/>
      <c r="CQ26" s="56"/>
      <c r="CR26" s="56"/>
      <c r="CS26" s="56"/>
      <c r="CT26" s="56"/>
      <c r="CU26" s="56"/>
      <c r="CV26" s="56"/>
      <c r="CW26" s="56"/>
      <c r="CX26" s="56"/>
      <c r="CY26" s="56"/>
      <c r="CZ26" s="56"/>
      <c r="DA26" s="56"/>
      <c r="DB26" s="56"/>
      <c r="DC26" s="56"/>
      <c r="DD26" s="56"/>
      <c r="DE26" s="56"/>
      <c r="DF26" s="56"/>
      <c r="DG26" s="56"/>
      <c r="DH26" s="56"/>
      <c r="DI26" s="56"/>
      <c r="DJ26" s="56"/>
      <c r="DK26" s="56"/>
      <c r="DL26" s="56"/>
      <c r="DM26" s="56"/>
      <c r="DN26" s="56"/>
      <c r="DO26" s="56"/>
      <c r="DP26" s="56"/>
      <c r="DQ26" s="56"/>
      <c r="DR26" s="56"/>
      <c r="DS26" s="56"/>
      <c r="DT26" s="56"/>
      <c r="DU26" s="56"/>
      <c r="DV26" s="56"/>
      <c r="DW26" s="56"/>
      <c r="DX26" s="56"/>
      <c r="DY26" s="56"/>
      <c r="DZ26" s="56"/>
      <c r="EA26" s="56"/>
      <c r="EB26" s="56"/>
      <c r="EC26" s="56"/>
      <c r="ED26" s="56"/>
      <c r="EE26" s="56"/>
      <c r="EF26" s="56"/>
      <c r="EG26" s="56"/>
      <c r="EH26" s="56"/>
      <c r="EI26" s="56"/>
      <c r="EJ26" s="56"/>
      <c r="EK26" s="56"/>
      <c r="EL26" s="56"/>
      <c r="EM26" s="56"/>
      <c r="EN26" s="56"/>
      <c r="EO26" s="56"/>
      <c r="EP26" s="56"/>
      <c r="EQ26" s="56"/>
      <c r="ER26" s="56"/>
      <c r="ES26" s="56"/>
      <c r="ET26" s="56"/>
      <c r="EU26" s="56"/>
      <c r="EV26" s="56"/>
      <c r="EW26" s="56"/>
      <c r="EX26" s="56"/>
      <c r="EY26" s="56"/>
      <c r="EZ26" s="56"/>
      <c r="FA26" s="56"/>
      <c r="FB26" s="56"/>
      <c r="FC26" s="56"/>
      <c r="FD26" s="56"/>
      <c r="FE26" s="56"/>
      <c r="FF26" s="56"/>
      <c r="FG26" s="56"/>
      <c r="FH26" s="56"/>
      <c r="FI26" s="56"/>
      <c r="FJ26" s="56"/>
      <c r="FK26" s="56"/>
      <c r="FL26" s="56"/>
      <c r="FM26" s="56"/>
      <c r="FN26" s="56"/>
      <c r="FO26" s="56"/>
      <c r="FP26" s="56"/>
      <c r="FQ26" s="56"/>
      <c r="FR26" s="56"/>
      <c r="FS26" s="56"/>
      <c r="FT26" s="56"/>
      <c r="FU26" s="56"/>
      <c r="FV26" s="56"/>
      <c r="FW26" s="56"/>
      <c r="FX26" s="56"/>
      <c r="FY26" s="56"/>
      <c r="FZ26" s="56"/>
      <c r="GA26" s="56"/>
      <c r="GB26" s="56"/>
      <c r="GC26" s="56"/>
      <c r="GD26" s="56"/>
      <c r="GE26" s="56"/>
      <c r="GF26" s="56"/>
      <c r="GG26" s="56"/>
      <c r="GH26" s="56"/>
      <c r="GI26" s="56"/>
      <c r="GJ26" s="56"/>
      <c r="GK26" s="56"/>
      <c r="GL26" s="56"/>
      <c r="GM26" s="56"/>
      <c r="GN26" s="56"/>
      <c r="GO26" s="56"/>
      <c r="GP26" s="56"/>
      <c r="GQ26" s="56"/>
      <c r="GR26" s="56"/>
      <c r="GS26" s="56"/>
      <c r="GT26" s="56"/>
      <c r="GU26" s="56"/>
      <c r="GV26" s="56"/>
      <c r="GW26" s="56"/>
      <c r="GX26" s="56"/>
      <c r="GY26" s="56"/>
      <c r="GZ26" s="56"/>
      <c r="HA26" s="56"/>
      <c r="HB26" s="56"/>
      <c r="HC26" s="56"/>
      <c r="HD26" s="56"/>
      <c r="HE26" s="56"/>
      <c r="HF26" s="56"/>
      <c r="HG26" s="56"/>
      <c r="HH26" s="56"/>
      <c r="HI26" s="56"/>
      <c r="HJ26" s="56"/>
      <c r="HK26" s="56"/>
      <c r="HL26" s="56"/>
      <c r="HM26" s="56"/>
      <c r="HN26" s="56"/>
      <c r="HO26" s="56"/>
      <c r="HP26" s="56"/>
      <c r="HQ26" s="56"/>
      <c r="HR26" s="56"/>
      <c r="HS26" s="56"/>
      <c r="HT26" s="56"/>
      <c r="HU26" s="56"/>
      <c r="HV26" s="56"/>
      <c r="HW26" s="56"/>
      <c r="HX26" s="56"/>
      <c r="HY26" s="56"/>
      <c r="HZ26" s="56"/>
      <c r="IA26" s="56"/>
      <c r="IB26" s="56"/>
      <c r="IC26" s="56"/>
      <c r="ID26" s="56"/>
      <c r="IE26" s="56"/>
      <c r="IF26" s="56"/>
      <c r="IG26" s="56"/>
      <c r="IH26" s="56"/>
      <c r="II26" s="56"/>
      <c r="IJ26" s="56"/>
      <c r="IK26" s="56"/>
      <c r="IL26" s="56"/>
      <c r="IM26" s="56"/>
      <c r="IN26" s="56"/>
      <c r="IO26" s="56"/>
      <c r="IP26" s="56"/>
      <c r="IQ26" s="56"/>
      <c r="IR26" s="56"/>
      <c r="IS26" s="56"/>
      <c r="IT26" s="56"/>
      <c r="IU26" s="56"/>
      <c r="IV26" s="56"/>
    </row>
    <row r="27" spans="1:256" ht="24" customHeight="1">
      <c r="A27" s="57"/>
      <c r="B27" s="57"/>
      <c r="C27" s="268" t="s">
        <v>129</v>
      </c>
      <c r="D27" s="63"/>
      <c r="E27" s="154"/>
      <c r="F27" s="154"/>
      <c r="G27" s="154"/>
      <c r="H27" s="154"/>
      <c r="I27" s="154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57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56"/>
      <c r="BK27" s="56"/>
      <c r="BL27" s="56"/>
      <c r="BM27" s="56"/>
      <c r="BN27" s="56"/>
      <c r="BO27" s="56"/>
      <c r="BP27" s="56"/>
      <c r="BQ27" s="56"/>
      <c r="BR27" s="56"/>
      <c r="BS27" s="56"/>
      <c r="BT27" s="56"/>
      <c r="BU27" s="56"/>
      <c r="BV27" s="56"/>
      <c r="BW27" s="56"/>
      <c r="BX27" s="56"/>
      <c r="BY27" s="56"/>
      <c r="BZ27" s="56"/>
      <c r="CA27" s="56"/>
      <c r="CB27" s="56"/>
      <c r="CC27" s="56"/>
      <c r="CD27" s="56"/>
      <c r="CE27" s="56"/>
      <c r="CF27" s="56"/>
      <c r="CG27" s="56"/>
      <c r="CH27" s="56"/>
      <c r="CI27" s="56"/>
      <c r="CJ27" s="56"/>
      <c r="CK27" s="56"/>
      <c r="CL27" s="56"/>
      <c r="CM27" s="56"/>
      <c r="CN27" s="56"/>
      <c r="CO27" s="56"/>
      <c r="CP27" s="56"/>
      <c r="CQ27" s="56"/>
      <c r="CR27" s="56"/>
      <c r="CS27" s="56"/>
      <c r="CT27" s="56"/>
      <c r="CU27" s="56"/>
      <c r="CV27" s="56"/>
      <c r="CW27" s="56"/>
      <c r="CX27" s="56"/>
      <c r="CY27" s="56"/>
      <c r="CZ27" s="56"/>
      <c r="DA27" s="56"/>
      <c r="DB27" s="56"/>
      <c r="DC27" s="56"/>
      <c r="DD27" s="56"/>
      <c r="DE27" s="56"/>
      <c r="DF27" s="56"/>
      <c r="DG27" s="56"/>
      <c r="DH27" s="56"/>
      <c r="DI27" s="56"/>
      <c r="DJ27" s="56"/>
      <c r="DK27" s="56"/>
      <c r="DL27" s="56"/>
      <c r="DM27" s="56"/>
      <c r="DN27" s="56"/>
      <c r="DO27" s="56"/>
      <c r="DP27" s="56"/>
      <c r="DQ27" s="56"/>
      <c r="DR27" s="56"/>
      <c r="DS27" s="56"/>
      <c r="DT27" s="56"/>
      <c r="DU27" s="56"/>
      <c r="DV27" s="56"/>
      <c r="DW27" s="56"/>
      <c r="DX27" s="56"/>
      <c r="DY27" s="56"/>
      <c r="DZ27" s="56"/>
      <c r="EA27" s="56"/>
      <c r="EB27" s="56"/>
      <c r="EC27" s="56"/>
      <c r="ED27" s="56"/>
      <c r="EE27" s="56"/>
      <c r="EF27" s="56"/>
      <c r="EG27" s="56"/>
      <c r="EH27" s="56"/>
      <c r="EI27" s="56"/>
      <c r="EJ27" s="56"/>
      <c r="EK27" s="56"/>
      <c r="EL27" s="56"/>
      <c r="EM27" s="56"/>
      <c r="EN27" s="56"/>
      <c r="EO27" s="56"/>
      <c r="EP27" s="56"/>
      <c r="EQ27" s="56"/>
      <c r="ER27" s="56"/>
      <c r="ES27" s="56"/>
      <c r="ET27" s="56"/>
      <c r="EU27" s="56"/>
      <c r="EV27" s="56"/>
      <c r="EW27" s="56"/>
      <c r="EX27" s="56"/>
      <c r="EY27" s="56"/>
      <c r="EZ27" s="56"/>
      <c r="FA27" s="56"/>
      <c r="FB27" s="56"/>
      <c r="FC27" s="56"/>
      <c r="FD27" s="56"/>
      <c r="FE27" s="56"/>
      <c r="FF27" s="56"/>
      <c r="FG27" s="56"/>
      <c r="FH27" s="56"/>
      <c r="FI27" s="56"/>
      <c r="FJ27" s="56"/>
      <c r="FK27" s="56"/>
      <c r="FL27" s="56"/>
      <c r="FM27" s="56"/>
      <c r="FN27" s="56"/>
      <c r="FO27" s="56"/>
      <c r="FP27" s="56"/>
      <c r="FQ27" s="56"/>
      <c r="FR27" s="56"/>
      <c r="FS27" s="56"/>
      <c r="FT27" s="56"/>
      <c r="FU27" s="56"/>
      <c r="FV27" s="56"/>
      <c r="FW27" s="56"/>
      <c r="FX27" s="56"/>
      <c r="FY27" s="56"/>
      <c r="FZ27" s="56"/>
      <c r="GA27" s="56"/>
      <c r="GB27" s="56"/>
      <c r="GC27" s="56"/>
      <c r="GD27" s="56"/>
      <c r="GE27" s="56"/>
      <c r="GF27" s="56"/>
      <c r="GG27" s="56"/>
      <c r="GH27" s="56"/>
      <c r="GI27" s="56"/>
      <c r="GJ27" s="56"/>
      <c r="GK27" s="56"/>
      <c r="GL27" s="56"/>
      <c r="GM27" s="56"/>
      <c r="GN27" s="56"/>
      <c r="GO27" s="56"/>
      <c r="GP27" s="56"/>
      <c r="GQ27" s="56"/>
      <c r="GR27" s="56"/>
      <c r="GS27" s="56"/>
      <c r="GT27" s="56"/>
      <c r="GU27" s="56"/>
      <c r="GV27" s="56"/>
      <c r="GW27" s="56"/>
      <c r="GX27" s="56"/>
      <c r="GY27" s="56"/>
      <c r="GZ27" s="56"/>
      <c r="HA27" s="56"/>
      <c r="HB27" s="56"/>
      <c r="HC27" s="56"/>
      <c r="HD27" s="56"/>
      <c r="HE27" s="56"/>
      <c r="HF27" s="56"/>
      <c r="HG27" s="56"/>
      <c r="HH27" s="56"/>
      <c r="HI27" s="56"/>
      <c r="HJ27" s="56"/>
      <c r="HK27" s="56"/>
      <c r="HL27" s="56"/>
      <c r="HM27" s="56"/>
      <c r="HN27" s="56"/>
      <c r="HO27" s="56"/>
      <c r="HP27" s="56"/>
      <c r="HQ27" s="56"/>
      <c r="HR27" s="56"/>
      <c r="HS27" s="56"/>
      <c r="HT27" s="56"/>
      <c r="HU27" s="56"/>
      <c r="HV27" s="56"/>
      <c r="HW27" s="56"/>
      <c r="HX27" s="56"/>
      <c r="HY27" s="56"/>
      <c r="HZ27" s="56"/>
      <c r="IA27" s="56"/>
      <c r="IB27" s="56"/>
      <c r="IC27" s="56"/>
      <c r="ID27" s="56"/>
      <c r="IE27" s="56"/>
      <c r="IF27" s="56"/>
      <c r="IG27" s="56"/>
      <c r="IH27" s="56"/>
      <c r="II27" s="56"/>
      <c r="IJ27" s="56"/>
      <c r="IK27" s="56"/>
      <c r="IL27" s="56"/>
      <c r="IM27" s="56"/>
      <c r="IN27" s="56"/>
      <c r="IO27" s="56"/>
      <c r="IP27" s="56"/>
      <c r="IQ27" s="56"/>
      <c r="IR27" s="56"/>
      <c r="IS27" s="56"/>
      <c r="IT27" s="56"/>
      <c r="IU27" s="56"/>
      <c r="IV27" s="56"/>
    </row>
    <row r="28" spans="1:256" ht="24" customHeight="1">
      <c r="A28" s="57"/>
      <c r="B28" s="57"/>
      <c r="C28" s="268" t="s">
        <v>130</v>
      </c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57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56"/>
      <c r="BJ28" s="56"/>
      <c r="BK28" s="56"/>
      <c r="BL28" s="56"/>
      <c r="BM28" s="56"/>
      <c r="BN28" s="56"/>
      <c r="BO28" s="56"/>
      <c r="BP28" s="56"/>
      <c r="BQ28" s="56"/>
      <c r="BR28" s="56"/>
      <c r="BS28" s="56"/>
      <c r="BT28" s="56"/>
      <c r="BU28" s="56"/>
      <c r="BV28" s="56"/>
      <c r="BW28" s="56"/>
      <c r="BX28" s="56"/>
      <c r="BY28" s="56"/>
      <c r="BZ28" s="56"/>
      <c r="CA28" s="56"/>
      <c r="CB28" s="56"/>
      <c r="CC28" s="56"/>
      <c r="CD28" s="56"/>
      <c r="CE28" s="56"/>
      <c r="CF28" s="56"/>
      <c r="CG28" s="56"/>
      <c r="CH28" s="56"/>
      <c r="CI28" s="56"/>
      <c r="CJ28" s="56"/>
      <c r="CK28" s="56"/>
      <c r="CL28" s="56"/>
      <c r="CM28" s="56"/>
      <c r="CN28" s="56"/>
      <c r="CO28" s="56"/>
      <c r="CP28" s="56"/>
      <c r="CQ28" s="56"/>
      <c r="CR28" s="56"/>
      <c r="CS28" s="56"/>
      <c r="CT28" s="56"/>
      <c r="CU28" s="56"/>
      <c r="CV28" s="56"/>
      <c r="CW28" s="56"/>
      <c r="CX28" s="56"/>
      <c r="CY28" s="56"/>
      <c r="CZ28" s="56"/>
      <c r="DA28" s="56"/>
      <c r="DB28" s="56"/>
      <c r="DC28" s="56"/>
      <c r="DD28" s="56"/>
      <c r="DE28" s="56"/>
      <c r="DF28" s="56"/>
      <c r="DG28" s="56"/>
      <c r="DH28" s="56"/>
      <c r="DI28" s="56"/>
      <c r="DJ28" s="56"/>
      <c r="DK28" s="56"/>
      <c r="DL28" s="56"/>
      <c r="DM28" s="56"/>
      <c r="DN28" s="56"/>
      <c r="DO28" s="56"/>
      <c r="DP28" s="56"/>
      <c r="DQ28" s="56"/>
      <c r="DR28" s="56"/>
      <c r="DS28" s="56"/>
      <c r="DT28" s="56"/>
      <c r="DU28" s="56"/>
      <c r="DV28" s="56"/>
      <c r="DW28" s="56"/>
      <c r="DX28" s="56"/>
      <c r="DY28" s="56"/>
      <c r="DZ28" s="56"/>
      <c r="EA28" s="56"/>
      <c r="EB28" s="56"/>
      <c r="EC28" s="56"/>
      <c r="ED28" s="56"/>
      <c r="EE28" s="56"/>
      <c r="EF28" s="56"/>
      <c r="EG28" s="56"/>
      <c r="EH28" s="56"/>
      <c r="EI28" s="56"/>
      <c r="EJ28" s="56"/>
      <c r="EK28" s="56"/>
      <c r="EL28" s="56"/>
      <c r="EM28" s="56"/>
      <c r="EN28" s="56"/>
      <c r="EO28" s="56"/>
      <c r="EP28" s="56"/>
      <c r="EQ28" s="56"/>
      <c r="ER28" s="56"/>
      <c r="ES28" s="56"/>
      <c r="ET28" s="56"/>
      <c r="EU28" s="56"/>
      <c r="EV28" s="56"/>
      <c r="EW28" s="56"/>
      <c r="EX28" s="56"/>
      <c r="EY28" s="56"/>
      <c r="EZ28" s="56"/>
      <c r="FA28" s="56"/>
      <c r="FB28" s="56"/>
      <c r="FC28" s="56"/>
      <c r="FD28" s="56"/>
      <c r="FE28" s="56"/>
      <c r="FF28" s="56"/>
      <c r="FG28" s="56"/>
      <c r="FH28" s="56"/>
      <c r="FI28" s="56"/>
      <c r="FJ28" s="56"/>
      <c r="FK28" s="56"/>
      <c r="FL28" s="56"/>
      <c r="FM28" s="56"/>
      <c r="FN28" s="56"/>
      <c r="FO28" s="56"/>
      <c r="FP28" s="56"/>
      <c r="FQ28" s="56"/>
      <c r="FR28" s="56"/>
      <c r="FS28" s="56"/>
      <c r="FT28" s="56"/>
      <c r="FU28" s="56"/>
      <c r="FV28" s="56"/>
      <c r="FW28" s="56"/>
      <c r="FX28" s="56"/>
      <c r="FY28" s="56"/>
      <c r="FZ28" s="56"/>
      <c r="GA28" s="56"/>
      <c r="GB28" s="56"/>
      <c r="GC28" s="56"/>
      <c r="GD28" s="56"/>
      <c r="GE28" s="56"/>
      <c r="GF28" s="56"/>
      <c r="GG28" s="56"/>
      <c r="GH28" s="56"/>
      <c r="GI28" s="56"/>
      <c r="GJ28" s="56"/>
      <c r="GK28" s="56"/>
      <c r="GL28" s="56"/>
      <c r="GM28" s="56"/>
      <c r="GN28" s="56"/>
      <c r="GO28" s="56"/>
      <c r="GP28" s="56"/>
      <c r="GQ28" s="56"/>
      <c r="GR28" s="56"/>
      <c r="GS28" s="56"/>
      <c r="GT28" s="56"/>
      <c r="GU28" s="56"/>
      <c r="GV28" s="56"/>
      <c r="GW28" s="56"/>
      <c r="GX28" s="56"/>
      <c r="GY28" s="56"/>
      <c r="GZ28" s="56"/>
      <c r="HA28" s="56"/>
      <c r="HB28" s="56"/>
      <c r="HC28" s="56"/>
      <c r="HD28" s="56"/>
      <c r="HE28" s="56"/>
      <c r="HF28" s="56"/>
      <c r="HG28" s="56"/>
      <c r="HH28" s="56"/>
      <c r="HI28" s="56"/>
      <c r="HJ28" s="56"/>
      <c r="HK28" s="56"/>
      <c r="HL28" s="56"/>
      <c r="HM28" s="56"/>
      <c r="HN28" s="56"/>
      <c r="HO28" s="56"/>
      <c r="HP28" s="56"/>
      <c r="HQ28" s="56"/>
      <c r="HR28" s="56"/>
      <c r="HS28" s="56"/>
      <c r="HT28" s="56"/>
      <c r="HU28" s="56"/>
      <c r="HV28" s="56"/>
      <c r="HW28" s="56"/>
      <c r="HX28" s="56"/>
      <c r="HY28" s="56"/>
      <c r="HZ28" s="56"/>
      <c r="IA28" s="56"/>
      <c r="IB28" s="56"/>
      <c r="IC28" s="56"/>
      <c r="ID28" s="56"/>
      <c r="IE28" s="56"/>
      <c r="IF28" s="56"/>
      <c r="IG28" s="56"/>
      <c r="IH28" s="56"/>
      <c r="II28" s="56"/>
      <c r="IJ28" s="56"/>
      <c r="IK28" s="56"/>
      <c r="IL28" s="56"/>
      <c r="IM28" s="56"/>
      <c r="IN28" s="56"/>
      <c r="IO28" s="56"/>
      <c r="IP28" s="56"/>
      <c r="IQ28" s="56"/>
      <c r="IR28" s="56"/>
      <c r="IS28" s="56"/>
      <c r="IT28" s="56"/>
      <c r="IU28" s="56"/>
      <c r="IV28" s="56"/>
    </row>
    <row r="29" spans="1:256" ht="24" customHeight="1">
      <c r="A29" s="57"/>
      <c r="B29" s="57"/>
      <c r="C29" s="268" t="s">
        <v>131</v>
      </c>
      <c r="D29" s="63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56"/>
      <c r="BJ29" s="56"/>
      <c r="BK29" s="56"/>
      <c r="BL29" s="56"/>
      <c r="BM29" s="56"/>
      <c r="BN29" s="56"/>
      <c r="BO29" s="56"/>
      <c r="BP29" s="56"/>
      <c r="BQ29" s="56"/>
      <c r="BR29" s="56"/>
      <c r="BS29" s="56"/>
      <c r="BT29" s="56"/>
      <c r="BU29" s="56"/>
      <c r="BV29" s="56"/>
      <c r="BW29" s="56"/>
      <c r="BX29" s="56"/>
      <c r="BY29" s="56"/>
      <c r="BZ29" s="56"/>
      <c r="CA29" s="56"/>
      <c r="CB29" s="56"/>
      <c r="CC29" s="56"/>
      <c r="CD29" s="56"/>
      <c r="CE29" s="56"/>
      <c r="CF29" s="56"/>
      <c r="CG29" s="56"/>
      <c r="CH29" s="56"/>
      <c r="CI29" s="56"/>
      <c r="CJ29" s="56"/>
      <c r="CK29" s="56"/>
      <c r="CL29" s="56"/>
      <c r="CM29" s="56"/>
      <c r="CN29" s="56"/>
      <c r="CO29" s="56"/>
      <c r="CP29" s="56"/>
      <c r="CQ29" s="56"/>
      <c r="CR29" s="56"/>
      <c r="CS29" s="56"/>
      <c r="CT29" s="56"/>
      <c r="CU29" s="56"/>
      <c r="CV29" s="56"/>
      <c r="CW29" s="56"/>
      <c r="CX29" s="56"/>
      <c r="CY29" s="56"/>
      <c r="CZ29" s="56"/>
      <c r="DA29" s="56"/>
      <c r="DB29" s="56"/>
      <c r="DC29" s="56"/>
      <c r="DD29" s="56"/>
      <c r="DE29" s="56"/>
      <c r="DF29" s="56"/>
      <c r="DG29" s="56"/>
      <c r="DH29" s="56"/>
      <c r="DI29" s="56"/>
      <c r="DJ29" s="56"/>
      <c r="DK29" s="56"/>
      <c r="DL29" s="56"/>
      <c r="DM29" s="56"/>
      <c r="DN29" s="56"/>
      <c r="DO29" s="56"/>
      <c r="DP29" s="56"/>
      <c r="DQ29" s="56"/>
      <c r="DR29" s="56"/>
      <c r="DS29" s="56"/>
      <c r="DT29" s="56"/>
      <c r="DU29" s="56"/>
      <c r="DV29" s="56"/>
      <c r="DW29" s="56"/>
      <c r="DX29" s="56"/>
      <c r="DY29" s="56"/>
      <c r="DZ29" s="56"/>
      <c r="EA29" s="56"/>
      <c r="EB29" s="56"/>
      <c r="EC29" s="56"/>
      <c r="ED29" s="56"/>
      <c r="EE29" s="56"/>
      <c r="EF29" s="56"/>
      <c r="EG29" s="56"/>
      <c r="EH29" s="56"/>
      <c r="EI29" s="56"/>
      <c r="EJ29" s="56"/>
      <c r="EK29" s="56"/>
      <c r="EL29" s="56"/>
      <c r="EM29" s="56"/>
      <c r="EN29" s="56"/>
      <c r="EO29" s="56"/>
      <c r="EP29" s="56"/>
      <c r="EQ29" s="56"/>
      <c r="ER29" s="56"/>
      <c r="ES29" s="56"/>
      <c r="ET29" s="56"/>
      <c r="EU29" s="56"/>
      <c r="EV29" s="56"/>
      <c r="EW29" s="56"/>
      <c r="EX29" s="56"/>
      <c r="EY29" s="56"/>
      <c r="EZ29" s="56"/>
      <c r="FA29" s="56"/>
      <c r="FB29" s="56"/>
      <c r="FC29" s="56"/>
      <c r="FD29" s="56"/>
      <c r="FE29" s="56"/>
      <c r="FF29" s="56"/>
      <c r="FG29" s="56"/>
      <c r="FH29" s="56"/>
      <c r="FI29" s="56"/>
      <c r="FJ29" s="56"/>
      <c r="FK29" s="56"/>
      <c r="FL29" s="56"/>
      <c r="FM29" s="56"/>
      <c r="FN29" s="56"/>
      <c r="FO29" s="56"/>
      <c r="FP29" s="56"/>
      <c r="FQ29" s="56"/>
      <c r="FR29" s="56"/>
      <c r="FS29" s="56"/>
      <c r="FT29" s="56"/>
      <c r="FU29" s="56"/>
      <c r="FV29" s="56"/>
      <c r="FW29" s="56"/>
      <c r="FX29" s="56"/>
      <c r="FY29" s="56"/>
      <c r="FZ29" s="56"/>
      <c r="GA29" s="56"/>
      <c r="GB29" s="56"/>
      <c r="GC29" s="56"/>
      <c r="GD29" s="56"/>
      <c r="GE29" s="56"/>
      <c r="GF29" s="56"/>
      <c r="GG29" s="56"/>
      <c r="GH29" s="56"/>
      <c r="GI29" s="56"/>
      <c r="GJ29" s="56"/>
      <c r="GK29" s="56"/>
      <c r="GL29" s="56"/>
      <c r="GM29" s="56"/>
      <c r="GN29" s="56"/>
      <c r="GO29" s="56"/>
      <c r="GP29" s="56"/>
      <c r="GQ29" s="56"/>
      <c r="GR29" s="56"/>
      <c r="GS29" s="56"/>
      <c r="GT29" s="56"/>
      <c r="GU29" s="56"/>
      <c r="GV29" s="56"/>
      <c r="GW29" s="56"/>
      <c r="GX29" s="56"/>
      <c r="GY29" s="56"/>
      <c r="GZ29" s="56"/>
      <c r="HA29" s="56"/>
      <c r="HB29" s="56"/>
      <c r="HC29" s="56"/>
      <c r="HD29" s="56"/>
      <c r="HE29" s="56"/>
      <c r="HF29" s="56"/>
      <c r="HG29" s="56"/>
      <c r="HH29" s="56"/>
      <c r="HI29" s="56"/>
      <c r="HJ29" s="56"/>
      <c r="HK29" s="56"/>
      <c r="HL29" s="56"/>
      <c r="HM29" s="56"/>
      <c r="HN29" s="56"/>
      <c r="HO29" s="56"/>
      <c r="HP29" s="56"/>
      <c r="HQ29" s="56"/>
      <c r="HR29" s="56"/>
      <c r="HS29" s="56"/>
      <c r="HT29" s="56"/>
      <c r="HU29" s="56"/>
      <c r="HV29" s="56"/>
      <c r="HW29" s="56"/>
      <c r="HX29" s="56"/>
      <c r="HY29" s="56"/>
      <c r="HZ29" s="56"/>
      <c r="IA29" s="56"/>
      <c r="IB29" s="56"/>
      <c r="IC29" s="56"/>
      <c r="ID29" s="56"/>
      <c r="IE29" s="56"/>
      <c r="IF29" s="56"/>
      <c r="IG29" s="56"/>
      <c r="IH29" s="56"/>
      <c r="II29" s="56"/>
      <c r="IJ29" s="56"/>
      <c r="IK29" s="56"/>
      <c r="IL29" s="56"/>
      <c r="IM29" s="56"/>
      <c r="IN29" s="56"/>
      <c r="IO29" s="56"/>
      <c r="IP29" s="56"/>
      <c r="IQ29" s="56"/>
      <c r="IR29" s="56"/>
      <c r="IS29" s="56"/>
      <c r="IT29" s="56"/>
      <c r="IU29" s="56"/>
      <c r="IV29" s="56"/>
    </row>
    <row r="30" spans="1:256" ht="24" customHeight="1">
      <c r="A30" s="57"/>
      <c r="B30" s="57"/>
      <c r="C30" s="268" t="s">
        <v>132</v>
      </c>
      <c r="D30" s="56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57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56"/>
      <c r="BK30" s="56"/>
      <c r="BL30" s="56"/>
      <c r="BM30" s="56"/>
      <c r="BN30" s="56"/>
      <c r="BO30" s="56"/>
      <c r="BP30" s="56"/>
      <c r="BQ30" s="56"/>
      <c r="BR30" s="56"/>
      <c r="BS30" s="56"/>
      <c r="BT30" s="56"/>
      <c r="BU30" s="56"/>
      <c r="BV30" s="56"/>
      <c r="BW30" s="56"/>
      <c r="BX30" s="56"/>
      <c r="BY30" s="56"/>
      <c r="BZ30" s="56"/>
      <c r="CA30" s="56"/>
      <c r="CB30" s="56"/>
      <c r="CC30" s="56"/>
      <c r="CD30" s="56"/>
      <c r="CE30" s="56"/>
      <c r="CF30" s="56"/>
      <c r="CG30" s="56"/>
      <c r="CH30" s="56"/>
      <c r="CI30" s="56"/>
      <c r="CJ30" s="56"/>
      <c r="CK30" s="56"/>
      <c r="CL30" s="56"/>
      <c r="CM30" s="56"/>
      <c r="CN30" s="56"/>
      <c r="CO30" s="56"/>
      <c r="CP30" s="56"/>
      <c r="CQ30" s="56"/>
      <c r="CR30" s="56"/>
      <c r="CS30" s="56"/>
      <c r="CT30" s="56"/>
      <c r="CU30" s="56"/>
      <c r="CV30" s="56"/>
      <c r="CW30" s="56"/>
      <c r="CX30" s="56"/>
      <c r="CY30" s="56"/>
      <c r="CZ30" s="56"/>
      <c r="DA30" s="56"/>
      <c r="DB30" s="56"/>
      <c r="DC30" s="56"/>
      <c r="DD30" s="56"/>
      <c r="DE30" s="56"/>
      <c r="DF30" s="56"/>
      <c r="DG30" s="56"/>
      <c r="DH30" s="56"/>
      <c r="DI30" s="56"/>
      <c r="DJ30" s="56"/>
      <c r="DK30" s="56"/>
      <c r="DL30" s="56"/>
      <c r="DM30" s="56"/>
      <c r="DN30" s="56"/>
      <c r="DO30" s="56"/>
      <c r="DP30" s="56"/>
      <c r="DQ30" s="56"/>
      <c r="DR30" s="56"/>
      <c r="DS30" s="56"/>
      <c r="DT30" s="56"/>
      <c r="DU30" s="56"/>
      <c r="DV30" s="56"/>
      <c r="DW30" s="56"/>
      <c r="DX30" s="56"/>
      <c r="DY30" s="56"/>
      <c r="DZ30" s="56"/>
      <c r="EA30" s="56"/>
      <c r="EB30" s="56"/>
      <c r="EC30" s="56"/>
      <c r="ED30" s="56"/>
      <c r="EE30" s="56"/>
      <c r="EF30" s="56"/>
      <c r="EG30" s="56"/>
      <c r="EH30" s="56"/>
      <c r="EI30" s="56"/>
      <c r="EJ30" s="56"/>
      <c r="EK30" s="56"/>
      <c r="EL30" s="56"/>
      <c r="EM30" s="56"/>
      <c r="EN30" s="56"/>
      <c r="EO30" s="56"/>
      <c r="EP30" s="56"/>
      <c r="EQ30" s="56"/>
      <c r="ER30" s="56"/>
      <c r="ES30" s="56"/>
      <c r="ET30" s="56"/>
      <c r="EU30" s="56"/>
      <c r="EV30" s="56"/>
      <c r="EW30" s="56"/>
      <c r="EX30" s="56"/>
      <c r="EY30" s="56"/>
      <c r="EZ30" s="56"/>
      <c r="FA30" s="56"/>
      <c r="FB30" s="56"/>
      <c r="FC30" s="56"/>
      <c r="FD30" s="56"/>
      <c r="FE30" s="56"/>
      <c r="FF30" s="56"/>
      <c r="FG30" s="56"/>
      <c r="FH30" s="56"/>
      <c r="FI30" s="56"/>
      <c r="FJ30" s="56"/>
      <c r="FK30" s="56"/>
      <c r="FL30" s="56"/>
      <c r="FM30" s="56"/>
      <c r="FN30" s="56"/>
      <c r="FO30" s="56"/>
      <c r="FP30" s="56"/>
      <c r="FQ30" s="56"/>
      <c r="FR30" s="56"/>
      <c r="FS30" s="56"/>
      <c r="FT30" s="56"/>
      <c r="FU30" s="56"/>
      <c r="FV30" s="56"/>
      <c r="FW30" s="56"/>
      <c r="FX30" s="56"/>
      <c r="FY30" s="56"/>
      <c r="FZ30" s="56"/>
      <c r="GA30" s="56"/>
      <c r="GB30" s="56"/>
      <c r="GC30" s="56"/>
      <c r="GD30" s="56"/>
      <c r="GE30" s="56"/>
      <c r="GF30" s="56"/>
      <c r="GG30" s="56"/>
      <c r="GH30" s="56"/>
      <c r="GI30" s="56"/>
      <c r="GJ30" s="56"/>
      <c r="GK30" s="56"/>
      <c r="GL30" s="56"/>
      <c r="GM30" s="56"/>
      <c r="GN30" s="56"/>
      <c r="GO30" s="56"/>
      <c r="GP30" s="56"/>
      <c r="GQ30" s="56"/>
      <c r="GR30" s="56"/>
      <c r="GS30" s="56"/>
      <c r="GT30" s="56"/>
      <c r="GU30" s="56"/>
      <c r="GV30" s="56"/>
      <c r="GW30" s="56"/>
      <c r="GX30" s="56"/>
      <c r="GY30" s="56"/>
      <c r="GZ30" s="56"/>
      <c r="HA30" s="56"/>
      <c r="HB30" s="56"/>
      <c r="HC30" s="56"/>
      <c r="HD30" s="56"/>
      <c r="HE30" s="56"/>
      <c r="HF30" s="56"/>
      <c r="HG30" s="56"/>
      <c r="HH30" s="56"/>
      <c r="HI30" s="56"/>
      <c r="HJ30" s="56"/>
      <c r="HK30" s="56"/>
      <c r="HL30" s="56"/>
      <c r="HM30" s="56"/>
      <c r="HN30" s="56"/>
      <c r="HO30" s="56"/>
      <c r="HP30" s="56"/>
      <c r="HQ30" s="56"/>
      <c r="HR30" s="56"/>
      <c r="HS30" s="56"/>
      <c r="HT30" s="56"/>
      <c r="HU30" s="56"/>
      <c r="HV30" s="56"/>
      <c r="HW30" s="56"/>
      <c r="HX30" s="56"/>
      <c r="HY30" s="56"/>
      <c r="HZ30" s="56"/>
      <c r="IA30" s="56"/>
      <c r="IB30" s="56"/>
      <c r="IC30" s="56"/>
      <c r="ID30" s="56"/>
      <c r="IE30" s="56"/>
      <c r="IF30" s="56"/>
      <c r="IG30" s="56"/>
      <c r="IH30" s="56"/>
      <c r="II30" s="56"/>
      <c r="IJ30" s="56"/>
      <c r="IK30" s="56"/>
      <c r="IL30" s="56"/>
      <c r="IM30" s="56"/>
      <c r="IN30" s="56"/>
      <c r="IO30" s="56"/>
      <c r="IP30" s="56"/>
      <c r="IQ30" s="56"/>
      <c r="IR30" s="56"/>
      <c r="IS30" s="56"/>
      <c r="IT30" s="56"/>
      <c r="IU30" s="56"/>
      <c r="IV30" s="56"/>
    </row>
    <row r="31" spans="1:256" ht="24" customHeight="1">
      <c r="A31" s="57"/>
      <c r="B31" s="57"/>
      <c r="C31" s="68"/>
      <c r="D31" s="68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57"/>
      <c r="V31" s="57"/>
      <c r="W31" s="56"/>
      <c r="X31" s="56"/>
      <c r="Y31" s="56"/>
      <c r="Z31" s="56"/>
      <c r="AA31" s="56"/>
      <c r="AB31" s="56"/>
      <c r="AC31" s="56"/>
      <c r="AD31" s="56"/>
      <c r="AE31" s="269"/>
      <c r="AF31" s="198"/>
      <c r="AG31" s="158"/>
      <c r="AH31" s="158"/>
      <c r="AI31" s="158"/>
      <c r="AJ31" s="158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56"/>
      <c r="BK31" s="56"/>
      <c r="BL31" s="56"/>
      <c r="BM31" s="56"/>
      <c r="BN31" s="56"/>
      <c r="BO31" s="56"/>
      <c r="BP31" s="56"/>
      <c r="BQ31" s="56"/>
      <c r="BR31" s="56"/>
      <c r="BS31" s="56"/>
      <c r="BT31" s="56"/>
      <c r="BU31" s="56"/>
      <c r="BV31" s="56"/>
      <c r="BW31" s="56"/>
      <c r="BX31" s="56"/>
      <c r="BY31" s="56"/>
      <c r="BZ31" s="56"/>
      <c r="CA31" s="56"/>
      <c r="CB31" s="56"/>
      <c r="CC31" s="56"/>
      <c r="CD31" s="56"/>
      <c r="CE31" s="56"/>
      <c r="CF31" s="56"/>
      <c r="CG31" s="56"/>
      <c r="CH31" s="56"/>
      <c r="CI31" s="56"/>
      <c r="CJ31" s="56"/>
      <c r="CK31" s="56"/>
      <c r="CL31" s="56"/>
      <c r="CM31" s="56"/>
      <c r="CN31" s="56"/>
      <c r="CO31" s="56"/>
      <c r="CP31" s="56"/>
      <c r="CQ31" s="56"/>
      <c r="CR31" s="56"/>
      <c r="CS31" s="56"/>
      <c r="CT31" s="56"/>
      <c r="CU31" s="56"/>
      <c r="CV31" s="56"/>
      <c r="CW31" s="56"/>
      <c r="CX31" s="56"/>
      <c r="CY31" s="56"/>
      <c r="CZ31" s="56"/>
      <c r="DA31" s="56"/>
      <c r="DB31" s="56"/>
      <c r="DC31" s="56"/>
      <c r="DD31" s="56"/>
      <c r="DE31" s="56"/>
      <c r="DF31" s="56"/>
      <c r="DG31" s="56"/>
      <c r="DH31" s="56"/>
      <c r="DI31" s="56"/>
      <c r="DJ31" s="56"/>
      <c r="DK31" s="56"/>
      <c r="DL31" s="56"/>
      <c r="DM31" s="56"/>
      <c r="DN31" s="56"/>
      <c r="DO31" s="56"/>
      <c r="DP31" s="56"/>
      <c r="DQ31" s="56"/>
      <c r="DR31" s="56"/>
      <c r="DS31" s="56"/>
      <c r="DT31" s="56"/>
      <c r="DU31" s="56"/>
      <c r="DV31" s="56"/>
      <c r="DW31" s="56"/>
      <c r="DX31" s="56"/>
      <c r="DY31" s="56"/>
      <c r="DZ31" s="56"/>
      <c r="EA31" s="56"/>
      <c r="EB31" s="56"/>
      <c r="EC31" s="56"/>
      <c r="ED31" s="56"/>
      <c r="EE31" s="56"/>
      <c r="EF31" s="56"/>
      <c r="EG31" s="56"/>
      <c r="EH31" s="56"/>
      <c r="EI31" s="56"/>
      <c r="EJ31" s="56"/>
      <c r="EK31" s="56"/>
      <c r="EL31" s="56"/>
      <c r="EM31" s="56"/>
      <c r="EN31" s="56"/>
      <c r="EO31" s="56"/>
      <c r="EP31" s="56"/>
      <c r="EQ31" s="56"/>
      <c r="ER31" s="56"/>
      <c r="ES31" s="56"/>
      <c r="ET31" s="56"/>
      <c r="EU31" s="56"/>
      <c r="EV31" s="56"/>
      <c r="EW31" s="56"/>
      <c r="EX31" s="56"/>
      <c r="EY31" s="56"/>
      <c r="EZ31" s="56"/>
      <c r="FA31" s="56"/>
      <c r="FB31" s="56"/>
      <c r="FC31" s="56"/>
      <c r="FD31" s="56"/>
      <c r="FE31" s="56"/>
      <c r="FF31" s="56"/>
      <c r="FG31" s="56"/>
      <c r="FH31" s="56"/>
      <c r="FI31" s="56"/>
      <c r="FJ31" s="56"/>
      <c r="FK31" s="56"/>
      <c r="FL31" s="56"/>
      <c r="FM31" s="56"/>
      <c r="FN31" s="56"/>
      <c r="FO31" s="56"/>
      <c r="FP31" s="56"/>
      <c r="FQ31" s="56"/>
      <c r="FR31" s="56"/>
      <c r="FS31" s="56"/>
      <c r="FT31" s="56"/>
      <c r="FU31" s="56"/>
      <c r="FV31" s="56"/>
      <c r="FW31" s="56"/>
      <c r="FX31" s="56"/>
      <c r="FY31" s="56"/>
      <c r="FZ31" s="56"/>
      <c r="GA31" s="56"/>
      <c r="GB31" s="56"/>
      <c r="GC31" s="56"/>
      <c r="GD31" s="56"/>
      <c r="GE31" s="56"/>
      <c r="GF31" s="56"/>
      <c r="GG31" s="56"/>
      <c r="GH31" s="56"/>
      <c r="GI31" s="56"/>
      <c r="GJ31" s="56"/>
      <c r="GK31" s="56"/>
      <c r="GL31" s="56"/>
      <c r="GM31" s="56"/>
      <c r="GN31" s="56"/>
      <c r="GO31" s="56"/>
      <c r="GP31" s="56"/>
      <c r="GQ31" s="56"/>
      <c r="GR31" s="56"/>
      <c r="GS31" s="56"/>
      <c r="GT31" s="56"/>
      <c r="GU31" s="56"/>
      <c r="GV31" s="56"/>
      <c r="GW31" s="56"/>
      <c r="GX31" s="56"/>
      <c r="GY31" s="56"/>
      <c r="GZ31" s="56"/>
      <c r="HA31" s="56"/>
      <c r="HB31" s="56"/>
      <c r="HC31" s="56"/>
      <c r="HD31" s="56"/>
      <c r="HE31" s="56"/>
      <c r="HF31" s="56"/>
      <c r="HG31" s="56"/>
      <c r="HH31" s="56"/>
      <c r="HI31" s="56"/>
      <c r="HJ31" s="56"/>
      <c r="HK31" s="56"/>
      <c r="HL31" s="56"/>
      <c r="HM31" s="56"/>
      <c r="HN31" s="56"/>
      <c r="HO31" s="56"/>
      <c r="HP31" s="56"/>
      <c r="HQ31" s="56"/>
      <c r="HR31" s="56"/>
      <c r="HS31" s="56"/>
      <c r="HT31" s="56"/>
      <c r="HU31" s="56"/>
      <c r="HV31" s="56"/>
      <c r="HW31" s="56"/>
      <c r="HX31" s="56"/>
      <c r="HY31" s="56"/>
      <c r="HZ31" s="56"/>
      <c r="IA31" s="56"/>
      <c r="IB31" s="56"/>
      <c r="IC31" s="56"/>
      <c r="ID31" s="56"/>
      <c r="IE31" s="56"/>
      <c r="IF31" s="56"/>
      <c r="IG31" s="56"/>
      <c r="IH31" s="56"/>
      <c r="II31" s="56"/>
      <c r="IJ31" s="56"/>
      <c r="IK31" s="56"/>
      <c r="IL31" s="56"/>
      <c r="IM31" s="56"/>
      <c r="IN31" s="56"/>
      <c r="IO31" s="56"/>
      <c r="IP31" s="56"/>
      <c r="IQ31" s="56"/>
      <c r="IR31" s="56"/>
      <c r="IS31" s="56"/>
      <c r="IT31" s="56"/>
      <c r="IU31" s="56"/>
      <c r="IV31" s="56"/>
    </row>
    <row r="32" spans="1:256" ht="24" customHeight="1">
      <c r="A32" s="57"/>
      <c r="B32" s="57"/>
      <c r="C32" s="68"/>
      <c r="D32" s="68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57"/>
      <c r="V32" s="57"/>
      <c r="W32" s="56"/>
      <c r="X32" s="56"/>
      <c r="Y32" s="56"/>
      <c r="Z32" s="56"/>
      <c r="AA32" s="56"/>
      <c r="AB32" s="56"/>
      <c r="AC32" s="56"/>
      <c r="AD32" s="56"/>
      <c r="AE32" s="269"/>
      <c r="AF32" s="198"/>
      <c r="AG32" s="158"/>
      <c r="AH32" s="158"/>
      <c r="AI32" s="158"/>
      <c r="AJ32" s="158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56"/>
      <c r="BK32" s="56"/>
      <c r="BL32" s="56"/>
      <c r="BM32" s="56"/>
      <c r="BN32" s="56"/>
      <c r="BO32" s="56"/>
      <c r="BP32" s="56"/>
      <c r="BQ32" s="56"/>
      <c r="BR32" s="56"/>
      <c r="BS32" s="56"/>
      <c r="BT32" s="56"/>
      <c r="BU32" s="56"/>
      <c r="BV32" s="56"/>
      <c r="BW32" s="56"/>
      <c r="BX32" s="56"/>
      <c r="BY32" s="56"/>
      <c r="BZ32" s="56"/>
      <c r="CA32" s="56"/>
      <c r="CB32" s="56"/>
      <c r="CC32" s="56"/>
      <c r="CD32" s="56"/>
      <c r="CE32" s="56"/>
      <c r="CF32" s="56"/>
      <c r="CG32" s="56"/>
      <c r="CH32" s="56"/>
      <c r="CI32" s="56"/>
      <c r="CJ32" s="56"/>
      <c r="CK32" s="56"/>
      <c r="CL32" s="56"/>
      <c r="CM32" s="56"/>
      <c r="CN32" s="56"/>
      <c r="CO32" s="56"/>
      <c r="CP32" s="56"/>
      <c r="CQ32" s="56"/>
      <c r="CR32" s="56"/>
      <c r="CS32" s="56"/>
      <c r="CT32" s="56"/>
      <c r="CU32" s="56"/>
      <c r="CV32" s="56"/>
      <c r="CW32" s="56"/>
      <c r="CX32" s="56"/>
      <c r="CY32" s="56"/>
      <c r="CZ32" s="56"/>
      <c r="DA32" s="56"/>
      <c r="DB32" s="56"/>
      <c r="DC32" s="56"/>
      <c r="DD32" s="56"/>
      <c r="DE32" s="56"/>
      <c r="DF32" s="56"/>
      <c r="DG32" s="56"/>
      <c r="DH32" s="56"/>
      <c r="DI32" s="56"/>
      <c r="DJ32" s="56"/>
      <c r="DK32" s="56"/>
      <c r="DL32" s="56"/>
      <c r="DM32" s="56"/>
      <c r="DN32" s="56"/>
      <c r="DO32" s="56"/>
      <c r="DP32" s="56"/>
      <c r="DQ32" s="56"/>
      <c r="DR32" s="56"/>
      <c r="DS32" s="56"/>
      <c r="DT32" s="56"/>
      <c r="DU32" s="56"/>
      <c r="DV32" s="56"/>
      <c r="DW32" s="56"/>
      <c r="DX32" s="56"/>
      <c r="DY32" s="56"/>
      <c r="DZ32" s="56"/>
      <c r="EA32" s="56"/>
      <c r="EB32" s="56"/>
      <c r="EC32" s="56"/>
      <c r="ED32" s="56"/>
      <c r="EE32" s="56"/>
      <c r="EF32" s="56"/>
      <c r="EG32" s="56"/>
      <c r="EH32" s="56"/>
      <c r="EI32" s="56"/>
      <c r="EJ32" s="56"/>
      <c r="EK32" s="56"/>
      <c r="EL32" s="56"/>
      <c r="EM32" s="56"/>
      <c r="EN32" s="56"/>
      <c r="EO32" s="56"/>
      <c r="EP32" s="56"/>
      <c r="EQ32" s="56"/>
      <c r="ER32" s="56"/>
      <c r="ES32" s="56"/>
      <c r="ET32" s="56"/>
      <c r="EU32" s="56"/>
      <c r="EV32" s="56"/>
      <c r="EW32" s="56"/>
      <c r="EX32" s="56"/>
      <c r="EY32" s="56"/>
      <c r="EZ32" s="56"/>
      <c r="FA32" s="56"/>
      <c r="FB32" s="56"/>
      <c r="FC32" s="56"/>
      <c r="FD32" s="56"/>
      <c r="FE32" s="56"/>
      <c r="FF32" s="56"/>
      <c r="FG32" s="56"/>
      <c r="FH32" s="56"/>
      <c r="FI32" s="56"/>
      <c r="FJ32" s="56"/>
      <c r="FK32" s="56"/>
      <c r="FL32" s="56"/>
      <c r="FM32" s="56"/>
      <c r="FN32" s="56"/>
      <c r="FO32" s="56"/>
      <c r="FP32" s="56"/>
      <c r="FQ32" s="56"/>
      <c r="FR32" s="56"/>
      <c r="FS32" s="56"/>
      <c r="FT32" s="56"/>
      <c r="FU32" s="56"/>
      <c r="FV32" s="56"/>
      <c r="FW32" s="56"/>
      <c r="FX32" s="56"/>
      <c r="FY32" s="56"/>
      <c r="FZ32" s="56"/>
      <c r="GA32" s="56"/>
      <c r="GB32" s="56"/>
      <c r="GC32" s="56"/>
      <c r="GD32" s="56"/>
      <c r="GE32" s="56"/>
      <c r="GF32" s="56"/>
      <c r="GG32" s="56"/>
      <c r="GH32" s="56"/>
      <c r="GI32" s="56"/>
      <c r="GJ32" s="56"/>
      <c r="GK32" s="56"/>
      <c r="GL32" s="56"/>
      <c r="GM32" s="56"/>
      <c r="GN32" s="56"/>
      <c r="GO32" s="56"/>
      <c r="GP32" s="56"/>
      <c r="GQ32" s="56"/>
      <c r="GR32" s="56"/>
      <c r="GS32" s="56"/>
      <c r="GT32" s="56"/>
      <c r="GU32" s="56"/>
      <c r="GV32" s="56"/>
      <c r="GW32" s="56"/>
      <c r="GX32" s="56"/>
      <c r="GY32" s="56"/>
      <c r="GZ32" s="56"/>
      <c r="HA32" s="56"/>
      <c r="HB32" s="56"/>
      <c r="HC32" s="56"/>
      <c r="HD32" s="56"/>
      <c r="HE32" s="56"/>
      <c r="HF32" s="56"/>
      <c r="HG32" s="56"/>
      <c r="HH32" s="56"/>
      <c r="HI32" s="56"/>
      <c r="HJ32" s="56"/>
      <c r="HK32" s="56"/>
      <c r="HL32" s="56"/>
      <c r="HM32" s="56"/>
      <c r="HN32" s="56"/>
      <c r="HO32" s="56"/>
      <c r="HP32" s="56"/>
      <c r="HQ32" s="56"/>
      <c r="HR32" s="56"/>
      <c r="HS32" s="56"/>
      <c r="HT32" s="56"/>
      <c r="HU32" s="56"/>
      <c r="HV32" s="56"/>
      <c r="HW32" s="56"/>
      <c r="HX32" s="56"/>
      <c r="HY32" s="56"/>
      <c r="HZ32" s="56"/>
      <c r="IA32" s="56"/>
      <c r="IB32" s="56"/>
      <c r="IC32" s="56"/>
      <c r="ID32" s="56"/>
      <c r="IE32" s="56"/>
      <c r="IF32" s="56"/>
      <c r="IG32" s="56"/>
      <c r="IH32" s="56"/>
      <c r="II32" s="56"/>
      <c r="IJ32" s="56"/>
      <c r="IK32" s="56"/>
      <c r="IL32" s="56"/>
      <c r="IM32" s="56"/>
      <c r="IN32" s="56"/>
      <c r="IO32" s="56"/>
      <c r="IP32" s="56"/>
      <c r="IQ32" s="56"/>
      <c r="IR32" s="56"/>
      <c r="IS32" s="56"/>
      <c r="IT32" s="56"/>
      <c r="IU32" s="56"/>
      <c r="IV32" s="56"/>
    </row>
    <row r="33" spans="1:256" ht="24" customHeight="1">
      <c r="A33" s="57"/>
      <c r="B33" s="57"/>
      <c r="C33" s="68"/>
      <c r="D33" s="68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57"/>
      <c r="V33" s="57"/>
      <c r="W33" s="56"/>
      <c r="X33" s="56"/>
      <c r="Y33" s="56"/>
      <c r="Z33" s="56"/>
      <c r="AA33" s="56"/>
      <c r="AB33" s="56"/>
      <c r="AC33" s="56"/>
      <c r="AD33" s="56"/>
      <c r="AE33" s="269"/>
      <c r="AF33" s="198"/>
      <c r="AG33" s="158"/>
      <c r="AH33" s="158"/>
      <c r="AI33" s="158"/>
      <c r="AJ33" s="158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56"/>
      <c r="BK33" s="56"/>
      <c r="BL33" s="56"/>
      <c r="BM33" s="56"/>
      <c r="BN33" s="56"/>
      <c r="BO33" s="56"/>
      <c r="BP33" s="56"/>
      <c r="BQ33" s="56"/>
      <c r="BR33" s="56"/>
      <c r="BS33" s="56"/>
      <c r="BT33" s="56"/>
      <c r="BU33" s="56"/>
      <c r="BV33" s="56"/>
      <c r="BW33" s="56"/>
      <c r="BX33" s="56"/>
      <c r="BY33" s="56"/>
      <c r="BZ33" s="56"/>
      <c r="CA33" s="56"/>
      <c r="CB33" s="56"/>
      <c r="CC33" s="56"/>
      <c r="CD33" s="56"/>
      <c r="CE33" s="56"/>
      <c r="CF33" s="56"/>
      <c r="CG33" s="56"/>
      <c r="CH33" s="56"/>
      <c r="CI33" s="56"/>
      <c r="CJ33" s="56"/>
      <c r="CK33" s="56"/>
      <c r="CL33" s="56"/>
      <c r="CM33" s="56"/>
      <c r="CN33" s="56"/>
      <c r="CO33" s="56"/>
      <c r="CP33" s="56"/>
      <c r="CQ33" s="56"/>
      <c r="CR33" s="56"/>
      <c r="CS33" s="56"/>
      <c r="CT33" s="56"/>
      <c r="CU33" s="56"/>
      <c r="CV33" s="56"/>
      <c r="CW33" s="56"/>
      <c r="CX33" s="56"/>
      <c r="CY33" s="56"/>
      <c r="CZ33" s="56"/>
      <c r="DA33" s="56"/>
      <c r="DB33" s="56"/>
      <c r="DC33" s="56"/>
      <c r="DD33" s="56"/>
      <c r="DE33" s="56"/>
      <c r="DF33" s="56"/>
      <c r="DG33" s="56"/>
      <c r="DH33" s="56"/>
      <c r="DI33" s="56"/>
      <c r="DJ33" s="56"/>
      <c r="DK33" s="56"/>
      <c r="DL33" s="56"/>
      <c r="DM33" s="56"/>
      <c r="DN33" s="56"/>
      <c r="DO33" s="56"/>
      <c r="DP33" s="56"/>
      <c r="DQ33" s="56"/>
      <c r="DR33" s="56"/>
      <c r="DS33" s="56"/>
      <c r="DT33" s="56"/>
      <c r="DU33" s="56"/>
      <c r="DV33" s="56"/>
      <c r="DW33" s="56"/>
      <c r="DX33" s="56"/>
      <c r="DY33" s="56"/>
      <c r="DZ33" s="56"/>
      <c r="EA33" s="56"/>
      <c r="EB33" s="56"/>
      <c r="EC33" s="56"/>
      <c r="ED33" s="56"/>
      <c r="EE33" s="56"/>
      <c r="EF33" s="56"/>
      <c r="EG33" s="56"/>
      <c r="EH33" s="56"/>
      <c r="EI33" s="56"/>
      <c r="EJ33" s="56"/>
      <c r="EK33" s="56"/>
      <c r="EL33" s="56"/>
      <c r="EM33" s="56"/>
      <c r="EN33" s="56"/>
      <c r="EO33" s="56"/>
      <c r="EP33" s="56"/>
      <c r="EQ33" s="56"/>
      <c r="ER33" s="56"/>
      <c r="ES33" s="56"/>
      <c r="ET33" s="56"/>
      <c r="EU33" s="56"/>
      <c r="EV33" s="56"/>
      <c r="EW33" s="56"/>
      <c r="EX33" s="56"/>
      <c r="EY33" s="56"/>
      <c r="EZ33" s="56"/>
      <c r="FA33" s="56"/>
      <c r="FB33" s="56"/>
      <c r="FC33" s="56"/>
      <c r="FD33" s="56"/>
      <c r="FE33" s="56"/>
      <c r="FF33" s="56"/>
      <c r="FG33" s="56"/>
      <c r="FH33" s="56"/>
      <c r="FI33" s="56"/>
      <c r="FJ33" s="56"/>
      <c r="FK33" s="56"/>
      <c r="FL33" s="56"/>
      <c r="FM33" s="56"/>
      <c r="FN33" s="56"/>
      <c r="FO33" s="56"/>
      <c r="FP33" s="56"/>
      <c r="FQ33" s="56"/>
      <c r="FR33" s="56"/>
      <c r="FS33" s="56"/>
      <c r="FT33" s="56"/>
      <c r="FU33" s="56"/>
      <c r="FV33" s="56"/>
      <c r="FW33" s="56"/>
      <c r="FX33" s="56"/>
      <c r="FY33" s="56"/>
      <c r="FZ33" s="56"/>
      <c r="GA33" s="56"/>
      <c r="GB33" s="56"/>
      <c r="GC33" s="56"/>
      <c r="GD33" s="56"/>
      <c r="GE33" s="56"/>
      <c r="GF33" s="56"/>
      <c r="GG33" s="56"/>
      <c r="GH33" s="56"/>
      <c r="GI33" s="56"/>
      <c r="GJ33" s="56"/>
      <c r="GK33" s="56"/>
      <c r="GL33" s="56"/>
      <c r="GM33" s="56"/>
      <c r="GN33" s="56"/>
      <c r="GO33" s="56"/>
      <c r="GP33" s="56"/>
      <c r="GQ33" s="56"/>
      <c r="GR33" s="56"/>
      <c r="GS33" s="56"/>
      <c r="GT33" s="56"/>
      <c r="GU33" s="56"/>
      <c r="GV33" s="56"/>
      <c r="GW33" s="56"/>
      <c r="GX33" s="56"/>
      <c r="GY33" s="56"/>
      <c r="GZ33" s="56"/>
      <c r="HA33" s="56"/>
      <c r="HB33" s="56"/>
      <c r="HC33" s="56"/>
      <c r="HD33" s="56"/>
      <c r="HE33" s="56"/>
      <c r="HF33" s="56"/>
      <c r="HG33" s="56"/>
      <c r="HH33" s="56"/>
      <c r="HI33" s="56"/>
      <c r="HJ33" s="56"/>
      <c r="HK33" s="56"/>
      <c r="HL33" s="56"/>
      <c r="HM33" s="56"/>
      <c r="HN33" s="56"/>
      <c r="HO33" s="56"/>
      <c r="HP33" s="56"/>
      <c r="HQ33" s="56"/>
      <c r="HR33" s="56"/>
      <c r="HS33" s="56"/>
      <c r="HT33" s="56"/>
      <c r="HU33" s="56"/>
      <c r="HV33" s="56"/>
      <c r="HW33" s="56"/>
      <c r="HX33" s="56"/>
      <c r="HY33" s="56"/>
      <c r="HZ33" s="56"/>
      <c r="IA33" s="56"/>
      <c r="IB33" s="56"/>
      <c r="IC33" s="56"/>
      <c r="ID33" s="56"/>
      <c r="IE33" s="56"/>
      <c r="IF33" s="56"/>
      <c r="IG33" s="56"/>
      <c r="IH33" s="56"/>
      <c r="II33" s="56"/>
      <c r="IJ33" s="56"/>
      <c r="IK33" s="56"/>
      <c r="IL33" s="56"/>
      <c r="IM33" s="56"/>
      <c r="IN33" s="56"/>
      <c r="IO33" s="56"/>
      <c r="IP33" s="56"/>
      <c r="IQ33" s="56"/>
      <c r="IR33" s="56"/>
      <c r="IS33" s="56"/>
      <c r="IT33" s="56"/>
      <c r="IU33" s="56"/>
      <c r="IV33" s="56"/>
    </row>
    <row r="34" spans="1:256" ht="24" customHeight="1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6"/>
      <c r="X34" s="56"/>
      <c r="Y34" s="56"/>
      <c r="Z34" s="56"/>
      <c r="AA34" s="56"/>
      <c r="AB34" s="56"/>
      <c r="AC34" s="56"/>
      <c r="AD34" s="56"/>
      <c r="AE34" s="269"/>
      <c r="AF34" s="198"/>
      <c r="AG34" s="158"/>
      <c r="AH34" s="158"/>
      <c r="AI34" s="158"/>
      <c r="AJ34" s="158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56"/>
      <c r="BJ34" s="56"/>
      <c r="BK34" s="56"/>
      <c r="BL34" s="56"/>
      <c r="BM34" s="56"/>
      <c r="BN34" s="56"/>
      <c r="BO34" s="56"/>
      <c r="BP34" s="56"/>
      <c r="BQ34" s="56"/>
      <c r="BR34" s="56"/>
      <c r="BS34" s="56"/>
      <c r="BT34" s="56"/>
      <c r="BU34" s="56"/>
      <c r="BV34" s="56"/>
      <c r="BW34" s="56"/>
      <c r="BX34" s="56"/>
      <c r="BY34" s="56"/>
      <c r="BZ34" s="56"/>
      <c r="CA34" s="56"/>
      <c r="CB34" s="56"/>
      <c r="CC34" s="56"/>
      <c r="CD34" s="56"/>
      <c r="CE34" s="56"/>
      <c r="CF34" s="56"/>
      <c r="CG34" s="56"/>
      <c r="CH34" s="56"/>
      <c r="CI34" s="56"/>
      <c r="CJ34" s="56"/>
      <c r="CK34" s="56"/>
      <c r="CL34" s="56"/>
      <c r="CM34" s="56"/>
      <c r="CN34" s="56"/>
      <c r="CO34" s="56"/>
      <c r="CP34" s="56"/>
      <c r="CQ34" s="56"/>
      <c r="CR34" s="56"/>
      <c r="CS34" s="56"/>
      <c r="CT34" s="56"/>
      <c r="CU34" s="56"/>
      <c r="CV34" s="56"/>
      <c r="CW34" s="56"/>
      <c r="CX34" s="56"/>
      <c r="CY34" s="56"/>
      <c r="CZ34" s="56"/>
      <c r="DA34" s="56"/>
      <c r="DB34" s="56"/>
      <c r="DC34" s="56"/>
      <c r="DD34" s="56"/>
      <c r="DE34" s="56"/>
      <c r="DF34" s="56"/>
      <c r="DG34" s="56"/>
      <c r="DH34" s="56"/>
      <c r="DI34" s="56"/>
      <c r="DJ34" s="56"/>
      <c r="DK34" s="56"/>
      <c r="DL34" s="56"/>
      <c r="DM34" s="56"/>
      <c r="DN34" s="56"/>
      <c r="DO34" s="56"/>
      <c r="DP34" s="56"/>
      <c r="DQ34" s="56"/>
      <c r="DR34" s="56"/>
      <c r="DS34" s="56"/>
      <c r="DT34" s="56"/>
      <c r="DU34" s="56"/>
      <c r="DV34" s="56"/>
      <c r="DW34" s="56"/>
      <c r="DX34" s="56"/>
      <c r="DY34" s="56"/>
      <c r="DZ34" s="56"/>
      <c r="EA34" s="56"/>
      <c r="EB34" s="56"/>
      <c r="EC34" s="56"/>
      <c r="ED34" s="56"/>
      <c r="EE34" s="56"/>
      <c r="EF34" s="56"/>
      <c r="EG34" s="56"/>
      <c r="EH34" s="56"/>
      <c r="EI34" s="56"/>
      <c r="EJ34" s="56"/>
      <c r="EK34" s="56"/>
      <c r="EL34" s="56"/>
      <c r="EM34" s="56"/>
      <c r="EN34" s="56"/>
      <c r="EO34" s="56"/>
      <c r="EP34" s="56"/>
      <c r="EQ34" s="56"/>
      <c r="ER34" s="56"/>
      <c r="ES34" s="56"/>
      <c r="ET34" s="56"/>
      <c r="EU34" s="56"/>
      <c r="EV34" s="56"/>
      <c r="EW34" s="56"/>
      <c r="EX34" s="56"/>
      <c r="EY34" s="56"/>
      <c r="EZ34" s="56"/>
      <c r="FA34" s="56"/>
      <c r="FB34" s="56"/>
      <c r="FC34" s="56"/>
      <c r="FD34" s="56"/>
      <c r="FE34" s="56"/>
      <c r="FF34" s="56"/>
      <c r="FG34" s="56"/>
      <c r="FH34" s="56"/>
      <c r="FI34" s="56"/>
      <c r="FJ34" s="56"/>
      <c r="FK34" s="56"/>
      <c r="FL34" s="56"/>
      <c r="FM34" s="56"/>
      <c r="FN34" s="56"/>
      <c r="FO34" s="56"/>
      <c r="FP34" s="56"/>
      <c r="FQ34" s="56"/>
      <c r="FR34" s="56"/>
      <c r="FS34" s="56"/>
      <c r="FT34" s="56"/>
      <c r="FU34" s="56"/>
      <c r="FV34" s="56"/>
      <c r="FW34" s="56"/>
      <c r="FX34" s="56"/>
      <c r="FY34" s="56"/>
      <c r="FZ34" s="56"/>
      <c r="GA34" s="56"/>
      <c r="GB34" s="56"/>
      <c r="GC34" s="56"/>
      <c r="GD34" s="56"/>
      <c r="GE34" s="56"/>
      <c r="GF34" s="56"/>
      <c r="GG34" s="56"/>
      <c r="GH34" s="56"/>
      <c r="GI34" s="56"/>
      <c r="GJ34" s="56"/>
      <c r="GK34" s="56"/>
      <c r="GL34" s="56"/>
      <c r="GM34" s="56"/>
      <c r="GN34" s="56"/>
      <c r="GO34" s="56"/>
      <c r="GP34" s="56"/>
      <c r="GQ34" s="56"/>
      <c r="GR34" s="56"/>
      <c r="GS34" s="56"/>
      <c r="GT34" s="56"/>
      <c r="GU34" s="56"/>
      <c r="GV34" s="56"/>
      <c r="GW34" s="56"/>
      <c r="GX34" s="56"/>
      <c r="GY34" s="56"/>
      <c r="GZ34" s="56"/>
      <c r="HA34" s="56"/>
      <c r="HB34" s="56"/>
      <c r="HC34" s="56"/>
      <c r="HD34" s="56"/>
      <c r="HE34" s="56"/>
      <c r="HF34" s="56"/>
      <c r="HG34" s="56"/>
      <c r="HH34" s="56"/>
      <c r="HI34" s="56"/>
      <c r="HJ34" s="56"/>
      <c r="HK34" s="56"/>
      <c r="HL34" s="56"/>
      <c r="HM34" s="56"/>
      <c r="HN34" s="56"/>
      <c r="HO34" s="56"/>
      <c r="HP34" s="56"/>
      <c r="HQ34" s="56"/>
      <c r="HR34" s="56"/>
      <c r="HS34" s="56"/>
      <c r="HT34" s="56"/>
      <c r="HU34" s="56"/>
      <c r="HV34" s="56"/>
      <c r="HW34" s="56"/>
      <c r="HX34" s="56"/>
      <c r="HY34" s="56"/>
      <c r="HZ34" s="56"/>
      <c r="IA34" s="56"/>
      <c r="IB34" s="56"/>
      <c r="IC34" s="56"/>
      <c r="ID34" s="56"/>
      <c r="IE34" s="56"/>
      <c r="IF34" s="56"/>
      <c r="IG34" s="56"/>
      <c r="IH34" s="56"/>
      <c r="II34" s="56"/>
      <c r="IJ34" s="56"/>
      <c r="IK34" s="56"/>
      <c r="IL34" s="56"/>
      <c r="IM34" s="56"/>
      <c r="IN34" s="56"/>
      <c r="IO34" s="56"/>
      <c r="IP34" s="56"/>
      <c r="IQ34" s="56"/>
      <c r="IR34" s="56"/>
      <c r="IS34" s="56"/>
      <c r="IT34" s="56"/>
      <c r="IU34" s="56"/>
      <c r="IV34" s="56"/>
    </row>
    <row r="35" spans="1:256" ht="24" customHeight="1">
      <c r="A35" s="57"/>
      <c r="B35" s="57"/>
      <c r="C35" s="236" t="s">
        <v>133</v>
      </c>
      <c r="D35" s="240"/>
      <c r="E35" s="240"/>
      <c r="F35" s="240"/>
      <c r="G35" s="256" t="s">
        <v>18</v>
      </c>
      <c r="H35" s="333">
        <f>AA20+1</f>
        <v>42497</v>
      </c>
      <c r="I35" s="333"/>
      <c r="J35" s="333"/>
      <c r="K35" s="333"/>
      <c r="L35" s="333"/>
      <c r="M35" s="240"/>
      <c r="N35" s="236"/>
      <c r="P35" s="236"/>
      <c r="Q35" s="236" t="s">
        <v>34</v>
      </c>
      <c r="R35" s="240"/>
      <c r="S35" s="239"/>
      <c r="V35" s="270"/>
      <c r="W35" s="270"/>
      <c r="X35" s="270"/>
      <c r="Y35" s="270"/>
      <c r="Z35" s="270"/>
      <c r="AA35" s="255"/>
      <c r="AB35" s="255"/>
      <c r="AC35" s="255"/>
      <c r="AD35" s="56"/>
      <c r="AE35" s="269"/>
      <c r="AF35" s="198"/>
      <c r="AG35" s="158"/>
      <c r="AH35" s="158"/>
      <c r="AI35" s="158"/>
      <c r="AJ35" s="158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56"/>
      <c r="BJ35" s="56"/>
      <c r="BK35" s="56"/>
      <c r="BL35" s="56"/>
      <c r="BM35" s="56"/>
      <c r="BN35" s="56"/>
      <c r="BO35" s="56"/>
      <c r="BP35" s="56"/>
      <c r="BQ35" s="56"/>
      <c r="BR35" s="56"/>
      <c r="BS35" s="56"/>
      <c r="BT35" s="56"/>
      <c r="BU35" s="56"/>
      <c r="BV35" s="56"/>
      <c r="BW35" s="56"/>
      <c r="BX35" s="56"/>
      <c r="BY35" s="56"/>
      <c r="BZ35" s="56"/>
      <c r="CA35" s="56"/>
      <c r="CB35" s="56"/>
      <c r="CC35" s="56"/>
      <c r="CD35" s="56"/>
      <c r="CE35" s="56"/>
      <c r="CF35" s="56"/>
      <c r="CG35" s="56"/>
      <c r="CH35" s="56"/>
      <c r="CI35" s="56"/>
      <c r="CJ35" s="56"/>
      <c r="CK35" s="56"/>
      <c r="CL35" s="56"/>
      <c r="CM35" s="56"/>
      <c r="CN35" s="56"/>
      <c r="CO35" s="56"/>
      <c r="CP35" s="56"/>
      <c r="CQ35" s="56"/>
      <c r="CR35" s="56"/>
      <c r="CS35" s="56"/>
      <c r="CT35" s="56"/>
      <c r="CU35" s="56"/>
      <c r="CV35" s="56"/>
      <c r="CW35" s="56"/>
      <c r="CX35" s="56"/>
      <c r="CY35" s="56"/>
      <c r="CZ35" s="56"/>
      <c r="DA35" s="56"/>
      <c r="DB35" s="56"/>
      <c r="DC35" s="56"/>
      <c r="DD35" s="56"/>
      <c r="DE35" s="56"/>
      <c r="DF35" s="56"/>
      <c r="DG35" s="56"/>
      <c r="DH35" s="56"/>
      <c r="DI35" s="56"/>
      <c r="DJ35" s="56"/>
      <c r="DK35" s="56"/>
      <c r="DL35" s="56"/>
      <c r="DM35" s="56"/>
      <c r="DN35" s="56"/>
      <c r="DO35" s="56"/>
      <c r="DP35" s="56"/>
      <c r="DQ35" s="56"/>
      <c r="DR35" s="56"/>
      <c r="DS35" s="56"/>
      <c r="DT35" s="56"/>
      <c r="DU35" s="56"/>
      <c r="DV35" s="56"/>
      <c r="DW35" s="56"/>
      <c r="DX35" s="56"/>
      <c r="DY35" s="56"/>
      <c r="DZ35" s="56"/>
      <c r="EA35" s="56"/>
      <c r="EB35" s="56"/>
      <c r="EC35" s="56"/>
      <c r="ED35" s="56"/>
      <c r="EE35" s="56"/>
      <c r="EF35" s="56"/>
      <c r="EG35" s="56"/>
      <c r="EH35" s="56"/>
      <c r="EI35" s="56"/>
      <c r="EJ35" s="56"/>
      <c r="EK35" s="56"/>
      <c r="EL35" s="56"/>
      <c r="EM35" s="56"/>
      <c r="EN35" s="56"/>
      <c r="EO35" s="56"/>
      <c r="EP35" s="56"/>
      <c r="EQ35" s="56"/>
      <c r="ER35" s="56"/>
      <c r="ES35" s="56"/>
      <c r="ET35" s="56"/>
      <c r="EU35" s="56"/>
      <c r="EV35" s="56"/>
      <c r="EW35" s="56"/>
      <c r="EX35" s="56"/>
      <c r="EY35" s="56"/>
      <c r="EZ35" s="56"/>
      <c r="FA35" s="56"/>
      <c r="FB35" s="56"/>
      <c r="FC35" s="56"/>
      <c r="FD35" s="56"/>
      <c r="FE35" s="56"/>
      <c r="FF35" s="56"/>
      <c r="FG35" s="56"/>
      <c r="FH35" s="56"/>
      <c r="FI35" s="56"/>
      <c r="FJ35" s="56"/>
      <c r="FK35" s="56"/>
      <c r="FL35" s="56"/>
      <c r="FM35" s="56"/>
      <c r="FN35" s="56"/>
      <c r="FO35" s="56"/>
      <c r="FP35" s="56"/>
      <c r="FQ35" s="56"/>
      <c r="FR35" s="56"/>
      <c r="FS35" s="56"/>
      <c r="FT35" s="56"/>
      <c r="FU35" s="56"/>
      <c r="FV35" s="56"/>
      <c r="FW35" s="56"/>
      <c r="FX35" s="56"/>
      <c r="FY35" s="56"/>
      <c r="FZ35" s="56"/>
      <c r="GA35" s="56"/>
      <c r="GB35" s="56"/>
      <c r="GC35" s="56"/>
      <c r="GD35" s="56"/>
      <c r="GE35" s="56"/>
      <c r="GF35" s="56"/>
      <c r="GG35" s="56"/>
      <c r="GH35" s="56"/>
      <c r="GI35" s="56"/>
      <c r="GJ35" s="56"/>
      <c r="GK35" s="56"/>
      <c r="GL35" s="56"/>
      <c r="GM35" s="56"/>
      <c r="GN35" s="56"/>
      <c r="GO35" s="56"/>
      <c r="GP35" s="56"/>
      <c r="GQ35" s="56"/>
      <c r="GR35" s="56"/>
      <c r="GS35" s="56"/>
      <c r="GT35" s="56"/>
      <c r="GU35" s="56"/>
      <c r="GV35" s="56"/>
      <c r="GW35" s="56"/>
      <c r="GX35" s="56"/>
      <c r="GY35" s="56"/>
      <c r="GZ35" s="56"/>
      <c r="HA35" s="56"/>
      <c r="HB35" s="56"/>
      <c r="HC35" s="56"/>
      <c r="HD35" s="56"/>
      <c r="HE35" s="56"/>
      <c r="HF35" s="56"/>
      <c r="HG35" s="56"/>
      <c r="HH35" s="56"/>
      <c r="HI35" s="56"/>
      <c r="HJ35" s="56"/>
      <c r="HK35" s="56"/>
      <c r="HL35" s="56"/>
      <c r="HM35" s="56"/>
      <c r="HN35" s="56"/>
      <c r="HO35" s="56"/>
      <c r="HP35" s="56"/>
      <c r="HQ35" s="56"/>
      <c r="HR35" s="56"/>
      <c r="HS35" s="56"/>
      <c r="HT35" s="56"/>
      <c r="HU35" s="56"/>
      <c r="HV35" s="56"/>
      <c r="HW35" s="56"/>
      <c r="HX35" s="56"/>
      <c r="HY35" s="56"/>
      <c r="HZ35" s="56"/>
      <c r="IA35" s="56"/>
      <c r="IB35" s="56"/>
      <c r="IC35" s="56"/>
      <c r="ID35" s="56"/>
      <c r="IE35" s="56"/>
      <c r="IF35" s="56"/>
      <c r="IG35" s="56"/>
      <c r="IH35" s="56"/>
      <c r="II35" s="56"/>
      <c r="IJ35" s="56"/>
      <c r="IK35" s="56"/>
      <c r="IL35" s="56"/>
      <c r="IM35" s="56"/>
      <c r="IN35" s="56"/>
      <c r="IO35" s="56"/>
      <c r="IP35" s="56"/>
      <c r="IQ35" s="56"/>
      <c r="IR35" s="56"/>
      <c r="IS35" s="56"/>
      <c r="IT35" s="56"/>
      <c r="IU35" s="56"/>
      <c r="IV35" s="56"/>
    </row>
    <row r="36" spans="1:256" ht="9.9499999999999993" customHeight="1">
      <c r="A36" s="57"/>
      <c r="B36" s="57"/>
      <c r="C36" s="236"/>
      <c r="D36" s="240"/>
      <c r="E36" s="240"/>
      <c r="F36" s="240"/>
      <c r="G36" s="256"/>
      <c r="H36" s="271"/>
      <c r="I36" s="271"/>
      <c r="J36" s="271"/>
      <c r="K36" s="272"/>
      <c r="L36" s="240"/>
      <c r="M36" s="240"/>
      <c r="N36" s="236"/>
      <c r="P36" s="236"/>
      <c r="Q36" s="236"/>
      <c r="R36" s="240"/>
      <c r="S36" s="239"/>
      <c r="V36" s="239"/>
      <c r="W36" s="239"/>
      <c r="X36" s="239"/>
      <c r="Y36" s="239"/>
      <c r="Z36" s="239"/>
      <c r="AA36" s="84"/>
      <c r="AB36" s="84"/>
      <c r="AC36" s="84"/>
      <c r="AD36" s="56"/>
      <c r="AE36" s="269"/>
      <c r="AF36" s="198"/>
      <c r="AG36" s="158"/>
      <c r="AH36" s="158"/>
      <c r="AI36" s="158"/>
      <c r="AJ36" s="158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56"/>
      <c r="BJ36" s="56"/>
      <c r="BK36" s="56"/>
      <c r="BL36" s="56"/>
      <c r="BM36" s="56"/>
      <c r="BN36" s="56"/>
      <c r="BO36" s="56"/>
      <c r="BP36" s="56"/>
      <c r="BQ36" s="56"/>
      <c r="BR36" s="56"/>
      <c r="BS36" s="56"/>
      <c r="BT36" s="56"/>
      <c r="BU36" s="56"/>
      <c r="BV36" s="56"/>
      <c r="BW36" s="56"/>
      <c r="BX36" s="56"/>
      <c r="BY36" s="56"/>
      <c r="BZ36" s="56"/>
      <c r="CA36" s="56"/>
      <c r="CB36" s="56"/>
      <c r="CC36" s="56"/>
      <c r="CD36" s="56"/>
      <c r="CE36" s="56"/>
      <c r="CF36" s="56"/>
      <c r="CG36" s="56"/>
      <c r="CH36" s="56"/>
      <c r="CI36" s="56"/>
      <c r="CJ36" s="56"/>
      <c r="CK36" s="56"/>
      <c r="CL36" s="56"/>
      <c r="CM36" s="56"/>
      <c r="CN36" s="56"/>
      <c r="CO36" s="56"/>
      <c r="CP36" s="56"/>
      <c r="CQ36" s="56"/>
      <c r="CR36" s="56"/>
      <c r="CS36" s="56"/>
      <c r="CT36" s="56"/>
      <c r="CU36" s="56"/>
      <c r="CV36" s="56"/>
      <c r="CW36" s="56"/>
      <c r="CX36" s="56"/>
      <c r="CY36" s="56"/>
      <c r="CZ36" s="56"/>
      <c r="DA36" s="56"/>
      <c r="DB36" s="56"/>
      <c r="DC36" s="56"/>
      <c r="DD36" s="56"/>
      <c r="DE36" s="56"/>
      <c r="DF36" s="56"/>
      <c r="DG36" s="56"/>
      <c r="DH36" s="56"/>
      <c r="DI36" s="56"/>
      <c r="DJ36" s="56"/>
      <c r="DK36" s="56"/>
      <c r="DL36" s="56"/>
      <c r="DM36" s="56"/>
      <c r="DN36" s="56"/>
      <c r="DO36" s="56"/>
      <c r="DP36" s="56"/>
      <c r="DQ36" s="56"/>
      <c r="DR36" s="56"/>
      <c r="DS36" s="56"/>
      <c r="DT36" s="56"/>
      <c r="DU36" s="56"/>
      <c r="DV36" s="56"/>
      <c r="DW36" s="56"/>
      <c r="DX36" s="56"/>
      <c r="DY36" s="56"/>
      <c r="DZ36" s="56"/>
      <c r="EA36" s="56"/>
      <c r="EB36" s="56"/>
      <c r="EC36" s="56"/>
      <c r="ED36" s="56"/>
      <c r="EE36" s="56"/>
      <c r="EF36" s="56"/>
      <c r="EG36" s="56"/>
      <c r="EH36" s="56"/>
      <c r="EI36" s="56"/>
      <c r="EJ36" s="56"/>
      <c r="EK36" s="56"/>
      <c r="EL36" s="56"/>
      <c r="EM36" s="56"/>
      <c r="EN36" s="56"/>
      <c r="EO36" s="56"/>
      <c r="EP36" s="56"/>
      <c r="EQ36" s="56"/>
      <c r="ER36" s="56"/>
      <c r="ES36" s="56"/>
      <c r="ET36" s="56"/>
      <c r="EU36" s="56"/>
      <c r="EV36" s="56"/>
      <c r="EW36" s="56"/>
      <c r="EX36" s="56"/>
      <c r="EY36" s="56"/>
      <c r="EZ36" s="56"/>
      <c r="FA36" s="56"/>
      <c r="FB36" s="56"/>
      <c r="FC36" s="56"/>
      <c r="FD36" s="56"/>
      <c r="FE36" s="56"/>
      <c r="FF36" s="56"/>
      <c r="FG36" s="56"/>
      <c r="FH36" s="56"/>
      <c r="FI36" s="56"/>
      <c r="FJ36" s="56"/>
      <c r="FK36" s="56"/>
      <c r="FL36" s="56"/>
      <c r="FM36" s="56"/>
      <c r="FN36" s="56"/>
      <c r="FO36" s="56"/>
      <c r="FP36" s="56"/>
      <c r="FQ36" s="56"/>
      <c r="FR36" s="56"/>
      <c r="FS36" s="56"/>
      <c r="FT36" s="56"/>
      <c r="FU36" s="56"/>
      <c r="FV36" s="56"/>
      <c r="FW36" s="56"/>
      <c r="FX36" s="56"/>
      <c r="FY36" s="56"/>
      <c r="FZ36" s="56"/>
      <c r="GA36" s="56"/>
      <c r="GB36" s="56"/>
      <c r="GC36" s="56"/>
      <c r="GD36" s="56"/>
      <c r="GE36" s="56"/>
      <c r="GF36" s="56"/>
      <c r="GG36" s="56"/>
      <c r="GH36" s="56"/>
      <c r="GI36" s="56"/>
      <c r="GJ36" s="56"/>
      <c r="GK36" s="56"/>
      <c r="GL36" s="56"/>
      <c r="GM36" s="56"/>
      <c r="GN36" s="56"/>
      <c r="GO36" s="56"/>
      <c r="GP36" s="56"/>
      <c r="GQ36" s="56"/>
      <c r="GR36" s="56"/>
      <c r="GS36" s="56"/>
      <c r="GT36" s="56"/>
      <c r="GU36" s="56"/>
      <c r="GV36" s="56"/>
      <c r="GW36" s="56"/>
      <c r="GX36" s="56"/>
      <c r="GY36" s="56"/>
      <c r="GZ36" s="56"/>
      <c r="HA36" s="56"/>
      <c r="HB36" s="56"/>
      <c r="HC36" s="56"/>
      <c r="HD36" s="56"/>
      <c r="HE36" s="56"/>
      <c r="HF36" s="56"/>
      <c r="HG36" s="56"/>
      <c r="HH36" s="56"/>
      <c r="HI36" s="56"/>
      <c r="HJ36" s="56"/>
      <c r="HK36" s="56"/>
      <c r="HL36" s="56"/>
      <c r="HM36" s="56"/>
      <c r="HN36" s="56"/>
      <c r="HO36" s="56"/>
      <c r="HP36" s="56"/>
      <c r="HQ36" s="56"/>
      <c r="HR36" s="56"/>
      <c r="HS36" s="56"/>
      <c r="HT36" s="56"/>
      <c r="HU36" s="56"/>
      <c r="HV36" s="56"/>
      <c r="HW36" s="56"/>
      <c r="HX36" s="56"/>
      <c r="HY36" s="56"/>
      <c r="HZ36" s="56"/>
      <c r="IA36" s="56"/>
      <c r="IB36" s="56"/>
      <c r="IC36" s="56"/>
      <c r="ID36" s="56"/>
      <c r="IE36" s="56"/>
      <c r="IF36" s="56"/>
      <c r="IG36" s="56"/>
      <c r="IH36" s="56"/>
      <c r="II36" s="56"/>
      <c r="IJ36" s="56"/>
      <c r="IK36" s="56"/>
      <c r="IL36" s="56"/>
      <c r="IM36" s="56"/>
      <c r="IN36" s="56"/>
      <c r="IO36" s="56"/>
      <c r="IP36" s="56"/>
      <c r="IQ36" s="56"/>
      <c r="IR36" s="56"/>
      <c r="IS36" s="56"/>
      <c r="IT36" s="56"/>
      <c r="IU36" s="56"/>
      <c r="IV36" s="56"/>
    </row>
    <row r="37" spans="1:256" ht="24" customHeight="1">
      <c r="A37" s="108"/>
      <c r="B37" s="108"/>
      <c r="C37" s="236" t="s">
        <v>134</v>
      </c>
      <c r="D37" s="236"/>
      <c r="E37" s="236"/>
      <c r="F37" s="240"/>
      <c r="G37" s="256" t="s">
        <v>18</v>
      </c>
      <c r="H37" s="273" t="str">
        <f>D41</f>
        <v>Ms. Arunkamon Raramanus</v>
      </c>
      <c r="I37" s="240"/>
      <c r="J37" s="274"/>
      <c r="K37" s="240"/>
      <c r="L37" s="240"/>
      <c r="M37" s="240"/>
      <c r="N37" s="240"/>
      <c r="O37" s="240"/>
      <c r="P37" s="275"/>
      <c r="Q37" s="276">
        <v>3</v>
      </c>
      <c r="R37" s="240"/>
      <c r="V37" s="334" t="str">
        <f>IF(Q37=1,"( Mr.Sombut Srikampa )",IF(Q37=3,"( Mr. Natthaphol Boonmee )"))</f>
        <v>( Mr. Natthaphol Boonmee )</v>
      </c>
      <c r="W37" s="334"/>
      <c r="X37" s="334"/>
      <c r="Y37" s="334"/>
      <c r="Z37" s="334"/>
      <c r="AA37" s="334"/>
      <c r="AB37" s="334"/>
      <c r="AC37" s="334"/>
      <c r="AD37" s="56"/>
      <c r="AE37" s="269"/>
      <c r="AF37" s="198"/>
      <c r="AG37" s="158"/>
      <c r="AH37" s="158"/>
      <c r="AI37" s="158"/>
      <c r="AJ37" s="158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56"/>
      <c r="BJ37" s="56"/>
      <c r="BK37" s="56"/>
      <c r="BL37" s="56"/>
      <c r="BM37" s="56"/>
      <c r="BN37" s="56"/>
      <c r="BO37" s="56"/>
      <c r="BP37" s="56"/>
      <c r="BQ37" s="56"/>
      <c r="BR37" s="56"/>
      <c r="BS37" s="56"/>
      <c r="BT37" s="56"/>
      <c r="BU37" s="56"/>
      <c r="BV37" s="56"/>
      <c r="BW37" s="56"/>
      <c r="BX37" s="56"/>
      <c r="BY37" s="56"/>
      <c r="BZ37" s="56"/>
      <c r="CA37" s="56"/>
      <c r="CB37" s="56"/>
      <c r="CC37" s="56"/>
      <c r="CD37" s="56"/>
      <c r="CE37" s="56"/>
      <c r="CF37" s="56"/>
      <c r="CG37" s="56"/>
      <c r="CH37" s="56"/>
      <c r="CI37" s="56"/>
      <c r="CJ37" s="56"/>
      <c r="CK37" s="56"/>
      <c r="CL37" s="56"/>
      <c r="CM37" s="56"/>
      <c r="CN37" s="56"/>
      <c r="CO37" s="56"/>
      <c r="CP37" s="56"/>
      <c r="CQ37" s="56"/>
      <c r="CR37" s="56"/>
      <c r="CS37" s="56"/>
      <c r="CT37" s="56"/>
      <c r="CU37" s="56"/>
      <c r="CV37" s="56"/>
      <c r="CW37" s="56"/>
      <c r="CX37" s="56"/>
      <c r="CY37" s="56"/>
      <c r="CZ37" s="56"/>
      <c r="DA37" s="56"/>
      <c r="DB37" s="56"/>
      <c r="DC37" s="56"/>
      <c r="DD37" s="56"/>
      <c r="DE37" s="56"/>
      <c r="DF37" s="56"/>
      <c r="DG37" s="56"/>
      <c r="DH37" s="56"/>
      <c r="DI37" s="56"/>
      <c r="DJ37" s="56"/>
      <c r="DK37" s="56"/>
      <c r="DL37" s="56"/>
      <c r="DM37" s="56"/>
      <c r="DN37" s="56"/>
      <c r="DO37" s="56"/>
      <c r="DP37" s="56"/>
      <c r="DQ37" s="56"/>
      <c r="DR37" s="56"/>
      <c r="DS37" s="56"/>
      <c r="DT37" s="56"/>
      <c r="DU37" s="56"/>
      <c r="DV37" s="56"/>
      <c r="DW37" s="56"/>
      <c r="DX37" s="56"/>
      <c r="DY37" s="56"/>
      <c r="DZ37" s="56"/>
      <c r="EA37" s="56"/>
      <c r="EB37" s="56"/>
      <c r="EC37" s="56"/>
      <c r="ED37" s="56"/>
      <c r="EE37" s="56"/>
      <c r="EF37" s="56"/>
      <c r="EG37" s="56"/>
      <c r="EH37" s="56"/>
      <c r="EI37" s="56"/>
      <c r="EJ37" s="56"/>
      <c r="EK37" s="56"/>
      <c r="EL37" s="56"/>
      <c r="EM37" s="56"/>
      <c r="EN37" s="56"/>
      <c r="EO37" s="56"/>
      <c r="EP37" s="56"/>
      <c r="EQ37" s="56"/>
      <c r="ER37" s="56"/>
      <c r="ES37" s="56"/>
      <c r="ET37" s="56"/>
      <c r="EU37" s="56"/>
      <c r="EV37" s="56"/>
      <c r="EW37" s="56"/>
      <c r="EX37" s="56"/>
      <c r="EY37" s="56"/>
      <c r="EZ37" s="56"/>
      <c r="FA37" s="56"/>
      <c r="FB37" s="56"/>
      <c r="FC37" s="56"/>
      <c r="FD37" s="56"/>
      <c r="FE37" s="56"/>
      <c r="FF37" s="56"/>
      <c r="FG37" s="56"/>
      <c r="FH37" s="56"/>
      <c r="FI37" s="56"/>
      <c r="FJ37" s="56"/>
      <c r="FK37" s="56"/>
      <c r="FL37" s="56"/>
      <c r="FM37" s="56"/>
      <c r="FN37" s="56"/>
      <c r="FO37" s="56"/>
      <c r="FP37" s="56"/>
      <c r="FQ37" s="56"/>
      <c r="FR37" s="56"/>
      <c r="FS37" s="56"/>
      <c r="FT37" s="56"/>
      <c r="FU37" s="56"/>
      <c r="FV37" s="56"/>
      <c r="FW37" s="56"/>
      <c r="FX37" s="56"/>
      <c r="FY37" s="56"/>
      <c r="FZ37" s="56"/>
      <c r="GA37" s="56"/>
      <c r="GB37" s="56"/>
      <c r="GC37" s="56"/>
      <c r="GD37" s="56"/>
      <c r="GE37" s="56"/>
      <c r="GF37" s="56"/>
      <c r="GG37" s="56"/>
      <c r="GH37" s="56"/>
      <c r="GI37" s="56"/>
      <c r="GJ37" s="56"/>
      <c r="GK37" s="56"/>
      <c r="GL37" s="56"/>
      <c r="GM37" s="56"/>
      <c r="GN37" s="56"/>
      <c r="GO37" s="56"/>
      <c r="GP37" s="56"/>
      <c r="GQ37" s="56"/>
      <c r="GR37" s="56"/>
      <c r="GS37" s="56"/>
      <c r="GT37" s="56"/>
      <c r="GU37" s="56"/>
      <c r="GV37" s="56"/>
      <c r="GW37" s="56"/>
      <c r="GX37" s="56"/>
      <c r="GY37" s="56"/>
      <c r="GZ37" s="56"/>
      <c r="HA37" s="56"/>
      <c r="HB37" s="56"/>
      <c r="HC37" s="56"/>
      <c r="HD37" s="56"/>
      <c r="HE37" s="56"/>
      <c r="HF37" s="56"/>
      <c r="HG37" s="56"/>
      <c r="HH37" s="56"/>
      <c r="HI37" s="56"/>
      <c r="HJ37" s="56"/>
      <c r="HK37" s="56"/>
      <c r="HL37" s="56"/>
      <c r="HM37" s="56"/>
      <c r="HN37" s="56"/>
      <c r="HO37" s="56"/>
      <c r="HP37" s="56"/>
      <c r="HQ37" s="56"/>
      <c r="HR37" s="56"/>
      <c r="HS37" s="56"/>
      <c r="HT37" s="56"/>
      <c r="HU37" s="56"/>
      <c r="HV37" s="56"/>
      <c r="HW37" s="56"/>
      <c r="HX37" s="56"/>
      <c r="HY37" s="56"/>
      <c r="HZ37" s="56"/>
      <c r="IA37" s="56"/>
      <c r="IB37" s="56"/>
      <c r="IC37" s="56"/>
      <c r="ID37" s="56"/>
      <c r="IE37" s="56"/>
      <c r="IF37" s="56"/>
      <c r="IG37" s="56"/>
      <c r="IH37" s="56"/>
      <c r="II37" s="56"/>
      <c r="IJ37" s="56"/>
      <c r="IK37" s="56"/>
      <c r="IL37" s="56"/>
      <c r="IM37" s="56"/>
      <c r="IN37" s="56"/>
      <c r="IO37" s="56"/>
      <c r="IP37" s="56"/>
      <c r="IQ37" s="56"/>
      <c r="IR37" s="56"/>
      <c r="IS37" s="56"/>
      <c r="IT37" s="56"/>
      <c r="IU37" s="56"/>
      <c r="IV37" s="56"/>
    </row>
    <row r="38" spans="1:256" ht="21" customHeight="1">
      <c r="A38" s="57"/>
      <c r="B38" s="57"/>
      <c r="C38" s="240"/>
      <c r="D38" s="240"/>
      <c r="E38" s="240"/>
      <c r="F38" s="240"/>
      <c r="G38" s="240"/>
      <c r="H38" s="272"/>
      <c r="I38" s="272"/>
      <c r="J38" s="272"/>
      <c r="K38" s="240"/>
      <c r="L38" s="240"/>
      <c r="M38" s="239"/>
      <c r="N38" s="239"/>
      <c r="O38" s="240"/>
      <c r="P38" s="240"/>
      <c r="Q38" s="240"/>
      <c r="R38" s="240"/>
      <c r="V38" s="335" t="s">
        <v>35</v>
      </c>
      <c r="W38" s="335"/>
      <c r="X38" s="335"/>
      <c r="Y38" s="335"/>
      <c r="Z38" s="335"/>
      <c r="AA38" s="335"/>
      <c r="AB38" s="335"/>
      <c r="AC38" s="335"/>
      <c r="AD38" s="277"/>
      <c r="AE38" s="278"/>
      <c r="AF38" s="278"/>
      <c r="AG38" s="278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56"/>
      <c r="BJ38" s="56"/>
      <c r="BK38" s="56"/>
      <c r="BL38" s="56"/>
      <c r="BM38" s="56"/>
      <c r="BN38" s="56"/>
      <c r="BO38" s="56"/>
      <c r="BP38" s="56"/>
      <c r="BQ38" s="56"/>
      <c r="BR38" s="56"/>
      <c r="BS38" s="56"/>
      <c r="BT38" s="56"/>
      <c r="BU38" s="56"/>
      <c r="BV38" s="56"/>
      <c r="BW38" s="56"/>
      <c r="BX38" s="56"/>
      <c r="BY38" s="56"/>
      <c r="BZ38" s="56"/>
      <c r="CA38" s="56"/>
      <c r="CB38" s="56"/>
      <c r="CC38" s="56"/>
      <c r="CD38" s="56"/>
      <c r="CE38" s="56"/>
      <c r="CF38" s="56"/>
      <c r="CG38" s="56"/>
      <c r="CH38" s="56"/>
      <c r="CI38" s="56"/>
      <c r="CJ38" s="56"/>
      <c r="CK38" s="56"/>
      <c r="CL38" s="56"/>
      <c r="CM38" s="56"/>
      <c r="CN38" s="56"/>
      <c r="CO38" s="56"/>
      <c r="CP38" s="56"/>
      <c r="CQ38" s="56"/>
      <c r="CR38" s="56"/>
      <c r="CS38" s="56"/>
      <c r="CT38" s="56"/>
      <c r="CU38" s="56"/>
      <c r="CV38" s="56"/>
      <c r="CW38" s="56"/>
      <c r="CX38" s="56"/>
      <c r="CY38" s="56"/>
      <c r="CZ38" s="56"/>
      <c r="DA38" s="56"/>
      <c r="DB38" s="56"/>
      <c r="DC38" s="56"/>
      <c r="DD38" s="56"/>
      <c r="DE38" s="56"/>
      <c r="DF38" s="56"/>
      <c r="DG38" s="56"/>
      <c r="DH38" s="56"/>
      <c r="DI38" s="56"/>
      <c r="DJ38" s="56"/>
      <c r="DK38" s="56"/>
      <c r="DL38" s="56"/>
      <c r="DM38" s="56"/>
      <c r="DN38" s="56"/>
      <c r="DO38" s="56"/>
      <c r="DP38" s="56"/>
      <c r="DQ38" s="56"/>
      <c r="DR38" s="56"/>
      <c r="DS38" s="56"/>
      <c r="DT38" s="56"/>
      <c r="DU38" s="56"/>
      <c r="DV38" s="56"/>
      <c r="DW38" s="56"/>
      <c r="DX38" s="56"/>
      <c r="DY38" s="56"/>
      <c r="DZ38" s="56"/>
      <c r="EA38" s="56"/>
      <c r="EB38" s="56"/>
      <c r="EC38" s="56"/>
      <c r="ED38" s="56"/>
      <c r="EE38" s="56"/>
      <c r="EF38" s="56"/>
      <c r="EG38" s="56"/>
      <c r="EH38" s="56"/>
      <c r="EI38" s="56"/>
      <c r="EJ38" s="56"/>
      <c r="EK38" s="56"/>
      <c r="EL38" s="56"/>
      <c r="EM38" s="56"/>
      <c r="EN38" s="56"/>
      <c r="EO38" s="56"/>
      <c r="EP38" s="56"/>
      <c r="EQ38" s="56"/>
      <c r="ER38" s="56"/>
      <c r="ES38" s="56"/>
      <c r="ET38" s="56"/>
      <c r="EU38" s="56"/>
      <c r="EV38" s="56"/>
      <c r="EW38" s="56"/>
      <c r="EX38" s="56"/>
      <c r="EY38" s="56"/>
      <c r="EZ38" s="56"/>
      <c r="FA38" s="56"/>
      <c r="FB38" s="56"/>
      <c r="FC38" s="56"/>
      <c r="FD38" s="56"/>
      <c r="FE38" s="56"/>
      <c r="FF38" s="56"/>
      <c r="FG38" s="56"/>
      <c r="FH38" s="56"/>
      <c r="FI38" s="56"/>
      <c r="FJ38" s="56"/>
      <c r="FK38" s="56"/>
      <c r="FL38" s="56"/>
      <c r="FM38" s="56"/>
      <c r="FN38" s="56"/>
      <c r="FO38" s="56"/>
      <c r="FP38" s="56"/>
      <c r="FQ38" s="56"/>
      <c r="FR38" s="56"/>
      <c r="FS38" s="56"/>
      <c r="FT38" s="56"/>
      <c r="FU38" s="56"/>
      <c r="FV38" s="56"/>
      <c r="FW38" s="56"/>
      <c r="FX38" s="56"/>
      <c r="FY38" s="56"/>
      <c r="FZ38" s="56"/>
      <c r="GA38" s="56"/>
      <c r="GB38" s="56"/>
      <c r="GC38" s="56"/>
      <c r="GD38" s="56"/>
      <c r="GE38" s="56"/>
      <c r="GF38" s="56"/>
      <c r="GG38" s="56"/>
      <c r="GH38" s="56"/>
      <c r="GI38" s="56"/>
      <c r="GJ38" s="56"/>
      <c r="GK38" s="56"/>
      <c r="GL38" s="56"/>
      <c r="GM38" s="56"/>
      <c r="GN38" s="56"/>
      <c r="GO38" s="56"/>
      <c r="GP38" s="56"/>
      <c r="GQ38" s="56"/>
      <c r="GR38" s="56"/>
      <c r="GS38" s="56"/>
      <c r="GT38" s="56"/>
      <c r="GU38" s="56"/>
      <c r="GV38" s="56"/>
      <c r="GW38" s="56"/>
      <c r="GX38" s="56"/>
      <c r="GY38" s="56"/>
      <c r="GZ38" s="56"/>
      <c r="HA38" s="56"/>
      <c r="HB38" s="56"/>
      <c r="HC38" s="56"/>
      <c r="HD38" s="56"/>
      <c r="HE38" s="56"/>
      <c r="HF38" s="56"/>
      <c r="HG38" s="56"/>
      <c r="HH38" s="56"/>
      <c r="HI38" s="56"/>
      <c r="HJ38" s="56"/>
      <c r="HK38" s="56"/>
      <c r="HL38" s="56"/>
      <c r="HM38" s="56"/>
      <c r="HN38" s="56"/>
      <c r="HO38" s="56"/>
      <c r="HP38" s="56"/>
      <c r="HQ38" s="56"/>
      <c r="HR38" s="56"/>
      <c r="HS38" s="56"/>
      <c r="HT38" s="56"/>
      <c r="HU38" s="56"/>
      <c r="HV38" s="56"/>
      <c r="HW38" s="56"/>
      <c r="HX38" s="56"/>
      <c r="HY38" s="56"/>
      <c r="HZ38" s="56"/>
      <c r="IA38" s="56"/>
      <c r="IB38" s="56"/>
      <c r="IC38" s="56"/>
      <c r="ID38" s="56"/>
      <c r="IE38" s="56"/>
      <c r="IF38" s="56"/>
      <c r="IG38" s="56"/>
      <c r="IH38" s="56"/>
      <c r="II38" s="56"/>
      <c r="IJ38" s="56"/>
      <c r="IK38" s="56"/>
      <c r="IL38" s="56"/>
      <c r="IM38" s="56"/>
      <c r="IN38" s="56"/>
      <c r="IO38" s="56"/>
      <c r="IP38" s="56"/>
      <c r="IQ38" s="56"/>
      <c r="IR38" s="56"/>
      <c r="IS38" s="56"/>
      <c r="IT38" s="56"/>
      <c r="IU38" s="56"/>
      <c r="IV38" s="56"/>
    </row>
    <row r="39" spans="1:256" ht="17.100000000000001" customHeight="1">
      <c r="A39" s="57"/>
      <c r="B39" s="57"/>
      <c r="C39" s="56"/>
      <c r="D39" s="56"/>
      <c r="E39" s="62"/>
      <c r="F39" s="62"/>
      <c r="G39" s="62"/>
      <c r="H39" s="62"/>
      <c r="I39" s="62"/>
      <c r="J39" s="56"/>
      <c r="K39" s="56"/>
      <c r="L39" s="76"/>
      <c r="M39" s="57"/>
      <c r="N39" s="57"/>
      <c r="O39" s="57"/>
      <c r="P39" s="111"/>
      <c r="Q39" s="111"/>
      <c r="R39" s="111"/>
      <c r="S39" s="111"/>
      <c r="T39" s="111"/>
      <c r="U39" s="59"/>
      <c r="V39" s="110"/>
      <c r="W39" s="110"/>
      <c r="X39" s="110"/>
      <c r="Y39" s="110"/>
      <c r="Z39" s="110"/>
      <c r="AA39" s="110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56"/>
      <c r="BJ39" s="56"/>
      <c r="BK39" s="56"/>
      <c r="BL39" s="56"/>
      <c r="BM39" s="56"/>
      <c r="BN39" s="56"/>
      <c r="BO39" s="56"/>
      <c r="BP39" s="56"/>
      <c r="BQ39" s="56"/>
      <c r="BR39" s="56"/>
      <c r="BS39" s="56"/>
      <c r="BT39" s="56"/>
      <c r="BU39" s="56"/>
      <c r="BV39" s="56"/>
      <c r="BW39" s="56"/>
      <c r="BX39" s="56"/>
      <c r="BY39" s="56"/>
      <c r="BZ39" s="56"/>
      <c r="CA39" s="56"/>
      <c r="CB39" s="56"/>
      <c r="CC39" s="56"/>
      <c r="CD39" s="56"/>
      <c r="CE39" s="56"/>
      <c r="CF39" s="56"/>
      <c r="CG39" s="56"/>
      <c r="CH39" s="56"/>
      <c r="CI39" s="56"/>
      <c r="CJ39" s="56"/>
      <c r="CK39" s="56"/>
      <c r="CL39" s="56"/>
      <c r="CM39" s="56"/>
      <c r="CN39" s="56"/>
      <c r="CO39" s="56"/>
      <c r="CP39" s="56"/>
      <c r="CQ39" s="56"/>
      <c r="CR39" s="56"/>
      <c r="CS39" s="56"/>
      <c r="CT39" s="56"/>
      <c r="CU39" s="56"/>
      <c r="CV39" s="56"/>
      <c r="CW39" s="56"/>
      <c r="CX39" s="56"/>
      <c r="CY39" s="56"/>
      <c r="CZ39" s="56"/>
      <c r="DA39" s="56"/>
      <c r="DB39" s="56"/>
      <c r="DC39" s="56"/>
      <c r="DD39" s="56"/>
      <c r="DE39" s="56"/>
      <c r="DF39" s="56"/>
      <c r="DG39" s="56"/>
      <c r="DH39" s="56"/>
      <c r="DI39" s="56"/>
      <c r="DJ39" s="56"/>
      <c r="DK39" s="56"/>
      <c r="DL39" s="56"/>
      <c r="DM39" s="56"/>
      <c r="DN39" s="56"/>
      <c r="DO39" s="56"/>
      <c r="DP39" s="56"/>
      <c r="DQ39" s="56"/>
      <c r="DR39" s="56"/>
      <c r="DS39" s="56"/>
      <c r="DT39" s="56"/>
      <c r="DU39" s="56"/>
      <c r="DV39" s="56"/>
      <c r="DW39" s="56"/>
      <c r="DX39" s="56"/>
      <c r="DY39" s="56"/>
      <c r="DZ39" s="56"/>
      <c r="EA39" s="56"/>
      <c r="EB39" s="56"/>
      <c r="EC39" s="56"/>
      <c r="ED39" s="56"/>
      <c r="EE39" s="56"/>
      <c r="EF39" s="56"/>
      <c r="EG39" s="56"/>
      <c r="EH39" s="56"/>
      <c r="EI39" s="56"/>
      <c r="EJ39" s="56"/>
      <c r="EK39" s="56"/>
      <c r="EL39" s="56"/>
      <c r="EM39" s="56"/>
      <c r="EN39" s="56"/>
      <c r="EO39" s="56"/>
      <c r="EP39" s="56"/>
      <c r="EQ39" s="56"/>
      <c r="ER39" s="56"/>
      <c r="ES39" s="56"/>
      <c r="ET39" s="56"/>
      <c r="EU39" s="56"/>
      <c r="EV39" s="56"/>
      <c r="EW39" s="56"/>
      <c r="EX39" s="56"/>
      <c r="EY39" s="56"/>
      <c r="EZ39" s="56"/>
      <c r="FA39" s="56"/>
      <c r="FB39" s="56"/>
      <c r="FC39" s="56"/>
      <c r="FD39" s="56"/>
      <c r="FE39" s="56"/>
      <c r="FF39" s="56"/>
      <c r="FG39" s="56"/>
      <c r="FH39" s="56"/>
      <c r="FI39" s="56"/>
      <c r="FJ39" s="56"/>
      <c r="FK39" s="56"/>
      <c r="FL39" s="56"/>
      <c r="FM39" s="56"/>
      <c r="FN39" s="56"/>
      <c r="FO39" s="56"/>
      <c r="FP39" s="56"/>
      <c r="FQ39" s="56"/>
      <c r="FR39" s="56"/>
      <c r="FS39" s="56"/>
      <c r="FT39" s="56"/>
      <c r="FU39" s="56"/>
      <c r="FV39" s="56"/>
      <c r="FW39" s="56"/>
      <c r="FX39" s="56"/>
      <c r="FY39" s="56"/>
      <c r="FZ39" s="56"/>
      <c r="GA39" s="56"/>
      <c r="GB39" s="56"/>
      <c r="GC39" s="56"/>
      <c r="GD39" s="56"/>
      <c r="GE39" s="56"/>
      <c r="GF39" s="56"/>
      <c r="GG39" s="56"/>
      <c r="GH39" s="56"/>
      <c r="GI39" s="56"/>
      <c r="GJ39" s="56"/>
      <c r="GK39" s="56"/>
      <c r="GL39" s="56"/>
      <c r="GM39" s="56"/>
      <c r="GN39" s="56"/>
      <c r="GO39" s="56"/>
      <c r="GP39" s="56"/>
      <c r="GQ39" s="56"/>
      <c r="GR39" s="56"/>
      <c r="GS39" s="56"/>
      <c r="GT39" s="56"/>
      <c r="GU39" s="56"/>
      <c r="GV39" s="56"/>
      <c r="GW39" s="56"/>
      <c r="GX39" s="56"/>
      <c r="GY39" s="56"/>
      <c r="GZ39" s="56"/>
      <c r="HA39" s="56"/>
      <c r="HB39" s="56"/>
      <c r="HC39" s="56"/>
      <c r="HD39" s="56"/>
      <c r="HE39" s="56"/>
      <c r="HF39" s="56"/>
      <c r="HG39" s="56"/>
      <c r="HH39" s="56"/>
      <c r="HI39" s="56"/>
      <c r="HJ39" s="56"/>
      <c r="HK39" s="56"/>
      <c r="HL39" s="56"/>
      <c r="HM39" s="56"/>
      <c r="HN39" s="56"/>
      <c r="HO39" s="56"/>
      <c r="HP39" s="56"/>
      <c r="HQ39" s="56"/>
      <c r="HR39" s="56"/>
      <c r="HS39" s="56"/>
      <c r="HT39" s="56"/>
      <c r="HU39" s="56"/>
      <c r="HV39" s="56"/>
      <c r="HW39" s="56"/>
      <c r="HX39" s="56"/>
      <c r="HY39" s="56"/>
      <c r="HZ39" s="56"/>
      <c r="IA39" s="56"/>
      <c r="IB39" s="56"/>
      <c r="IC39" s="56"/>
      <c r="ID39" s="56"/>
      <c r="IE39" s="56"/>
      <c r="IF39" s="56"/>
      <c r="IG39" s="56"/>
      <c r="IH39" s="56"/>
      <c r="II39" s="56"/>
      <c r="IJ39" s="56"/>
      <c r="IK39" s="56"/>
      <c r="IL39" s="56"/>
      <c r="IM39" s="56"/>
      <c r="IN39" s="56"/>
      <c r="IO39" s="56"/>
      <c r="IP39" s="56"/>
      <c r="IQ39" s="56"/>
      <c r="IR39" s="56"/>
      <c r="IS39" s="56"/>
      <c r="IT39" s="56"/>
      <c r="IU39" s="56"/>
      <c r="IV39" s="56"/>
    </row>
    <row r="40" spans="1:256" ht="17.100000000000001" customHeight="1">
      <c r="A40" s="325"/>
      <c r="B40" s="325"/>
      <c r="C40" s="325"/>
      <c r="D40" s="325"/>
      <c r="E40" s="325"/>
      <c r="F40" s="325"/>
      <c r="G40" s="325"/>
      <c r="H40" s="325"/>
      <c r="I40" s="325"/>
      <c r="J40" s="325"/>
      <c r="K40" s="325"/>
      <c r="L40" s="325"/>
      <c r="M40" s="325"/>
      <c r="N40" s="325"/>
      <c r="O40" s="325"/>
      <c r="P40" s="325"/>
      <c r="Q40" s="325"/>
      <c r="R40" s="325"/>
      <c r="S40" s="325"/>
      <c r="T40" s="325"/>
      <c r="U40" s="325"/>
      <c r="V40" s="325"/>
      <c r="W40" s="118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56"/>
      <c r="BJ40" s="56"/>
      <c r="BK40" s="56"/>
      <c r="BL40" s="56"/>
      <c r="BM40" s="56"/>
      <c r="BN40" s="56"/>
      <c r="BO40" s="56"/>
      <c r="BP40" s="56"/>
      <c r="BQ40" s="56"/>
      <c r="BR40" s="56"/>
      <c r="BS40" s="56"/>
      <c r="BT40" s="56"/>
      <c r="BU40" s="56"/>
      <c r="BV40" s="56"/>
      <c r="BW40" s="56"/>
      <c r="BX40" s="56"/>
      <c r="BY40" s="56"/>
      <c r="BZ40" s="56"/>
      <c r="CA40" s="56"/>
      <c r="CB40" s="56"/>
      <c r="CC40" s="56"/>
      <c r="CD40" s="56"/>
      <c r="CE40" s="56"/>
      <c r="CF40" s="56"/>
      <c r="CG40" s="56"/>
      <c r="CH40" s="56"/>
      <c r="CI40" s="56"/>
      <c r="CJ40" s="56"/>
      <c r="CK40" s="56"/>
      <c r="CL40" s="56"/>
      <c r="CM40" s="56"/>
      <c r="CN40" s="56"/>
      <c r="CO40" s="56"/>
      <c r="CP40" s="56"/>
      <c r="CQ40" s="56"/>
      <c r="CR40" s="56"/>
      <c r="CS40" s="56"/>
      <c r="CT40" s="56"/>
      <c r="CU40" s="56"/>
      <c r="CV40" s="56"/>
      <c r="CW40" s="56"/>
      <c r="CX40" s="56"/>
      <c r="CY40" s="56"/>
      <c r="CZ40" s="56"/>
      <c r="DA40" s="56"/>
      <c r="DB40" s="56"/>
      <c r="DC40" s="56"/>
      <c r="DD40" s="56"/>
      <c r="DE40" s="56"/>
      <c r="DF40" s="56"/>
      <c r="DG40" s="56"/>
      <c r="DH40" s="56"/>
      <c r="DI40" s="56"/>
      <c r="DJ40" s="56"/>
      <c r="DK40" s="56"/>
      <c r="DL40" s="56"/>
      <c r="DM40" s="56"/>
      <c r="DN40" s="56"/>
      <c r="DO40" s="56"/>
      <c r="DP40" s="56"/>
      <c r="DQ40" s="56"/>
      <c r="DR40" s="56"/>
      <c r="DS40" s="56"/>
      <c r="DT40" s="56"/>
      <c r="DU40" s="56"/>
      <c r="DV40" s="56"/>
      <c r="DW40" s="56"/>
      <c r="DX40" s="56"/>
      <c r="DY40" s="56"/>
      <c r="DZ40" s="56"/>
      <c r="EA40" s="56"/>
      <c r="EB40" s="56"/>
      <c r="EC40" s="56"/>
      <c r="ED40" s="56"/>
      <c r="EE40" s="56"/>
      <c r="EF40" s="56"/>
      <c r="EG40" s="56"/>
      <c r="EH40" s="56"/>
      <c r="EI40" s="56"/>
      <c r="EJ40" s="56"/>
      <c r="EK40" s="56"/>
      <c r="EL40" s="56"/>
      <c r="EM40" s="56"/>
      <c r="EN40" s="56"/>
      <c r="EO40" s="56"/>
      <c r="EP40" s="56"/>
      <c r="EQ40" s="56"/>
      <c r="ER40" s="56"/>
      <c r="ES40" s="56"/>
      <c r="ET40" s="56"/>
      <c r="EU40" s="56"/>
      <c r="EV40" s="56"/>
      <c r="EW40" s="56"/>
      <c r="EX40" s="56"/>
      <c r="EY40" s="56"/>
      <c r="EZ40" s="56"/>
      <c r="FA40" s="56"/>
      <c r="FB40" s="56"/>
      <c r="FC40" s="56"/>
      <c r="FD40" s="56"/>
      <c r="FE40" s="56"/>
      <c r="FF40" s="56"/>
      <c r="FG40" s="56"/>
      <c r="FH40" s="56"/>
      <c r="FI40" s="56"/>
      <c r="FJ40" s="56"/>
      <c r="FK40" s="56"/>
      <c r="FL40" s="56"/>
      <c r="FM40" s="56"/>
      <c r="FN40" s="56"/>
      <c r="FO40" s="56"/>
      <c r="FP40" s="56"/>
      <c r="FQ40" s="56"/>
      <c r="FR40" s="56"/>
      <c r="FS40" s="56"/>
      <c r="FT40" s="56"/>
      <c r="FU40" s="56"/>
      <c r="FV40" s="56"/>
      <c r="FW40" s="56"/>
      <c r="FX40" s="56"/>
      <c r="FY40" s="56"/>
      <c r="FZ40" s="56"/>
      <c r="GA40" s="56"/>
      <c r="GB40" s="56"/>
      <c r="GC40" s="56"/>
      <c r="GD40" s="56"/>
      <c r="GE40" s="56"/>
      <c r="GF40" s="56"/>
      <c r="GG40" s="56"/>
      <c r="GH40" s="56"/>
      <c r="GI40" s="56"/>
      <c r="GJ40" s="56"/>
      <c r="GK40" s="56"/>
      <c r="GL40" s="56"/>
      <c r="GM40" s="56"/>
      <c r="GN40" s="56"/>
      <c r="GO40" s="56"/>
      <c r="GP40" s="56"/>
      <c r="GQ40" s="56"/>
      <c r="GR40" s="56"/>
      <c r="GS40" s="56"/>
      <c r="GT40" s="56"/>
      <c r="GU40" s="56"/>
      <c r="GV40" s="56"/>
      <c r="GW40" s="56"/>
      <c r="GX40" s="56"/>
      <c r="GY40" s="56"/>
      <c r="GZ40" s="56"/>
      <c r="HA40" s="56"/>
      <c r="HB40" s="56"/>
      <c r="HC40" s="56"/>
      <c r="HD40" s="56"/>
      <c r="HE40" s="56"/>
      <c r="HF40" s="56"/>
      <c r="HG40" s="56"/>
      <c r="HH40" s="56"/>
      <c r="HI40" s="56"/>
      <c r="HJ40" s="56"/>
      <c r="HK40" s="56"/>
      <c r="HL40" s="56"/>
      <c r="HM40" s="56"/>
      <c r="HN40" s="56"/>
      <c r="HO40" s="56"/>
      <c r="HP40" s="56"/>
      <c r="HQ40" s="56"/>
      <c r="HR40" s="56"/>
      <c r="HS40" s="56"/>
      <c r="HT40" s="56"/>
      <c r="HU40" s="56"/>
      <c r="HV40" s="56"/>
      <c r="HW40" s="56"/>
      <c r="HX40" s="56"/>
      <c r="HY40" s="56"/>
      <c r="HZ40" s="56"/>
      <c r="IA40" s="56"/>
      <c r="IB40" s="56"/>
      <c r="IC40" s="56"/>
      <c r="ID40" s="56"/>
      <c r="IE40" s="56"/>
      <c r="IF40" s="56"/>
      <c r="IG40" s="56"/>
      <c r="IH40" s="56"/>
      <c r="II40" s="56"/>
      <c r="IJ40" s="56"/>
      <c r="IK40" s="56"/>
      <c r="IL40" s="56"/>
      <c r="IM40" s="56"/>
      <c r="IN40" s="56"/>
      <c r="IO40" s="56"/>
      <c r="IP40" s="56"/>
      <c r="IQ40" s="56"/>
      <c r="IR40" s="56"/>
      <c r="IS40" s="56"/>
      <c r="IT40" s="56"/>
      <c r="IU40" s="56"/>
      <c r="IV40" s="56"/>
    </row>
    <row r="41" spans="1:256" ht="17.100000000000001" customHeight="1">
      <c r="C41" s="153">
        <v>11</v>
      </c>
      <c r="D41" s="279" t="s">
        <v>96</v>
      </c>
      <c r="T41" s="61">
        <v>1</v>
      </c>
      <c r="U41" s="280" t="s">
        <v>135</v>
      </c>
    </row>
    <row r="42" spans="1:256" ht="17.100000000000001" customHeight="1">
      <c r="T42" s="152">
        <v>3</v>
      </c>
      <c r="U42" s="279" t="s">
        <v>136</v>
      </c>
    </row>
    <row r="43" spans="1:256" ht="17.100000000000001" customHeight="1">
      <c r="T43" s="152"/>
      <c r="U43" s="279"/>
    </row>
    <row r="44" spans="1:256" ht="17.100000000000001" customHeight="1">
      <c r="T44" s="153"/>
      <c r="U44" s="279"/>
    </row>
    <row r="45" spans="1:256" ht="17.100000000000001" customHeight="1"/>
    <row r="46" spans="1:256" ht="17.100000000000001" customHeight="1"/>
    <row r="47" spans="1:256" ht="17.100000000000001" customHeight="1"/>
    <row r="48" spans="1:256" ht="17.100000000000001" customHeight="1"/>
    <row r="49" ht="17.100000000000001" customHeight="1"/>
    <row r="50" ht="17.100000000000001" customHeight="1"/>
    <row r="51" ht="17.100000000000001" customHeight="1"/>
    <row r="52" ht="17.100000000000001" customHeight="1"/>
    <row r="53" ht="17.100000000000001" customHeight="1"/>
    <row r="54" ht="17.100000000000001" customHeight="1"/>
    <row r="55" ht="17.100000000000001" customHeight="1"/>
    <row r="56" ht="17.100000000000001" customHeight="1"/>
    <row r="57" ht="17.100000000000001" customHeight="1"/>
    <row r="58" ht="17.100000000000001" customHeight="1"/>
    <row r="59" ht="17.100000000000001" customHeight="1"/>
    <row r="60" ht="17.100000000000001" customHeight="1"/>
    <row r="61" ht="17.100000000000001" customHeight="1"/>
    <row r="62" ht="17.100000000000001" customHeight="1"/>
    <row r="63" ht="17.100000000000001" customHeight="1"/>
    <row r="64" ht="17.100000000000001" customHeight="1"/>
    <row r="65" ht="17.100000000000001" customHeight="1"/>
    <row r="66" ht="17.100000000000001" customHeight="1"/>
    <row r="67" ht="17.100000000000001" customHeight="1"/>
    <row r="68" ht="17.100000000000001" customHeight="1"/>
    <row r="69" ht="17.100000000000001" customHeight="1"/>
    <row r="70" ht="17.100000000000001" customHeight="1"/>
    <row r="71" ht="17.100000000000001" customHeight="1"/>
    <row r="72" ht="17.100000000000001" customHeight="1"/>
    <row r="73" ht="17.100000000000001" customHeight="1"/>
    <row r="74" ht="17.100000000000001" customHeight="1"/>
    <row r="75" ht="17.100000000000001" customHeight="1"/>
    <row r="76" ht="17.100000000000001" customHeight="1"/>
    <row r="77" ht="17.100000000000001" customHeight="1"/>
    <row r="78" ht="17.100000000000001" customHeight="1"/>
    <row r="79" ht="17.100000000000001" customHeight="1"/>
    <row r="80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  <row r="91" ht="17.100000000000001" customHeight="1"/>
    <row r="92" ht="17.100000000000001" customHeight="1"/>
    <row r="93" ht="17.100000000000001" customHeight="1"/>
    <row r="94" ht="17.100000000000001" customHeight="1"/>
    <row r="95" ht="17.100000000000001" customHeight="1"/>
    <row r="96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  <row r="112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  <row r="126" ht="17.100000000000001" customHeight="1"/>
    <row r="127" ht="17.100000000000001" customHeight="1"/>
    <row r="128" ht="17.100000000000001" customHeight="1"/>
    <row r="129" ht="17.100000000000001" customHeight="1"/>
    <row r="130" ht="17.100000000000001" customHeight="1"/>
    <row r="131" ht="17.100000000000001" customHeight="1"/>
    <row r="132" ht="17.100000000000001" customHeight="1"/>
    <row r="133" ht="17.100000000000001" customHeight="1"/>
    <row r="134" ht="17.100000000000001" customHeight="1"/>
    <row r="135" ht="17.100000000000001" customHeight="1"/>
    <row r="136" ht="17.100000000000001" customHeight="1"/>
    <row r="137" ht="17.100000000000001" customHeight="1"/>
    <row r="138" ht="17.100000000000001" customHeight="1"/>
    <row r="139" ht="17.100000000000001" customHeight="1"/>
    <row r="140" ht="17.100000000000001" customHeight="1"/>
    <row r="141" ht="17.100000000000001" customHeight="1"/>
    <row r="142" ht="17.100000000000001" customHeight="1"/>
    <row r="143" ht="17.100000000000001" customHeight="1"/>
    <row r="144" ht="17.100000000000001" customHeight="1"/>
    <row r="145" ht="17.100000000000001" customHeight="1"/>
    <row r="146" ht="17.100000000000001" customHeight="1"/>
    <row r="147" ht="17.100000000000001" customHeight="1"/>
    <row r="148" ht="17.100000000000001" customHeight="1"/>
    <row r="149" ht="17.100000000000001" customHeight="1"/>
    <row r="150" ht="17.100000000000001" customHeight="1"/>
    <row r="151" ht="17.100000000000001" customHeight="1"/>
    <row r="152" ht="17.100000000000001" customHeight="1"/>
    <row r="153" ht="17.100000000000001" customHeight="1"/>
    <row r="154" ht="17.100000000000001" customHeight="1"/>
    <row r="155" ht="17.100000000000001" customHeight="1"/>
    <row r="156" ht="17.100000000000001" customHeight="1"/>
    <row r="157" ht="17.100000000000001" customHeight="1"/>
    <row r="158" ht="17.100000000000001" customHeight="1"/>
    <row r="159" ht="17.100000000000001" customHeight="1"/>
    <row r="160" ht="17.100000000000001" customHeight="1"/>
    <row r="161" ht="17.100000000000001" customHeight="1"/>
    <row r="162" ht="17.100000000000001" customHeight="1"/>
    <row r="163" ht="17.100000000000001" customHeight="1"/>
    <row r="164" ht="17.100000000000001" customHeight="1"/>
    <row r="165" ht="17.100000000000001" customHeight="1"/>
    <row r="166" ht="17.100000000000001" customHeight="1"/>
    <row r="167" ht="17.100000000000001" customHeight="1"/>
    <row r="168" ht="17.100000000000001" customHeight="1"/>
    <row r="169" ht="17.100000000000001" customHeight="1"/>
    <row r="170" ht="17.100000000000001" customHeight="1"/>
    <row r="171" ht="17.100000000000001" customHeight="1"/>
    <row r="172" ht="17.100000000000001" customHeight="1"/>
    <row r="173" ht="17.100000000000001" customHeight="1"/>
    <row r="174" ht="17.100000000000001" customHeight="1"/>
    <row r="175" ht="17.100000000000001" customHeight="1"/>
    <row r="176" ht="17.100000000000001" customHeight="1"/>
    <row r="177" ht="17.100000000000001" customHeight="1"/>
    <row r="178" ht="17.100000000000001" customHeight="1"/>
    <row r="179" ht="17.100000000000001" customHeight="1"/>
    <row r="180" ht="17.100000000000001" customHeight="1"/>
    <row r="181" ht="17.100000000000001" customHeight="1"/>
    <row r="182" ht="17.100000000000001" customHeight="1"/>
    <row r="183" ht="17.100000000000001" customHeight="1"/>
    <row r="184" ht="17.100000000000001" customHeight="1"/>
    <row r="185" ht="17.100000000000001" customHeight="1"/>
    <row r="186" ht="17.100000000000001" customHeight="1"/>
    <row r="187" ht="17.100000000000001" customHeight="1"/>
    <row r="188" ht="17.100000000000001" customHeight="1"/>
    <row r="189" ht="17.100000000000001" customHeight="1"/>
    <row r="190" ht="17.100000000000001" customHeight="1"/>
    <row r="191" ht="17.100000000000001" customHeight="1"/>
    <row r="192" ht="17.100000000000001" customHeight="1"/>
    <row r="193" ht="17.100000000000001" customHeight="1"/>
    <row r="194" ht="17.100000000000001" customHeight="1"/>
    <row r="195" ht="17.100000000000001" customHeight="1"/>
    <row r="196" ht="17.100000000000001" customHeight="1"/>
    <row r="197" ht="17.100000000000001" customHeight="1"/>
    <row r="198" ht="17.100000000000001" customHeight="1"/>
    <row r="199" ht="17.100000000000001" customHeight="1"/>
    <row r="200" ht="17.100000000000001" customHeight="1"/>
    <row r="201" ht="17.100000000000001" customHeight="1"/>
  </sheetData>
  <mergeCells count="12">
    <mergeCell ref="A40:V40"/>
    <mergeCell ref="A3:AD3"/>
    <mergeCell ref="J13:N13"/>
    <mergeCell ref="J14:N14"/>
    <mergeCell ref="J15:N15"/>
    <mergeCell ref="J16:N16"/>
    <mergeCell ref="AA19:AD19"/>
    <mergeCell ref="AA20:AD20"/>
    <mergeCell ref="AA21:AD21"/>
    <mergeCell ref="H35:L35"/>
    <mergeCell ref="V37:AC37"/>
    <mergeCell ref="V38:AC38"/>
  </mergeCells>
  <pageMargins left="0.51181102362204722" right="0.31496062992125984" top="0.98425196850393704" bottom="0.11811023622047245" header="0.31496062992125984" footer="0.19685039370078741"/>
  <pageSetup paperSize="9" scale="88" orientation="portrait" r:id="rId1"/>
  <headerFooter>
    <oddFooter>&amp;R&amp;"Gulim,Regular"&amp;10SP-FM-04-15 REV.0</oddFooter>
  </headerFooter>
  <rowBreaks count="1" manualBreakCount="1">
    <brk id="38" max="25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V42"/>
  <sheetViews>
    <sheetView view="pageBreakPreview" zoomScaleNormal="100" zoomScaleSheetLayoutView="100" workbookViewId="0">
      <selection activeCell="W16" sqref="W16:Z20"/>
    </sheetView>
  </sheetViews>
  <sheetFormatPr defaultRowHeight="20.25"/>
  <cols>
    <col min="1" max="22" width="4.28515625" style="54" customWidth="1"/>
    <col min="23" max="256" width="9.140625" style="223"/>
    <col min="257" max="278" width="4.28515625" style="223" customWidth="1"/>
    <col min="279" max="512" width="9.140625" style="223"/>
    <col min="513" max="534" width="4.28515625" style="223" customWidth="1"/>
    <col min="535" max="768" width="9.140625" style="223"/>
    <col min="769" max="790" width="4.28515625" style="223" customWidth="1"/>
    <col min="791" max="1024" width="9.140625" style="223"/>
    <col min="1025" max="1046" width="4.28515625" style="223" customWidth="1"/>
    <col min="1047" max="1280" width="9.140625" style="223"/>
    <col min="1281" max="1302" width="4.28515625" style="223" customWidth="1"/>
    <col min="1303" max="1536" width="9.140625" style="223"/>
    <col min="1537" max="1558" width="4.28515625" style="223" customWidth="1"/>
    <col min="1559" max="1792" width="9.140625" style="223"/>
    <col min="1793" max="1814" width="4.28515625" style="223" customWidth="1"/>
    <col min="1815" max="2048" width="9.140625" style="223"/>
    <col min="2049" max="2070" width="4.28515625" style="223" customWidth="1"/>
    <col min="2071" max="2304" width="9.140625" style="223"/>
    <col min="2305" max="2326" width="4.28515625" style="223" customWidth="1"/>
    <col min="2327" max="2560" width="9.140625" style="223"/>
    <col min="2561" max="2582" width="4.28515625" style="223" customWidth="1"/>
    <col min="2583" max="2816" width="9.140625" style="223"/>
    <col min="2817" max="2838" width="4.28515625" style="223" customWidth="1"/>
    <col min="2839" max="3072" width="9.140625" style="223"/>
    <col min="3073" max="3094" width="4.28515625" style="223" customWidth="1"/>
    <col min="3095" max="3328" width="9.140625" style="223"/>
    <col min="3329" max="3350" width="4.28515625" style="223" customWidth="1"/>
    <col min="3351" max="3584" width="9.140625" style="223"/>
    <col min="3585" max="3606" width="4.28515625" style="223" customWidth="1"/>
    <col min="3607" max="3840" width="9.140625" style="223"/>
    <col min="3841" max="3862" width="4.28515625" style="223" customWidth="1"/>
    <col min="3863" max="4096" width="9.140625" style="223"/>
    <col min="4097" max="4118" width="4.28515625" style="223" customWidth="1"/>
    <col min="4119" max="4352" width="9.140625" style="223"/>
    <col min="4353" max="4374" width="4.28515625" style="223" customWidth="1"/>
    <col min="4375" max="4608" width="9.140625" style="223"/>
    <col min="4609" max="4630" width="4.28515625" style="223" customWidth="1"/>
    <col min="4631" max="4864" width="9.140625" style="223"/>
    <col min="4865" max="4886" width="4.28515625" style="223" customWidth="1"/>
    <col min="4887" max="5120" width="9.140625" style="223"/>
    <col min="5121" max="5142" width="4.28515625" style="223" customWidth="1"/>
    <col min="5143" max="5376" width="9.140625" style="223"/>
    <col min="5377" max="5398" width="4.28515625" style="223" customWidth="1"/>
    <col min="5399" max="5632" width="9.140625" style="223"/>
    <col min="5633" max="5654" width="4.28515625" style="223" customWidth="1"/>
    <col min="5655" max="5888" width="9.140625" style="223"/>
    <col min="5889" max="5910" width="4.28515625" style="223" customWidth="1"/>
    <col min="5911" max="6144" width="9.140625" style="223"/>
    <col min="6145" max="6166" width="4.28515625" style="223" customWidth="1"/>
    <col min="6167" max="6400" width="9.140625" style="223"/>
    <col min="6401" max="6422" width="4.28515625" style="223" customWidth="1"/>
    <col min="6423" max="6656" width="9.140625" style="223"/>
    <col min="6657" max="6678" width="4.28515625" style="223" customWidth="1"/>
    <col min="6679" max="6912" width="9.140625" style="223"/>
    <col min="6913" max="6934" width="4.28515625" style="223" customWidth="1"/>
    <col min="6935" max="7168" width="9.140625" style="223"/>
    <col min="7169" max="7190" width="4.28515625" style="223" customWidth="1"/>
    <col min="7191" max="7424" width="9.140625" style="223"/>
    <col min="7425" max="7446" width="4.28515625" style="223" customWidth="1"/>
    <col min="7447" max="7680" width="9.140625" style="223"/>
    <col min="7681" max="7702" width="4.28515625" style="223" customWidth="1"/>
    <col min="7703" max="7936" width="9.140625" style="223"/>
    <col min="7937" max="7958" width="4.28515625" style="223" customWidth="1"/>
    <col min="7959" max="8192" width="9.140625" style="223"/>
    <col min="8193" max="8214" width="4.28515625" style="223" customWidth="1"/>
    <col min="8215" max="8448" width="9.140625" style="223"/>
    <col min="8449" max="8470" width="4.28515625" style="223" customWidth="1"/>
    <col min="8471" max="8704" width="9.140625" style="223"/>
    <col min="8705" max="8726" width="4.28515625" style="223" customWidth="1"/>
    <col min="8727" max="8960" width="9.140625" style="223"/>
    <col min="8961" max="8982" width="4.28515625" style="223" customWidth="1"/>
    <col min="8983" max="9216" width="9.140625" style="223"/>
    <col min="9217" max="9238" width="4.28515625" style="223" customWidth="1"/>
    <col min="9239" max="9472" width="9.140625" style="223"/>
    <col min="9473" max="9494" width="4.28515625" style="223" customWidth="1"/>
    <col min="9495" max="9728" width="9.140625" style="223"/>
    <col min="9729" max="9750" width="4.28515625" style="223" customWidth="1"/>
    <col min="9751" max="9984" width="9.140625" style="223"/>
    <col min="9985" max="10006" width="4.28515625" style="223" customWidth="1"/>
    <col min="10007" max="10240" width="9.140625" style="223"/>
    <col min="10241" max="10262" width="4.28515625" style="223" customWidth="1"/>
    <col min="10263" max="10496" width="9.140625" style="223"/>
    <col min="10497" max="10518" width="4.28515625" style="223" customWidth="1"/>
    <col min="10519" max="10752" width="9.140625" style="223"/>
    <col min="10753" max="10774" width="4.28515625" style="223" customWidth="1"/>
    <col min="10775" max="11008" width="9.140625" style="223"/>
    <col min="11009" max="11030" width="4.28515625" style="223" customWidth="1"/>
    <col min="11031" max="11264" width="9.140625" style="223"/>
    <col min="11265" max="11286" width="4.28515625" style="223" customWidth="1"/>
    <col min="11287" max="11520" width="9.140625" style="223"/>
    <col min="11521" max="11542" width="4.28515625" style="223" customWidth="1"/>
    <col min="11543" max="11776" width="9.140625" style="223"/>
    <col min="11777" max="11798" width="4.28515625" style="223" customWidth="1"/>
    <col min="11799" max="12032" width="9.140625" style="223"/>
    <col min="12033" max="12054" width="4.28515625" style="223" customWidth="1"/>
    <col min="12055" max="12288" width="9.140625" style="223"/>
    <col min="12289" max="12310" width="4.28515625" style="223" customWidth="1"/>
    <col min="12311" max="12544" width="9.140625" style="223"/>
    <col min="12545" max="12566" width="4.28515625" style="223" customWidth="1"/>
    <col min="12567" max="12800" width="9.140625" style="223"/>
    <col min="12801" max="12822" width="4.28515625" style="223" customWidth="1"/>
    <col min="12823" max="13056" width="9.140625" style="223"/>
    <col min="13057" max="13078" width="4.28515625" style="223" customWidth="1"/>
    <col min="13079" max="13312" width="9.140625" style="223"/>
    <col min="13313" max="13334" width="4.28515625" style="223" customWidth="1"/>
    <col min="13335" max="13568" width="9.140625" style="223"/>
    <col min="13569" max="13590" width="4.28515625" style="223" customWidth="1"/>
    <col min="13591" max="13824" width="9.140625" style="223"/>
    <col min="13825" max="13846" width="4.28515625" style="223" customWidth="1"/>
    <col min="13847" max="14080" width="9.140625" style="223"/>
    <col min="14081" max="14102" width="4.28515625" style="223" customWidth="1"/>
    <col min="14103" max="14336" width="9.140625" style="223"/>
    <col min="14337" max="14358" width="4.28515625" style="223" customWidth="1"/>
    <col min="14359" max="14592" width="9.140625" style="223"/>
    <col min="14593" max="14614" width="4.28515625" style="223" customWidth="1"/>
    <col min="14615" max="14848" width="9.140625" style="223"/>
    <col min="14849" max="14870" width="4.28515625" style="223" customWidth="1"/>
    <col min="14871" max="15104" width="9.140625" style="223"/>
    <col min="15105" max="15126" width="4.28515625" style="223" customWidth="1"/>
    <col min="15127" max="15360" width="9.140625" style="223"/>
    <col min="15361" max="15382" width="4.28515625" style="223" customWidth="1"/>
    <col min="15383" max="15616" width="9.140625" style="223"/>
    <col min="15617" max="15638" width="4.28515625" style="223" customWidth="1"/>
    <col min="15639" max="15872" width="9.140625" style="223"/>
    <col min="15873" max="15894" width="4.28515625" style="223" customWidth="1"/>
    <col min="15895" max="16128" width="9.140625" style="223"/>
    <col min="16129" max="16150" width="4.28515625" style="223" customWidth="1"/>
    <col min="16151" max="16384" width="9.140625" style="223"/>
  </cols>
  <sheetData>
    <row r="1" spans="1:22" ht="21.75" customHeight="1"/>
    <row r="2" spans="1:22" ht="13.5" customHeight="1"/>
    <row r="3" spans="1:22" ht="34.5" customHeight="1">
      <c r="A3" s="351" t="s">
        <v>36</v>
      </c>
      <c r="B3" s="351"/>
      <c r="C3" s="351"/>
      <c r="D3" s="351"/>
      <c r="E3" s="351"/>
      <c r="F3" s="351"/>
      <c r="G3" s="351"/>
      <c r="H3" s="351"/>
      <c r="I3" s="351"/>
      <c r="J3" s="351"/>
      <c r="K3" s="351"/>
      <c r="L3" s="351"/>
      <c r="M3" s="351"/>
      <c r="N3" s="351"/>
      <c r="O3" s="351"/>
      <c r="P3" s="351"/>
      <c r="Q3" s="351"/>
      <c r="R3" s="351"/>
      <c r="S3" s="351"/>
      <c r="T3" s="351"/>
      <c r="U3" s="351"/>
      <c r="V3" s="224"/>
    </row>
    <row r="4" spans="1:22" ht="18.75" customHeight="1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6"/>
      <c r="V4" s="56"/>
    </row>
    <row r="5" spans="1:22" ht="17.25" customHeight="1">
      <c r="A5" s="57"/>
      <c r="B5" s="225" t="s">
        <v>17</v>
      </c>
      <c r="C5" s="225"/>
      <c r="D5" s="226"/>
      <c r="E5" s="225"/>
      <c r="G5" s="227" t="s">
        <v>18</v>
      </c>
      <c r="H5" s="62" t="str">
        <f>Certificate!J5</f>
        <v>SPR15120023-1</v>
      </c>
      <c r="I5" s="63"/>
      <c r="J5" s="63"/>
      <c r="K5" s="63"/>
      <c r="L5" s="62"/>
      <c r="M5" s="62"/>
      <c r="N5" s="62"/>
      <c r="O5" s="62"/>
      <c r="P5" s="63"/>
      <c r="Q5" s="63"/>
      <c r="S5" s="352" t="s">
        <v>116</v>
      </c>
      <c r="T5" s="352"/>
      <c r="U5" s="352"/>
      <c r="V5" s="56"/>
    </row>
    <row r="6" spans="1:22" ht="18" customHeight="1">
      <c r="A6" s="57"/>
      <c r="B6" s="64"/>
      <c r="C6" s="60"/>
      <c r="D6" s="60"/>
      <c r="E6" s="59"/>
      <c r="F6" s="65"/>
      <c r="G6" s="65"/>
      <c r="H6" s="65"/>
      <c r="I6" s="66"/>
      <c r="J6" s="67"/>
      <c r="K6" s="68"/>
      <c r="L6" s="67"/>
      <c r="M6" s="67"/>
      <c r="N6" s="62"/>
      <c r="O6" s="62"/>
      <c r="P6" s="63"/>
      <c r="Q6" s="63"/>
      <c r="R6" s="63"/>
      <c r="V6" s="56"/>
    </row>
    <row r="7" spans="1:22" ht="17.25" customHeight="1">
      <c r="A7" s="57"/>
      <c r="B7" s="69"/>
      <c r="C7" s="70"/>
      <c r="D7" s="60"/>
      <c r="E7" s="60"/>
      <c r="F7" s="60"/>
      <c r="G7" s="60"/>
      <c r="H7" s="60"/>
      <c r="I7" s="61"/>
      <c r="J7" s="71"/>
      <c r="K7" s="68"/>
      <c r="L7" s="72"/>
      <c r="M7" s="72"/>
      <c r="N7" s="73"/>
      <c r="O7" s="73"/>
      <c r="P7" s="73"/>
      <c r="Q7" s="73"/>
      <c r="R7" s="73"/>
      <c r="S7" s="73"/>
      <c r="T7" s="74"/>
      <c r="U7" s="74"/>
      <c r="V7" s="75"/>
    </row>
    <row r="8" spans="1:22" ht="13.5" customHeight="1">
      <c r="A8" s="57"/>
      <c r="B8" s="64"/>
      <c r="C8" s="70"/>
      <c r="D8" s="70"/>
      <c r="E8" s="60"/>
      <c r="F8" s="60"/>
      <c r="G8" s="353" t="s">
        <v>117</v>
      </c>
      <c r="H8" s="353"/>
      <c r="I8" s="353"/>
      <c r="J8" s="353"/>
      <c r="K8" s="353"/>
      <c r="L8" s="353"/>
      <c r="M8" s="353"/>
      <c r="N8" s="353"/>
      <c r="O8" s="353"/>
      <c r="P8" s="353"/>
      <c r="Q8" s="73"/>
      <c r="R8" s="73"/>
      <c r="S8" s="73"/>
      <c r="T8" s="73"/>
      <c r="U8" s="74"/>
      <c r="V8" s="75"/>
    </row>
    <row r="9" spans="1:22" ht="13.5" customHeight="1">
      <c r="A9" s="57"/>
      <c r="B9" s="64"/>
      <c r="C9" s="70"/>
      <c r="D9" s="70"/>
      <c r="E9" s="60"/>
      <c r="F9" s="60"/>
      <c r="G9" s="353"/>
      <c r="H9" s="353"/>
      <c r="I9" s="353"/>
      <c r="J9" s="353"/>
      <c r="K9" s="353"/>
      <c r="L9" s="353"/>
      <c r="M9" s="353"/>
      <c r="N9" s="353"/>
      <c r="O9" s="353"/>
      <c r="P9" s="353"/>
      <c r="Q9" s="73"/>
      <c r="R9" s="73"/>
      <c r="S9" s="73"/>
      <c r="T9" s="73"/>
      <c r="U9" s="74"/>
      <c r="V9" s="75"/>
    </row>
    <row r="10" spans="1:22" ht="18.75" customHeight="1">
      <c r="A10" s="76"/>
      <c r="B10" s="77"/>
      <c r="C10" s="78"/>
      <c r="D10" s="78"/>
      <c r="E10" s="78"/>
      <c r="F10" s="78"/>
      <c r="G10" s="79"/>
      <c r="H10" s="80"/>
      <c r="I10" s="81"/>
      <c r="J10" s="81"/>
      <c r="K10" s="81"/>
      <c r="L10" s="81"/>
      <c r="M10" s="81"/>
      <c r="N10" s="82"/>
      <c r="O10" s="82"/>
      <c r="P10" s="82"/>
      <c r="Q10" s="83"/>
      <c r="R10" s="76"/>
      <c r="S10" s="87"/>
      <c r="T10" s="75"/>
      <c r="U10" s="84"/>
      <c r="V10" s="85"/>
    </row>
    <row r="11" spans="1:22" ht="23.1" customHeight="1">
      <c r="A11" s="57"/>
      <c r="B11" s="354" t="s">
        <v>20</v>
      </c>
      <c r="C11" s="355"/>
      <c r="D11" s="355"/>
      <c r="E11" s="355"/>
      <c r="F11" s="355"/>
      <c r="G11" s="356"/>
      <c r="H11" s="354" t="s">
        <v>22</v>
      </c>
      <c r="I11" s="355"/>
      <c r="J11" s="356"/>
      <c r="K11" s="354" t="s">
        <v>37</v>
      </c>
      <c r="L11" s="355"/>
      <c r="M11" s="356"/>
      <c r="N11" s="354" t="s">
        <v>38</v>
      </c>
      <c r="O11" s="355"/>
      <c r="P11" s="355"/>
      <c r="Q11" s="356"/>
      <c r="R11" s="355" t="s">
        <v>39</v>
      </c>
      <c r="S11" s="355"/>
      <c r="T11" s="355"/>
      <c r="U11" s="356"/>
      <c r="V11" s="56"/>
    </row>
    <row r="12" spans="1:22" ht="23.1" customHeight="1">
      <c r="A12" s="57"/>
      <c r="B12" s="338" t="s">
        <v>118</v>
      </c>
      <c r="C12" s="339"/>
      <c r="D12" s="339"/>
      <c r="E12" s="339"/>
      <c r="F12" s="339"/>
      <c r="G12" s="339"/>
      <c r="H12" s="340" t="s">
        <v>119</v>
      </c>
      <c r="I12" s="341"/>
      <c r="J12" s="342"/>
      <c r="K12" s="340">
        <v>60711</v>
      </c>
      <c r="L12" s="341"/>
      <c r="M12" s="342"/>
      <c r="N12" s="343" t="s">
        <v>120</v>
      </c>
      <c r="O12" s="344"/>
      <c r="P12" s="344"/>
      <c r="Q12" s="345"/>
      <c r="R12" s="346">
        <v>42336</v>
      </c>
      <c r="S12" s="347"/>
      <c r="T12" s="347"/>
      <c r="U12" s="348"/>
      <c r="V12" s="91"/>
    </row>
    <row r="13" spans="1:22" ht="18" customHeight="1">
      <c r="A13" s="57"/>
      <c r="B13" s="228"/>
      <c r="C13" s="229"/>
      <c r="D13" s="229"/>
      <c r="E13" s="229"/>
      <c r="F13" s="229"/>
      <c r="G13" s="229"/>
      <c r="H13" s="230"/>
      <c r="I13" s="230"/>
      <c r="J13" s="230"/>
      <c r="K13" s="230"/>
      <c r="L13" s="230"/>
      <c r="M13" s="230"/>
      <c r="N13" s="231"/>
      <c r="O13" s="231"/>
      <c r="P13" s="231"/>
      <c r="Q13" s="231"/>
      <c r="R13" s="232"/>
      <c r="S13" s="232"/>
      <c r="T13" s="232"/>
      <c r="U13" s="232"/>
      <c r="V13" s="56"/>
    </row>
    <row r="14" spans="1:22" ht="18" customHeight="1">
      <c r="A14" s="57"/>
      <c r="B14" s="233" t="s">
        <v>40</v>
      </c>
      <c r="C14" s="111"/>
      <c r="D14" s="63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89"/>
      <c r="Q14" s="63"/>
      <c r="R14" s="63"/>
      <c r="S14" s="57"/>
      <c r="T14" s="57"/>
      <c r="U14" s="57"/>
      <c r="V14" s="56"/>
    </row>
    <row r="15" spans="1:22" ht="18" customHeight="1">
      <c r="A15" s="57"/>
      <c r="B15" s="63"/>
      <c r="C15" s="63" t="s">
        <v>41</v>
      </c>
      <c r="D15" s="154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89"/>
      <c r="Q15" s="89"/>
      <c r="R15" s="89"/>
      <c r="S15" s="90"/>
      <c r="T15" s="93"/>
      <c r="U15" s="57"/>
      <c r="V15" s="91"/>
    </row>
    <row r="16" spans="1:22" ht="18" customHeight="1">
      <c r="A16" s="57"/>
      <c r="B16" s="105" t="s">
        <v>121</v>
      </c>
      <c r="C16" s="154"/>
      <c r="D16" s="226"/>
      <c r="E16" s="154"/>
      <c r="F16" s="154"/>
      <c r="G16" s="154"/>
      <c r="H16" s="154"/>
      <c r="I16" s="63"/>
      <c r="J16" s="63"/>
      <c r="K16" s="63"/>
      <c r="L16" s="63"/>
      <c r="M16" s="63"/>
      <c r="N16" s="63"/>
      <c r="O16" s="63"/>
      <c r="P16" s="89"/>
      <c r="Q16" s="89"/>
      <c r="R16" s="94"/>
      <c r="S16" s="57"/>
      <c r="T16" s="90"/>
      <c r="U16" s="57"/>
      <c r="V16" s="56"/>
    </row>
    <row r="17" spans="1:22" ht="18" customHeight="1">
      <c r="A17" s="57"/>
      <c r="B17" s="105" t="s">
        <v>122</v>
      </c>
      <c r="E17" s="95"/>
      <c r="F17" s="60"/>
      <c r="G17" s="60"/>
      <c r="H17" s="60"/>
      <c r="I17" s="88"/>
      <c r="J17" s="234"/>
      <c r="K17" s="235"/>
      <c r="L17" s="235"/>
      <c r="M17" s="235"/>
      <c r="N17" s="56"/>
      <c r="O17" s="89"/>
      <c r="P17" s="89"/>
      <c r="Q17" s="89"/>
      <c r="R17" s="94"/>
      <c r="S17" s="57"/>
      <c r="T17" s="90"/>
      <c r="U17" s="57"/>
      <c r="V17" s="56"/>
    </row>
    <row r="18" spans="1:22" ht="18" customHeight="1">
      <c r="A18" s="57"/>
      <c r="B18" s="92"/>
      <c r="C18" s="86"/>
      <c r="D18" s="60"/>
      <c r="E18" s="156"/>
      <c r="F18" s="60"/>
      <c r="G18" s="60"/>
      <c r="H18" s="60"/>
      <c r="I18" s="88"/>
      <c r="J18" s="234"/>
      <c r="K18" s="235"/>
      <c r="L18" s="235"/>
      <c r="M18" s="235"/>
      <c r="N18" s="56"/>
      <c r="O18" s="89"/>
      <c r="P18" s="89"/>
      <c r="Q18" s="89"/>
      <c r="R18" s="94"/>
      <c r="S18" s="57"/>
      <c r="T18" s="90"/>
      <c r="U18" s="57"/>
      <c r="V18" s="56"/>
    </row>
    <row r="19" spans="1:22" ht="18" customHeight="1">
      <c r="A19" s="57"/>
      <c r="B19" s="58"/>
      <c r="C19" s="86"/>
      <c r="D19" s="60"/>
      <c r="E19" s="59"/>
      <c r="F19" s="60"/>
      <c r="G19" s="60"/>
      <c r="H19" s="60"/>
      <c r="I19" s="88"/>
      <c r="J19" s="235"/>
      <c r="K19" s="235"/>
      <c r="L19" s="235"/>
      <c r="M19" s="235"/>
      <c r="N19" s="56"/>
      <c r="O19" s="89"/>
      <c r="P19" s="89"/>
      <c r="Q19" s="89"/>
      <c r="R19" s="94"/>
      <c r="S19" s="57"/>
      <c r="T19" s="90"/>
      <c r="U19" s="57"/>
      <c r="V19" s="56"/>
    </row>
    <row r="20" spans="1:22" ht="18" customHeight="1">
      <c r="A20" s="57"/>
      <c r="B20" s="58"/>
      <c r="C20" s="86"/>
      <c r="D20" s="60"/>
      <c r="E20" s="59"/>
      <c r="F20" s="60"/>
      <c r="G20" s="86"/>
      <c r="H20" s="96"/>
      <c r="I20" s="97"/>
      <c r="J20" s="97"/>
      <c r="K20" s="97"/>
      <c r="L20" s="71"/>
      <c r="M20" s="71"/>
      <c r="N20" s="56"/>
      <c r="O20" s="89"/>
      <c r="P20" s="94"/>
      <c r="Q20" s="57"/>
      <c r="R20" s="90"/>
      <c r="S20" s="57"/>
      <c r="T20" s="56"/>
      <c r="U20" s="56"/>
      <c r="V20" s="56"/>
    </row>
    <row r="21" spans="1:22" ht="18" customHeight="1">
      <c r="A21" s="57"/>
      <c r="B21" s="69"/>
      <c r="C21" s="70"/>
      <c r="D21" s="70"/>
      <c r="E21" s="70"/>
      <c r="F21" s="70"/>
      <c r="G21" s="70"/>
      <c r="H21" s="98"/>
      <c r="I21" s="152"/>
      <c r="J21" s="71"/>
      <c r="K21" s="71"/>
      <c r="L21" s="99"/>
      <c r="M21" s="68"/>
      <c r="N21" s="56"/>
      <c r="O21" s="100"/>
      <c r="P21" s="100"/>
      <c r="Q21" s="57"/>
      <c r="R21" s="57"/>
      <c r="S21" s="57"/>
      <c r="T21" s="56"/>
      <c r="U21" s="56"/>
      <c r="V21" s="56"/>
    </row>
    <row r="22" spans="1:22" ht="18" customHeight="1">
      <c r="A22" s="57"/>
      <c r="B22" s="69"/>
      <c r="C22" s="70"/>
      <c r="D22" s="70"/>
      <c r="E22" s="70"/>
      <c r="F22" s="60"/>
      <c r="G22" s="60"/>
      <c r="H22" s="60"/>
      <c r="I22" s="61"/>
      <c r="J22" s="101"/>
      <c r="K22" s="68"/>
      <c r="L22" s="68"/>
      <c r="M22" s="68"/>
      <c r="N22" s="56"/>
      <c r="O22" s="63"/>
      <c r="P22" s="63"/>
      <c r="Q22" s="63"/>
      <c r="R22" s="63"/>
      <c r="S22" s="57"/>
      <c r="T22" s="57"/>
      <c r="U22" s="57"/>
      <c r="V22" s="56"/>
    </row>
    <row r="23" spans="1:22" ht="18" customHeight="1">
      <c r="A23" s="57"/>
      <c r="B23" s="69"/>
      <c r="C23" s="59"/>
      <c r="D23" s="59"/>
      <c r="E23" s="59"/>
      <c r="F23" s="60"/>
      <c r="G23" s="60"/>
      <c r="H23" s="60"/>
      <c r="I23" s="102"/>
      <c r="J23" s="101"/>
      <c r="K23" s="68"/>
      <c r="L23" s="68"/>
      <c r="M23" s="68"/>
      <c r="N23" s="56"/>
      <c r="O23" s="63"/>
      <c r="P23" s="63"/>
      <c r="Q23" s="63"/>
      <c r="R23" s="63"/>
      <c r="S23" s="57"/>
      <c r="T23" s="57"/>
      <c r="U23" s="57"/>
      <c r="V23" s="84"/>
    </row>
    <row r="24" spans="1:22" ht="18" customHeight="1">
      <c r="A24" s="57"/>
      <c r="B24" s="69"/>
      <c r="C24" s="59"/>
      <c r="D24" s="59"/>
      <c r="E24" s="59"/>
      <c r="F24" s="60"/>
      <c r="G24" s="60"/>
      <c r="H24" s="60"/>
      <c r="I24" s="102"/>
      <c r="J24" s="101"/>
      <c r="K24" s="68"/>
      <c r="L24" s="68"/>
      <c r="M24" s="68"/>
      <c r="N24" s="56"/>
      <c r="O24" s="63"/>
      <c r="P24" s="63"/>
      <c r="Q24" s="63"/>
      <c r="R24" s="63"/>
      <c r="S24" s="57"/>
      <c r="T24" s="57"/>
      <c r="U24" s="57"/>
      <c r="V24" s="84"/>
    </row>
    <row r="25" spans="1:22" ht="18" customHeight="1">
      <c r="A25" s="57"/>
      <c r="B25" s="64"/>
      <c r="C25" s="60"/>
      <c r="D25" s="59"/>
      <c r="E25" s="59"/>
      <c r="F25" s="59"/>
      <c r="G25" s="59"/>
      <c r="H25" s="65"/>
      <c r="I25" s="68"/>
      <c r="J25" s="68"/>
      <c r="K25" s="68"/>
      <c r="L25" s="68"/>
      <c r="M25" s="68"/>
      <c r="N25" s="90"/>
      <c r="O25" s="57"/>
      <c r="P25" s="57"/>
      <c r="Q25" s="57"/>
      <c r="R25" s="57"/>
      <c r="S25" s="57"/>
      <c r="T25" s="57"/>
      <c r="U25" s="84"/>
      <c r="V25" s="84"/>
    </row>
    <row r="26" spans="1:22" ht="18" customHeight="1">
      <c r="A26" s="76"/>
      <c r="B26" s="58"/>
      <c r="C26" s="60"/>
      <c r="D26" s="59"/>
      <c r="E26" s="59"/>
      <c r="F26" s="59"/>
      <c r="G26" s="59"/>
      <c r="H26" s="103"/>
      <c r="I26" s="104"/>
      <c r="J26" s="103"/>
      <c r="K26" s="103"/>
      <c r="L26" s="103"/>
      <c r="M26" s="104"/>
      <c r="N26" s="103"/>
      <c r="O26" s="103"/>
      <c r="P26" s="103"/>
      <c r="Q26" s="103"/>
      <c r="R26" s="103"/>
      <c r="S26" s="103"/>
      <c r="T26" s="104"/>
      <c r="U26" s="56"/>
      <c r="V26" s="56"/>
    </row>
    <row r="27" spans="1:22" ht="18" customHeight="1">
      <c r="A27" s="57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112"/>
    </row>
    <row r="28" spans="1:22" ht="18" customHeight="1">
      <c r="A28" s="57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112"/>
    </row>
    <row r="29" spans="1:22" ht="18" customHeight="1">
      <c r="A29" s="57"/>
      <c r="B29" s="111"/>
      <c r="C29" s="111"/>
      <c r="D29" s="111"/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  <c r="V29" s="107"/>
    </row>
    <row r="30" spans="1:22" ht="18" customHeight="1">
      <c r="A30" s="57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106"/>
      <c r="Q30" s="106"/>
      <c r="R30" s="106"/>
      <c r="S30" s="106"/>
      <c r="T30" s="106"/>
      <c r="U30" s="107"/>
      <c r="V30" s="107"/>
    </row>
    <row r="31" spans="1:22" ht="18" customHeight="1">
      <c r="A31" s="57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63"/>
      <c r="Q31" s="63"/>
      <c r="R31" s="63"/>
      <c r="S31" s="63"/>
      <c r="T31" s="57"/>
      <c r="U31" s="56"/>
      <c r="V31" s="56"/>
    </row>
    <row r="32" spans="1:22" ht="18" customHeight="1">
      <c r="A32" s="57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63"/>
      <c r="Q32" s="63"/>
      <c r="R32" s="63"/>
      <c r="S32" s="63"/>
      <c r="T32" s="57"/>
      <c r="U32" s="56"/>
      <c r="V32" s="56"/>
    </row>
    <row r="33" spans="1:22" ht="18" customHeight="1">
      <c r="A33" s="57"/>
      <c r="B33" s="105"/>
      <c r="C33" s="154"/>
      <c r="D33" s="154"/>
      <c r="E33" s="154"/>
      <c r="F33" s="154"/>
      <c r="G33" s="154"/>
      <c r="H33" s="154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57"/>
      <c r="U33" s="56"/>
      <c r="V33" s="56"/>
    </row>
    <row r="34" spans="1:22" ht="18" customHeight="1">
      <c r="A34" s="57"/>
      <c r="B34" s="58"/>
      <c r="C34" s="113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76"/>
      <c r="U34" s="56"/>
      <c r="V34" s="56"/>
    </row>
    <row r="35" spans="1:22" ht="18" customHeight="1">
      <c r="A35" s="57"/>
      <c r="B35" s="67"/>
      <c r="C35" s="67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76"/>
      <c r="T35" s="76"/>
      <c r="U35" s="56"/>
      <c r="V35" s="56"/>
    </row>
    <row r="36" spans="1:22" ht="18" customHeight="1">
      <c r="A36" s="57"/>
      <c r="B36" s="114"/>
      <c r="C36" s="153"/>
      <c r="D36" s="154"/>
      <c r="E36" s="154"/>
      <c r="F36" s="154"/>
      <c r="G36" s="154"/>
      <c r="H36" s="154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76"/>
      <c r="T36" s="76"/>
      <c r="U36" s="56"/>
      <c r="V36" s="56"/>
    </row>
    <row r="37" spans="1:22" ht="18" customHeight="1">
      <c r="A37" s="57"/>
      <c r="B37" s="76"/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56"/>
      <c r="V37" s="56"/>
    </row>
    <row r="38" spans="1:22" ht="18" customHeight="1">
      <c r="A38" s="57"/>
      <c r="B38" s="58"/>
      <c r="C38" s="84"/>
      <c r="D38" s="84"/>
      <c r="E38" s="84"/>
      <c r="F38" s="349"/>
      <c r="G38" s="349"/>
      <c r="H38" s="349"/>
      <c r="I38" s="349"/>
      <c r="J38" s="115"/>
      <c r="K38" s="84"/>
      <c r="L38" s="350"/>
      <c r="M38" s="350"/>
      <c r="N38" s="350"/>
      <c r="O38" s="350"/>
      <c r="P38" s="62"/>
      <c r="Q38" s="62"/>
      <c r="R38" s="62"/>
      <c r="S38" s="62"/>
      <c r="T38" s="62"/>
      <c r="U38" s="56"/>
      <c r="V38" s="56"/>
    </row>
    <row r="39" spans="1:22" ht="18" customHeight="1">
      <c r="A39" s="108"/>
      <c r="B39" s="84"/>
      <c r="C39" s="84"/>
      <c r="D39" s="84"/>
      <c r="E39" s="84"/>
      <c r="F39" s="67"/>
      <c r="G39" s="67"/>
      <c r="H39" s="67"/>
      <c r="I39" s="153"/>
      <c r="J39" s="76"/>
      <c r="K39" s="84"/>
      <c r="L39" s="76"/>
      <c r="M39" s="76"/>
      <c r="N39" s="109"/>
      <c r="O39" s="116"/>
      <c r="P39" s="153"/>
      <c r="Q39" s="153"/>
      <c r="R39" s="153"/>
      <c r="S39" s="153"/>
      <c r="T39" s="153"/>
      <c r="U39" s="110"/>
      <c r="V39" s="110"/>
    </row>
    <row r="40" spans="1:22" ht="18" customHeight="1">
      <c r="A40" s="57"/>
      <c r="B40" s="58"/>
      <c r="C40" s="59"/>
      <c r="D40" s="59"/>
      <c r="E40" s="84"/>
      <c r="F40" s="67"/>
      <c r="G40" s="117"/>
      <c r="H40" s="117"/>
      <c r="I40" s="117"/>
      <c r="J40" s="84"/>
      <c r="K40" s="84"/>
      <c r="L40" s="76"/>
      <c r="M40" s="76"/>
      <c r="N40" s="76"/>
      <c r="O40" s="76"/>
      <c r="P40" s="336"/>
      <c r="Q40" s="336"/>
      <c r="R40" s="336"/>
      <c r="S40" s="336"/>
      <c r="T40" s="336"/>
      <c r="U40" s="110"/>
      <c r="V40" s="110"/>
    </row>
    <row r="41" spans="1:22" ht="16.5" customHeight="1">
      <c r="A41" s="57"/>
      <c r="B41" s="56"/>
      <c r="C41" s="56"/>
      <c r="D41" s="337"/>
      <c r="E41" s="337"/>
      <c r="F41" s="337"/>
      <c r="G41" s="337"/>
      <c r="H41" s="337"/>
      <c r="I41" s="56"/>
      <c r="J41" s="56"/>
      <c r="K41" s="76"/>
      <c r="L41" s="57"/>
      <c r="M41" s="57"/>
      <c r="N41" s="111"/>
      <c r="O41" s="111"/>
      <c r="P41" s="111"/>
      <c r="Q41" s="111"/>
      <c r="R41" s="111"/>
      <c r="S41" s="59"/>
      <c r="T41" s="110"/>
      <c r="U41" s="110"/>
      <c r="V41" s="110"/>
    </row>
    <row r="42" spans="1:22" ht="15">
      <c r="A42" s="325"/>
      <c r="B42" s="325"/>
      <c r="C42" s="325"/>
      <c r="D42" s="325"/>
      <c r="E42" s="325"/>
      <c r="F42" s="325"/>
      <c r="G42" s="325"/>
      <c r="H42" s="325"/>
      <c r="I42" s="325"/>
      <c r="J42" s="325"/>
      <c r="K42" s="325"/>
      <c r="L42" s="325"/>
      <c r="M42" s="325"/>
      <c r="N42" s="325"/>
      <c r="O42" s="325"/>
      <c r="P42" s="325"/>
      <c r="Q42" s="325"/>
      <c r="R42" s="325"/>
      <c r="S42" s="325"/>
      <c r="T42" s="325"/>
      <c r="U42" s="118"/>
      <c r="V42" s="56"/>
    </row>
  </sheetData>
  <mergeCells count="18">
    <mergeCell ref="A3:U3"/>
    <mergeCell ref="S5:U5"/>
    <mergeCell ref="G8:P9"/>
    <mergeCell ref="B11:G11"/>
    <mergeCell ref="H11:J11"/>
    <mergeCell ref="K11:M11"/>
    <mergeCell ref="N11:Q11"/>
    <mergeCell ref="R11:U11"/>
    <mergeCell ref="P40:T40"/>
    <mergeCell ref="D41:H41"/>
    <mergeCell ref="A42:T42"/>
    <mergeCell ref="B12:G12"/>
    <mergeCell ref="H12:J12"/>
    <mergeCell ref="K12:M12"/>
    <mergeCell ref="N12:Q12"/>
    <mergeCell ref="R12:U12"/>
    <mergeCell ref="F38:I38"/>
    <mergeCell ref="L38:O38"/>
  </mergeCells>
  <pageMargins left="0.31496062992125984" right="0.31496062992125984" top="0.98425196850393704" bottom="0.19685039370078741" header="0.31496062992125984" footer="0.11811023622047245"/>
  <pageSetup paperSize="9" orientation="portrait" r:id="rId1"/>
  <headerFooter>
    <oddFooter>&amp;R&amp;"Gulim,Regular"&amp;10SP-FM-04-15 REV.0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W241"/>
  <sheetViews>
    <sheetView view="pageBreakPreview" zoomScaleNormal="100" zoomScaleSheetLayoutView="100" workbookViewId="0">
      <selection activeCell="A26" sqref="A26:XFD29"/>
    </sheetView>
  </sheetViews>
  <sheetFormatPr defaultRowHeight="15"/>
  <cols>
    <col min="1" max="1" width="4.140625" customWidth="1"/>
    <col min="2" max="116" width="4.42578125" customWidth="1"/>
    <col min="257" max="257" width="4.140625" customWidth="1"/>
    <col min="258" max="372" width="4.42578125" customWidth="1"/>
    <col min="513" max="513" width="4.140625" customWidth="1"/>
    <col min="514" max="628" width="4.42578125" customWidth="1"/>
    <col min="769" max="769" width="4.140625" customWidth="1"/>
    <col min="770" max="884" width="4.42578125" customWidth="1"/>
    <col min="1025" max="1025" width="4.140625" customWidth="1"/>
    <col min="1026" max="1140" width="4.42578125" customWidth="1"/>
    <col min="1281" max="1281" width="4.140625" customWidth="1"/>
    <col min="1282" max="1396" width="4.42578125" customWidth="1"/>
    <col min="1537" max="1537" width="4.140625" customWidth="1"/>
    <col min="1538" max="1652" width="4.42578125" customWidth="1"/>
    <col min="1793" max="1793" width="4.140625" customWidth="1"/>
    <col min="1794" max="1908" width="4.42578125" customWidth="1"/>
    <col min="2049" max="2049" width="4.140625" customWidth="1"/>
    <col min="2050" max="2164" width="4.42578125" customWidth="1"/>
    <col min="2305" max="2305" width="4.140625" customWidth="1"/>
    <col min="2306" max="2420" width="4.42578125" customWidth="1"/>
    <col min="2561" max="2561" width="4.140625" customWidth="1"/>
    <col min="2562" max="2676" width="4.42578125" customWidth="1"/>
    <col min="2817" max="2817" width="4.140625" customWidth="1"/>
    <col min="2818" max="2932" width="4.42578125" customWidth="1"/>
    <col min="3073" max="3073" width="4.140625" customWidth="1"/>
    <col min="3074" max="3188" width="4.42578125" customWidth="1"/>
    <col min="3329" max="3329" width="4.140625" customWidth="1"/>
    <col min="3330" max="3444" width="4.42578125" customWidth="1"/>
    <col min="3585" max="3585" width="4.140625" customWidth="1"/>
    <col min="3586" max="3700" width="4.42578125" customWidth="1"/>
    <col min="3841" max="3841" width="4.140625" customWidth="1"/>
    <col min="3842" max="3956" width="4.42578125" customWidth="1"/>
    <col min="4097" max="4097" width="4.140625" customWidth="1"/>
    <col min="4098" max="4212" width="4.42578125" customWidth="1"/>
    <col min="4353" max="4353" width="4.140625" customWidth="1"/>
    <col min="4354" max="4468" width="4.42578125" customWidth="1"/>
    <col min="4609" max="4609" width="4.140625" customWidth="1"/>
    <col min="4610" max="4724" width="4.42578125" customWidth="1"/>
    <col min="4865" max="4865" width="4.140625" customWidth="1"/>
    <col min="4866" max="4980" width="4.42578125" customWidth="1"/>
    <col min="5121" max="5121" width="4.140625" customWidth="1"/>
    <col min="5122" max="5236" width="4.42578125" customWidth="1"/>
    <col min="5377" max="5377" width="4.140625" customWidth="1"/>
    <col min="5378" max="5492" width="4.42578125" customWidth="1"/>
    <col min="5633" max="5633" width="4.140625" customWidth="1"/>
    <col min="5634" max="5748" width="4.42578125" customWidth="1"/>
    <col min="5889" max="5889" width="4.140625" customWidth="1"/>
    <col min="5890" max="6004" width="4.42578125" customWidth="1"/>
    <col min="6145" max="6145" width="4.140625" customWidth="1"/>
    <col min="6146" max="6260" width="4.42578125" customWidth="1"/>
    <col min="6401" max="6401" width="4.140625" customWidth="1"/>
    <col min="6402" max="6516" width="4.42578125" customWidth="1"/>
    <col min="6657" max="6657" width="4.140625" customWidth="1"/>
    <col min="6658" max="6772" width="4.42578125" customWidth="1"/>
    <col min="6913" max="6913" width="4.140625" customWidth="1"/>
    <col min="6914" max="7028" width="4.42578125" customWidth="1"/>
    <col min="7169" max="7169" width="4.140625" customWidth="1"/>
    <col min="7170" max="7284" width="4.42578125" customWidth="1"/>
    <col min="7425" max="7425" width="4.140625" customWidth="1"/>
    <col min="7426" max="7540" width="4.42578125" customWidth="1"/>
    <col min="7681" max="7681" width="4.140625" customWidth="1"/>
    <col min="7682" max="7796" width="4.42578125" customWidth="1"/>
    <col min="7937" max="7937" width="4.140625" customWidth="1"/>
    <col min="7938" max="8052" width="4.42578125" customWidth="1"/>
    <col min="8193" max="8193" width="4.140625" customWidth="1"/>
    <col min="8194" max="8308" width="4.42578125" customWidth="1"/>
    <col min="8449" max="8449" width="4.140625" customWidth="1"/>
    <col min="8450" max="8564" width="4.42578125" customWidth="1"/>
    <col min="8705" max="8705" width="4.140625" customWidth="1"/>
    <col min="8706" max="8820" width="4.42578125" customWidth="1"/>
    <col min="8961" max="8961" width="4.140625" customWidth="1"/>
    <col min="8962" max="9076" width="4.42578125" customWidth="1"/>
    <col min="9217" max="9217" width="4.140625" customWidth="1"/>
    <col min="9218" max="9332" width="4.42578125" customWidth="1"/>
    <col min="9473" max="9473" width="4.140625" customWidth="1"/>
    <col min="9474" max="9588" width="4.42578125" customWidth="1"/>
    <col min="9729" max="9729" width="4.140625" customWidth="1"/>
    <col min="9730" max="9844" width="4.42578125" customWidth="1"/>
    <col min="9985" max="9985" width="4.140625" customWidth="1"/>
    <col min="9986" max="10100" width="4.42578125" customWidth="1"/>
    <col min="10241" max="10241" width="4.140625" customWidth="1"/>
    <col min="10242" max="10356" width="4.42578125" customWidth="1"/>
    <col min="10497" max="10497" width="4.140625" customWidth="1"/>
    <col min="10498" max="10612" width="4.42578125" customWidth="1"/>
    <col min="10753" max="10753" width="4.140625" customWidth="1"/>
    <col min="10754" max="10868" width="4.42578125" customWidth="1"/>
    <col min="11009" max="11009" width="4.140625" customWidth="1"/>
    <col min="11010" max="11124" width="4.42578125" customWidth="1"/>
    <col min="11265" max="11265" width="4.140625" customWidth="1"/>
    <col min="11266" max="11380" width="4.42578125" customWidth="1"/>
    <col min="11521" max="11521" width="4.140625" customWidth="1"/>
    <col min="11522" max="11636" width="4.42578125" customWidth="1"/>
    <col min="11777" max="11777" width="4.140625" customWidth="1"/>
    <col min="11778" max="11892" width="4.42578125" customWidth="1"/>
    <col min="12033" max="12033" width="4.140625" customWidth="1"/>
    <col min="12034" max="12148" width="4.42578125" customWidth="1"/>
    <col min="12289" max="12289" width="4.140625" customWidth="1"/>
    <col min="12290" max="12404" width="4.42578125" customWidth="1"/>
    <col min="12545" max="12545" width="4.140625" customWidth="1"/>
    <col min="12546" max="12660" width="4.42578125" customWidth="1"/>
    <col min="12801" max="12801" width="4.140625" customWidth="1"/>
    <col min="12802" max="12916" width="4.42578125" customWidth="1"/>
    <col min="13057" max="13057" width="4.140625" customWidth="1"/>
    <col min="13058" max="13172" width="4.42578125" customWidth="1"/>
    <col min="13313" max="13313" width="4.140625" customWidth="1"/>
    <col min="13314" max="13428" width="4.42578125" customWidth="1"/>
    <col min="13569" max="13569" width="4.140625" customWidth="1"/>
    <col min="13570" max="13684" width="4.42578125" customWidth="1"/>
    <col min="13825" max="13825" width="4.140625" customWidth="1"/>
    <col min="13826" max="13940" width="4.42578125" customWidth="1"/>
    <col min="14081" max="14081" width="4.140625" customWidth="1"/>
    <col min="14082" max="14196" width="4.42578125" customWidth="1"/>
    <col min="14337" max="14337" width="4.140625" customWidth="1"/>
    <col min="14338" max="14452" width="4.42578125" customWidth="1"/>
    <col min="14593" max="14593" width="4.140625" customWidth="1"/>
    <col min="14594" max="14708" width="4.42578125" customWidth="1"/>
    <col min="14849" max="14849" width="4.140625" customWidth="1"/>
    <col min="14850" max="14964" width="4.42578125" customWidth="1"/>
    <col min="15105" max="15105" width="4.140625" customWidth="1"/>
    <col min="15106" max="15220" width="4.42578125" customWidth="1"/>
    <col min="15361" max="15361" width="4.140625" customWidth="1"/>
    <col min="15362" max="15476" width="4.42578125" customWidth="1"/>
    <col min="15617" max="15617" width="4.140625" customWidth="1"/>
    <col min="15618" max="15732" width="4.42578125" customWidth="1"/>
    <col min="15873" max="15873" width="4.140625" customWidth="1"/>
    <col min="15874" max="15988" width="4.42578125" customWidth="1"/>
    <col min="16129" max="16129" width="4.140625" customWidth="1"/>
    <col min="16130" max="16244" width="4.42578125" customWidth="1"/>
  </cols>
  <sheetData>
    <row r="1" spans="1:23" ht="17.100000000000001" customHeight="1"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5"/>
      <c r="T1" s="205"/>
      <c r="U1" s="205"/>
      <c r="V1" s="205"/>
    </row>
    <row r="2" spans="1:23" ht="17.100000000000001" customHeight="1"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5"/>
      <c r="Q2" s="205"/>
      <c r="R2" s="205"/>
      <c r="S2" s="205"/>
      <c r="T2" s="205"/>
      <c r="U2" s="205"/>
      <c r="V2" s="205"/>
    </row>
    <row r="3" spans="1:23" ht="34.5" customHeight="1">
      <c r="A3" s="363" t="s">
        <v>42</v>
      </c>
      <c r="B3" s="363"/>
      <c r="C3" s="363"/>
      <c r="D3" s="363"/>
      <c r="E3" s="363"/>
      <c r="F3" s="363"/>
      <c r="G3" s="363"/>
      <c r="H3" s="363"/>
      <c r="I3" s="363"/>
      <c r="J3" s="363"/>
      <c r="K3" s="363"/>
      <c r="L3" s="363"/>
      <c r="M3" s="363"/>
      <c r="N3" s="363"/>
      <c r="O3" s="363"/>
      <c r="P3" s="363"/>
      <c r="Q3" s="363"/>
      <c r="R3" s="363"/>
      <c r="S3" s="363"/>
      <c r="T3" s="363"/>
      <c r="U3" s="363"/>
      <c r="V3" s="363"/>
    </row>
    <row r="4" spans="1:23" ht="17.100000000000001" customHeight="1">
      <c r="B4" s="205"/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R4" s="205"/>
      <c r="S4" s="205"/>
      <c r="T4" s="205"/>
      <c r="U4" s="205"/>
      <c r="V4" s="205"/>
    </row>
    <row r="5" spans="1:23" ht="17.25" customHeight="1">
      <c r="A5" s="206"/>
      <c r="B5" s="124"/>
      <c r="C5" s="121" t="s">
        <v>74</v>
      </c>
      <c r="D5" s="121"/>
      <c r="E5" s="121"/>
      <c r="G5" s="207" t="str">
        <f>Report!H5</f>
        <v>SPR15120023-1</v>
      </c>
      <c r="I5" s="207"/>
      <c r="J5" s="207"/>
      <c r="K5" s="207"/>
      <c r="L5" s="207"/>
      <c r="M5" s="119"/>
      <c r="N5" s="119"/>
      <c r="O5" s="120"/>
      <c r="P5" s="208"/>
      <c r="Q5" s="209"/>
      <c r="T5" s="210" t="s">
        <v>109</v>
      </c>
      <c r="U5" s="211"/>
      <c r="V5" s="124"/>
      <c r="W5" s="206"/>
    </row>
    <row r="6" spans="1:23" ht="17.100000000000001" customHeight="1">
      <c r="A6" s="209"/>
      <c r="B6" s="120"/>
      <c r="C6" s="155"/>
      <c r="D6" s="155"/>
      <c r="E6" s="155"/>
      <c r="F6" s="119"/>
      <c r="G6" s="119"/>
      <c r="H6" s="119"/>
      <c r="I6" s="119"/>
      <c r="J6" s="119"/>
      <c r="K6" s="119"/>
      <c r="L6" s="119"/>
      <c r="M6" s="209"/>
      <c r="N6" s="209"/>
      <c r="O6" s="209"/>
      <c r="P6" s="209"/>
      <c r="Q6" s="209"/>
      <c r="R6" s="120"/>
      <c r="S6" s="120"/>
      <c r="T6" s="120"/>
      <c r="U6" s="120"/>
      <c r="V6" s="120"/>
      <c r="W6" s="209"/>
    </row>
    <row r="7" spans="1:23" ht="17.100000000000001" customHeight="1">
      <c r="A7" s="206"/>
      <c r="B7" s="212"/>
      <c r="C7" s="212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213"/>
      <c r="U7" s="213"/>
      <c r="V7" s="206"/>
    </row>
    <row r="8" spans="1:23" ht="21" customHeight="1">
      <c r="A8" s="209"/>
      <c r="B8" s="120"/>
      <c r="C8" s="120"/>
      <c r="D8" s="120"/>
      <c r="F8" s="364" t="s">
        <v>110</v>
      </c>
      <c r="G8" s="365"/>
      <c r="H8" s="366"/>
      <c r="I8" s="364" t="s">
        <v>113</v>
      </c>
      <c r="J8" s="365"/>
      <c r="K8" s="366"/>
      <c r="L8" s="370" t="s">
        <v>55</v>
      </c>
      <c r="M8" s="365"/>
      <c r="N8" s="366"/>
      <c r="O8" s="364" t="s">
        <v>114</v>
      </c>
      <c r="P8" s="373"/>
      <c r="Q8" s="373"/>
      <c r="R8" s="374"/>
      <c r="S8" s="120"/>
      <c r="T8" s="120"/>
      <c r="U8" s="214"/>
      <c r="V8" s="214"/>
      <c r="W8" s="209"/>
    </row>
    <row r="9" spans="1:23" ht="21" customHeight="1">
      <c r="A9" s="209"/>
      <c r="B9" s="120"/>
      <c r="C9" s="120"/>
      <c r="D9" s="120"/>
      <c r="F9" s="367"/>
      <c r="G9" s="368"/>
      <c r="H9" s="369"/>
      <c r="I9" s="367"/>
      <c r="J9" s="368"/>
      <c r="K9" s="369"/>
      <c r="L9" s="367"/>
      <c r="M9" s="368"/>
      <c r="N9" s="369"/>
      <c r="O9" s="375"/>
      <c r="P9" s="376"/>
      <c r="Q9" s="376"/>
      <c r="R9" s="377"/>
      <c r="S9" s="120"/>
      <c r="T9" s="120"/>
      <c r="U9" s="214"/>
      <c r="V9" s="214"/>
      <c r="W9" s="209"/>
    </row>
    <row r="10" spans="1:23" ht="23.1" customHeight="1">
      <c r="A10" s="206"/>
      <c r="B10" s="212"/>
      <c r="C10" s="124"/>
      <c r="F10" s="371">
        <f>'Data Record'!A25</f>
        <v>10</v>
      </c>
      <c r="G10" s="371"/>
      <c r="H10" s="371"/>
      <c r="I10" s="372">
        <f>'Data Record'!P25</f>
        <v>10.0001</v>
      </c>
      <c r="J10" s="372"/>
      <c r="K10" s="372"/>
      <c r="L10" s="372">
        <f>'Data Record'!T25</f>
        <v>9.9999999999766942E-5</v>
      </c>
      <c r="M10" s="372"/>
      <c r="N10" s="372"/>
      <c r="O10" s="371">
        <f>'Uncertainty Budget'!T7</f>
        <v>2.3147138052035721</v>
      </c>
      <c r="P10" s="371"/>
      <c r="Q10" s="371"/>
      <c r="R10" s="371"/>
      <c r="S10" s="213"/>
      <c r="T10" s="213"/>
      <c r="U10" s="206"/>
      <c r="V10" s="206"/>
    </row>
    <row r="11" spans="1:23" ht="23.1" customHeight="1">
      <c r="A11" s="206"/>
      <c r="B11" s="212"/>
      <c r="C11" s="124"/>
      <c r="F11" s="358">
        <f>'Data Record'!A26</f>
        <v>20</v>
      </c>
      <c r="G11" s="358"/>
      <c r="H11" s="358"/>
      <c r="I11" s="361">
        <f>'Data Record'!P26</f>
        <v>19.9998</v>
      </c>
      <c r="J11" s="361"/>
      <c r="K11" s="361"/>
      <c r="L11" s="361">
        <f>'Data Record'!T26</f>
        <v>-1.9999999999953388E-4</v>
      </c>
      <c r="M11" s="361"/>
      <c r="N11" s="361"/>
      <c r="O11" s="358">
        <f>'Uncertainty Budget'!T8</f>
        <v>2.3263920563825864</v>
      </c>
      <c r="P11" s="358"/>
      <c r="Q11" s="358"/>
      <c r="R11" s="358"/>
      <c r="S11" s="213"/>
      <c r="T11" s="213"/>
      <c r="U11" s="206"/>
      <c r="V11" s="206"/>
    </row>
    <row r="12" spans="1:23" ht="23.1" customHeight="1">
      <c r="A12" s="206"/>
      <c r="B12" s="212"/>
      <c r="C12" s="124"/>
      <c r="F12" s="358">
        <f>'Data Record'!A27</f>
        <v>30</v>
      </c>
      <c r="G12" s="358"/>
      <c r="H12" s="358"/>
      <c r="I12" s="361">
        <f>'Data Record'!P27</f>
        <v>30</v>
      </c>
      <c r="J12" s="361"/>
      <c r="K12" s="361"/>
      <c r="L12" s="361">
        <f>'Data Record'!T27</f>
        <v>0</v>
      </c>
      <c r="M12" s="361"/>
      <c r="N12" s="361"/>
      <c r="O12" s="358">
        <f>'Uncertainty Budget'!T9</f>
        <v>2.3467992386794969</v>
      </c>
      <c r="P12" s="358"/>
      <c r="Q12" s="358"/>
      <c r="R12" s="358"/>
      <c r="S12" s="213"/>
      <c r="T12" s="213"/>
      <c r="U12" s="206"/>
      <c r="V12" s="206"/>
    </row>
    <row r="13" spans="1:23" ht="23.1" customHeight="1">
      <c r="A13" s="206"/>
      <c r="B13" s="212"/>
      <c r="C13" s="124"/>
      <c r="F13" s="358">
        <f>'Data Record'!A28</f>
        <v>50</v>
      </c>
      <c r="G13" s="358"/>
      <c r="H13" s="358"/>
      <c r="I13" s="361">
        <f>'Data Record'!P28</f>
        <v>50</v>
      </c>
      <c r="J13" s="361"/>
      <c r="K13" s="361"/>
      <c r="L13" s="361">
        <f>'Data Record'!T28</f>
        <v>0</v>
      </c>
      <c r="M13" s="361"/>
      <c r="N13" s="361"/>
      <c r="O13" s="358">
        <f>'Uncertainty Budget'!T10</f>
        <v>2.4053274205396651</v>
      </c>
      <c r="P13" s="358"/>
      <c r="Q13" s="358"/>
      <c r="R13" s="358"/>
      <c r="S13" s="213"/>
      <c r="T13" s="213"/>
      <c r="U13" s="206"/>
      <c r="V13" s="206"/>
    </row>
    <row r="14" spans="1:23" ht="23.1" customHeight="1">
      <c r="A14" s="206"/>
      <c r="B14" s="212"/>
      <c r="C14" s="124"/>
      <c r="F14" s="358">
        <f>'Data Record'!A29</f>
        <v>75</v>
      </c>
      <c r="G14" s="358"/>
      <c r="H14" s="358"/>
      <c r="I14" s="361">
        <f>'Data Record'!P29</f>
        <v>75</v>
      </c>
      <c r="J14" s="361"/>
      <c r="K14" s="361"/>
      <c r="L14" s="361">
        <f>'Data Record'!T29</f>
        <v>0</v>
      </c>
      <c r="M14" s="361"/>
      <c r="N14" s="361"/>
      <c r="O14" s="358">
        <f>'Uncertainty Budget'!T11</f>
        <v>2.5176460566701322</v>
      </c>
      <c r="P14" s="358"/>
      <c r="Q14" s="358"/>
      <c r="R14" s="358"/>
      <c r="S14" s="213"/>
      <c r="T14" s="213"/>
      <c r="U14" s="206"/>
      <c r="V14" s="206"/>
    </row>
    <row r="15" spans="1:23" ht="23.1" customHeight="1">
      <c r="A15" s="206"/>
      <c r="B15" s="212"/>
      <c r="C15" s="124"/>
      <c r="F15" s="358">
        <f>'Data Record'!A30</f>
        <v>100</v>
      </c>
      <c r="G15" s="358"/>
      <c r="H15" s="358"/>
      <c r="I15" s="361">
        <f>'Data Record'!P30</f>
        <v>100</v>
      </c>
      <c r="J15" s="361"/>
      <c r="K15" s="361"/>
      <c r="L15" s="361">
        <f>'Data Record'!T30</f>
        <v>0</v>
      </c>
      <c r="M15" s="361"/>
      <c r="N15" s="361"/>
      <c r="O15" s="358">
        <f>'Uncertainty Budget'!T12</f>
        <v>2.667283262047734</v>
      </c>
      <c r="P15" s="358"/>
      <c r="Q15" s="358"/>
      <c r="R15" s="358"/>
      <c r="S15" s="213"/>
      <c r="T15" s="213"/>
      <c r="U15" s="206"/>
      <c r="V15" s="206"/>
    </row>
    <row r="16" spans="1:23" ht="23.1" customHeight="1">
      <c r="A16" s="206"/>
      <c r="B16" s="212"/>
      <c r="C16" s="124"/>
      <c r="F16" s="358">
        <f>'Data Record'!A31</f>
        <v>125</v>
      </c>
      <c r="G16" s="358"/>
      <c r="H16" s="358"/>
      <c r="I16" s="361">
        <f>'Data Record'!P31</f>
        <v>125</v>
      </c>
      <c r="J16" s="361"/>
      <c r="K16" s="361"/>
      <c r="L16" s="361">
        <f>'Data Record'!T31</f>
        <v>0</v>
      </c>
      <c r="M16" s="361"/>
      <c r="N16" s="361"/>
      <c r="O16" s="358">
        <f>'Uncertainty Budget'!T13</f>
        <v>2.8754608326318762</v>
      </c>
      <c r="P16" s="358"/>
      <c r="Q16" s="358"/>
      <c r="R16" s="358"/>
      <c r="S16" s="213"/>
      <c r="T16" s="213"/>
      <c r="U16" s="206"/>
      <c r="V16" s="206"/>
    </row>
    <row r="17" spans="1:23" ht="23.1" customHeight="1">
      <c r="A17" s="206"/>
      <c r="B17" s="212"/>
      <c r="C17" s="124"/>
      <c r="F17" s="358">
        <f>'Data Record'!A32</f>
        <v>150</v>
      </c>
      <c r="G17" s="358"/>
      <c r="H17" s="358"/>
      <c r="I17" s="361">
        <f>'Data Record'!P32</f>
        <v>150</v>
      </c>
      <c r="J17" s="361"/>
      <c r="K17" s="361"/>
      <c r="L17" s="361">
        <f>'Data Record'!T32</f>
        <v>0</v>
      </c>
      <c r="M17" s="361"/>
      <c r="N17" s="361"/>
      <c r="O17" s="358">
        <f>'Uncertainty Budget'!T14</f>
        <v>3.0862706729427782</v>
      </c>
      <c r="P17" s="358"/>
      <c r="Q17" s="358"/>
      <c r="R17" s="358"/>
      <c r="S17" s="213"/>
      <c r="T17" s="213"/>
      <c r="U17" s="206"/>
      <c r="V17" s="206"/>
    </row>
    <row r="18" spans="1:23" ht="23.1" customHeight="1">
      <c r="A18" s="206"/>
      <c r="B18" s="212"/>
      <c r="C18" s="124"/>
      <c r="F18" s="358">
        <f>'Data Record'!A33</f>
        <v>200</v>
      </c>
      <c r="G18" s="358"/>
      <c r="H18" s="358"/>
      <c r="I18" s="361">
        <f>'Data Record'!P33</f>
        <v>200</v>
      </c>
      <c r="J18" s="361"/>
      <c r="K18" s="361"/>
      <c r="L18" s="361">
        <f>'Data Record'!T33</f>
        <v>0</v>
      </c>
      <c r="M18" s="361"/>
      <c r="N18" s="361"/>
      <c r="O18" s="358">
        <f>'Uncertainty Budget'!T15</f>
        <v>3.5626535054647124</v>
      </c>
      <c r="P18" s="358"/>
      <c r="Q18" s="358"/>
      <c r="R18" s="358"/>
      <c r="S18" s="213"/>
      <c r="T18" s="213"/>
      <c r="U18" s="206"/>
      <c r="V18" s="206"/>
    </row>
    <row r="19" spans="1:23" ht="23.1" customHeight="1">
      <c r="A19" s="206"/>
      <c r="B19" s="212"/>
      <c r="C19" s="124"/>
      <c r="F19" s="358">
        <f>'Data Record'!A34</f>
        <v>250</v>
      </c>
      <c r="G19" s="358"/>
      <c r="H19" s="358"/>
      <c r="I19" s="361">
        <f>'Data Record'!P34</f>
        <v>250</v>
      </c>
      <c r="J19" s="361"/>
      <c r="K19" s="361"/>
      <c r="L19" s="361">
        <f>'Data Record'!T34</f>
        <v>0</v>
      </c>
      <c r="M19" s="361"/>
      <c r="N19" s="361"/>
      <c r="O19" s="358">
        <f>'Uncertainty Budget'!T16</f>
        <v>4.0932138961945297</v>
      </c>
      <c r="P19" s="358"/>
      <c r="Q19" s="358"/>
      <c r="R19" s="358"/>
      <c r="S19" s="213"/>
      <c r="T19" s="213"/>
      <c r="U19" s="206"/>
      <c r="V19" s="206"/>
    </row>
    <row r="20" spans="1:23" ht="23.1" customHeight="1">
      <c r="A20" s="206"/>
      <c r="B20" s="212"/>
      <c r="C20" s="124"/>
      <c r="F20" s="358">
        <f>'Data Record'!A35</f>
        <v>300</v>
      </c>
      <c r="G20" s="358"/>
      <c r="H20" s="358"/>
      <c r="I20" s="361">
        <f>'Data Record'!P35</f>
        <v>300</v>
      </c>
      <c r="J20" s="361"/>
      <c r="K20" s="361"/>
      <c r="L20" s="361">
        <f>'Data Record'!T35</f>
        <v>0</v>
      </c>
      <c r="M20" s="361"/>
      <c r="N20" s="361"/>
      <c r="O20" s="358">
        <f>'Uncertainty Budget'!T17</f>
        <v>4.6594813731430094</v>
      </c>
      <c r="P20" s="358"/>
      <c r="Q20" s="358"/>
      <c r="R20" s="358"/>
      <c r="S20" s="213"/>
      <c r="T20" s="213"/>
      <c r="U20" s="206"/>
      <c r="V20" s="206"/>
    </row>
    <row r="21" spans="1:23" ht="23.1" customHeight="1">
      <c r="A21" s="206"/>
      <c r="B21" s="212"/>
      <c r="C21" s="124"/>
      <c r="F21" s="358">
        <f>'Data Record'!A36</f>
        <v>400</v>
      </c>
      <c r="G21" s="358"/>
      <c r="H21" s="358"/>
      <c r="I21" s="361">
        <f>'Data Record'!P36</f>
        <v>400</v>
      </c>
      <c r="J21" s="361"/>
      <c r="K21" s="361"/>
      <c r="L21" s="361">
        <f>'Data Record'!T36</f>
        <v>0</v>
      </c>
      <c r="M21" s="361"/>
      <c r="N21" s="361"/>
      <c r="O21" s="358">
        <f>'Uncertainty Budget'!T18</f>
        <v>5.8602133066979736</v>
      </c>
      <c r="P21" s="358"/>
      <c r="Q21" s="358"/>
      <c r="R21" s="358"/>
      <c r="S21" s="213"/>
      <c r="T21" s="213"/>
      <c r="U21" s="206"/>
      <c r="V21" s="206"/>
    </row>
    <row r="22" spans="1:23" ht="23.1" customHeight="1">
      <c r="A22" s="206"/>
      <c r="B22" s="212"/>
      <c r="C22" s="124"/>
      <c r="F22" s="359">
        <f>'Data Record'!A37</f>
        <v>500</v>
      </c>
      <c r="G22" s="359"/>
      <c r="H22" s="359"/>
      <c r="I22" s="360">
        <f>'Data Record'!P37</f>
        <v>500</v>
      </c>
      <c r="J22" s="360"/>
      <c r="K22" s="360"/>
      <c r="L22" s="360">
        <f>'Data Record'!T37</f>
        <v>0</v>
      </c>
      <c r="M22" s="360"/>
      <c r="N22" s="360"/>
      <c r="O22" s="359">
        <f>'Uncertainty Budget'!T19</f>
        <v>7.1154760908880865</v>
      </c>
      <c r="P22" s="359"/>
      <c r="Q22" s="359"/>
      <c r="R22" s="359"/>
      <c r="S22" s="213"/>
      <c r="T22" s="213"/>
      <c r="U22" s="206"/>
      <c r="V22" s="206"/>
    </row>
    <row r="23" spans="1:23" ht="15" customHeight="1">
      <c r="A23" s="206"/>
      <c r="B23" s="212"/>
      <c r="C23" s="215"/>
      <c r="D23" s="216"/>
      <c r="E23" s="216"/>
      <c r="F23" s="216"/>
      <c r="G23" s="217"/>
      <c r="H23" s="217"/>
      <c r="I23" s="217"/>
      <c r="J23" s="217"/>
      <c r="K23" s="217"/>
      <c r="L23" s="217"/>
      <c r="M23" s="217"/>
      <c r="N23" s="217"/>
      <c r="O23" s="217"/>
      <c r="P23" s="217"/>
      <c r="Q23" s="124"/>
      <c r="R23" s="124"/>
      <c r="S23" s="213"/>
      <c r="T23" s="213"/>
      <c r="U23" s="206"/>
      <c r="V23" s="206"/>
    </row>
    <row r="24" spans="1:23" ht="23.1" customHeight="1">
      <c r="A24" s="206"/>
      <c r="B24" s="212"/>
      <c r="F24" s="127" t="s">
        <v>115</v>
      </c>
      <c r="G24" s="216"/>
      <c r="H24" s="216"/>
      <c r="I24" s="216"/>
      <c r="J24" s="217"/>
      <c r="K24" s="217"/>
      <c r="L24" s="217"/>
      <c r="M24" s="217"/>
      <c r="N24" s="217"/>
      <c r="O24" s="217"/>
      <c r="P24" s="357">
        <f>'Data Record'!W16</f>
        <v>1.3038404810405298E-4</v>
      </c>
      <c r="Q24" s="357"/>
      <c r="R24" s="222" t="s">
        <v>7</v>
      </c>
      <c r="S24" s="213"/>
      <c r="T24" s="213"/>
      <c r="U24" s="206"/>
      <c r="V24" s="206"/>
    </row>
    <row r="25" spans="1:23" ht="15" customHeight="1">
      <c r="A25" s="206"/>
      <c r="B25" s="212"/>
      <c r="P25" s="217"/>
      <c r="Q25" s="124"/>
      <c r="R25" s="124"/>
      <c r="S25" s="213"/>
      <c r="T25" s="213"/>
      <c r="U25" s="206"/>
      <c r="V25" s="206"/>
    </row>
    <row r="26" spans="1:23" ht="21" customHeight="1">
      <c r="A26" s="209"/>
      <c r="B26" s="125"/>
      <c r="D26" s="218" t="s">
        <v>43</v>
      </c>
      <c r="F26" s="219"/>
      <c r="G26" s="219"/>
      <c r="H26" s="219"/>
      <c r="I26" s="219"/>
      <c r="J26" s="219"/>
      <c r="K26" s="219"/>
      <c r="L26" s="219"/>
      <c r="M26" s="219"/>
      <c r="N26" s="219"/>
      <c r="O26" s="219"/>
      <c r="P26" s="219"/>
      <c r="Q26" s="219"/>
      <c r="R26" s="219"/>
      <c r="S26" s="219"/>
      <c r="T26" s="219"/>
      <c r="U26" s="125"/>
      <c r="V26" s="125"/>
      <c r="W26" s="209"/>
    </row>
    <row r="27" spans="1:23" ht="21" customHeight="1">
      <c r="A27" s="209"/>
      <c r="B27" s="125"/>
      <c r="C27" s="179" t="s">
        <v>111</v>
      </c>
      <c r="F27" s="179"/>
      <c r="G27" s="179"/>
      <c r="H27" s="179"/>
      <c r="I27" s="179"/>
      <c r="J27" s="179"/>
      <c r="K27" s="179"/>
      <c r="L27" s="179"/>
      <c r="M27" s="179"/>
      <c r="N27" s="179"/>
      <c r="O27" s="179"/>
      <c r="P27" s="179"/>
      <c r="Q27" s="179"/>
      <c r="R27" s="179"/>
      <c r="S27" s="179"/>
      <c r="T27" s="179"/>
      <c r="U27" s="125"/>
      <c r="V27" s="125"/>
      <c r="W27" s="209"/>
    </row>
    <row r="28" spans="1:23" ht="21" customHeight="1">
      <c r="A28" s="179" t="s">
        <v>137</v>
      </c>
      <c r="E28" s="179"/>
      <c r="F28" s="179"/>
      <c r="G28" s="179"/>
      <c r="H28" s="179"/>
      <c r="I28" s="179"/>
      <c r="J28" s="179"/>
      <c r="K28" s="179"/>
      <c r="L28" s="179"/>
      <c r="M28" s="179"/>
      <c r="N28" s="179"/>
      <c r="O28" s="179"/>
      <c r="P28" s="179"/>
      <c r="Q28" s="179"/>
      <c r="R28" s="179"/>
      <c r="S28" s="179"/>
      <c r="T28" s="179"/>
      <c r="U28" s="125"/>
      <c r="V28" s="125"/>
      <c r="W28" s="209"/>
    </row>
    <row r="29" spans="1:23" ht="21" customHeight="1">
      <c r="A29" s="362" t="s">
        <v>112</v>
      </c>
      <c r="B29" s="362"/>
      <c r="C29" s="362"/>
      <c r="D29" s="362"/>
      <c r="E29" s="362"/>
      <c r="F29" s="362"/>
      <c r="G29" s="362"/>
      <c r="H29" s="362"/>
      <c r="I29" s="362"/>
      <c r="J29" s="362"/>
      <c r="K29" s="362"/>
      <c r="L29" s="362"/>
      <c r="M29" s="362"/>
      <c r="N29" s="362"/>
      <c r="O29" s="362"/>
      <c r="P29" s="362"/>
      <c r="Q29" s="362"/>
      <c r="R29" s="362"/>
      <c r="S29" s="362"/>
      <c r="T29" s="362"/>
      <c r="U29" s="362"/>
      <c r="V29" s="362"/>
      <c r="W29" s="209"/>
    </row>
    <row r="30" spans="1:23" ht="17.100000000000001" customHeight="1">
      <c r="V30" s="220"/>
      <c r="W30" s="206"/>
    </row>
    <row r="31" spans="1:23" ht="17.100000000000001" customHeight="1">
      <c r="A31" s="206"/>
      <c r="B31" s="206"/>
      <c r="C31" s="206"/>
      <c r="D31" s="206"/>
      <c r="E31" s="206"/>
      <c r="F31" s="206"/>
      <c r="G31" s="206"/>
      <c r="H31" s="206"/>
      <c r="I31" s="206"/>
      <c r="J31" s="206"/>
      <c r="K31" s="206"/>
      <c r="L31" s="206"/>
      <c r="M31" s="206"/>
      <c r="N31" s="206"/>
      <c r="O31" s="206"/>
      <c r="P31" s="206"/>
      <c r="Q31" s="206"/>
      <c r="R31" s="206"/>
      <c r="S31" s="206"/>
      <c r="T31" s="206"/>
      <c r="U31" s="206"/>
      <c r="V31" s="206"/>
      <c r="W31" s="206"/>
    </row>
    <row r="32" spans="1:23" ht="17.100000000000001" customHeight="1">
      <c r="A32" s="221"/>
      <c r="B32" s="221"/>
      <c r="C32" s="221"/>
      <c r="D32" s="221"/>
      <c r="E32" s="221"/>
      <c r="F32" s="221"/>
      <c r="G32" s="221"/>
      <c r="H32" s="221"/>
      <c r="I32" s="221"/>
      <c r="J32" s="221"/>
      <c r="K32" s="221"/>
      <c r="L32" s="221"/>
      <c r="M32" s="221"/>
      <c r="N32" s="221"/>
      <c r="O32" s="221"/>
      <c r="P32" s="221"/>
      <c r="Q32" s="221"/>
      <c r="R32" s="221"/>
      <c r="S32" s="221"/>
      <c r="T32" s="221"/>
      <c r="U32" s="221"/>
      <c r="V32" s="220"/>
      <c r="W32" s="206"/>
    </row>
    <row r="33" spans="1:23" ht="17.100000000000001" customHeight="1">
      <c r="A33" s="206"/>
      <c r="B33" s="206"/>
      <c r="C33" s="206"/>
      <c r="D33" s="206"/>
      <c r="E33" s="206"/>
      <c r="F33" s="206"/>
      <c r="G33" s="206"/>
      <c r="H33" s="206"/>
      <c r="I33" s="206"/>
      <c r="J33" s="206"/>
      <c r="K33" s="206"/>
      <c r="L33" s="206"/>
      <c r="M33" s="206"/>
      <c r="N33" s="206"/>
      <c r="O33" s="206"/>
      <c r="P33" s="206"/>
      <c r="Q33" s="206"/>
      <c r="R33" s="206"/>
      <c r="S33" s="206"/>
      <c r="T33" s="206"/>
      <c r="U33" s="206"/>
      <c r="V33" s="206"/>
      <c r="W33" s="206"/>
    </row>
    <row r="34" spans="1:23" ht="17.100000000000001" customHeight="1">
      <c r="A34" s="206"/>
      <c r="B34" s="206"/>
      <c r="C34" s="206"/>
      <c r="D34" s="206"/>
      <c r="E34" s="206"/>
      <c r="F34" s="206"/>
      <c r="G34" s="206"/>
      <c r="H34" s="206"/>
      <c r="I34" s="206"/>
      <c r="J34" s="206"/>
      <c r="K34" s="206"/>
      <c r="L34" s="206"/>
      <c r="M34" s="206"/>
      <c r="N34" s="206"/>
      <c r="O34" s="206"/>
      <c r="P34" s="206"/>
      <c r="Q34" s="206"/>
      <c r="R34" s="206"/>
      <c r="S34" s="206"/>
      <c r="T34" s="206"/>
      <c r="U34" s="206"/>
      <c r="V34" s="206"/>
      <c r="W34" s="206"/>
    </row>
    <row r="35" spans="1:23" ht="17.100000000000001" customHeight="1">
      <c r="A35" s="206"/>
      <c r="B35" s="206"/>
      <c r="C35" s="206"/>
      <c r="D35" s="206"/>
      <c r="E35" s="206"/>
      <c r="F35" s="206"/>
      <c r="G35" s="206"/>
      <c r="H35" s="206"/>
      <c r="I35" s="206"/>
      <c r="J35" s="206"/>
      <c r="K35" s="206"/>
      <c r="L35" s="206"/>
      <c r="M35" s="206"/>
      <c r="N35" s="206"/>
      <c r="O35" s="206"/>
      <c r="P35" s="206"/>
      <c r="Q35" s="206"/>
      <c r="R35" s="206"/>
      <c r="S35" s="206"/>
      <c r="T35" s="206"/>
      <c r="U35" s="206"/>
      <c r="V35" s="206"/>
      <c r="W35" s="206"/>
    </row>
    <row r="36" spans="1:23" ht="17.100000000000001" customHeight="1">
      <c r="A36" s="206"/>
      <c r="B36" s="206"/>
      <c r="C36" s="206"/>
      <c r="D36" s="206"/>
      <c r="E36" s="206"/>
      <c r="F36" s="206"/>
      <c r="G36" s="206"/>
      <c r="H36" s="206"/>
      <c r="I36" s="206"/>
      <c r="J36" s="206"/>
      <c r="K36" s="206"/>
      <c r="L36" s="206"/>
      <c r="M36" s="206"/>
      <c r="N36" s="206"/>
      <c r="O36" s="206"/>
      <c r="P36" s="206"/>
      <c r="Q36" s="206"/>
      <c r="R36" s="206"/>
      <c r="S36" s="206"/>
      <c r="T36" s="206"/>
      <c r="U36" s="206"/>
      <c r="V36" s="206"/>
      <c r="W36" s="206"/>
    </row>
    <row r="37" spans="1:23" ht="17.100000000000001" customHeight="1">
      <c r="A37" s="206"/>
      <c r="B37" s="206"/>
      <c r="C37" s="206"/>
      <c r="D37" s="206"/>
      <c r="E37" s="206"/>
      <c r="F37" s="206"/>
      <c r="G37" s="206"/>
      <c r="H37" s="206"/>
      <c r="I37" s="206"/>
      <c r="J37" s="206"/>
      <c r="K37" s="206"/>
      <c r="L37" s="206"/>
      <c r="M37" s="206"/>
      <c r="N37" s="206"/>
      <c r="O37" s="206"/>
      <c r="P37" s="206"/>
      <c r="Q37" s="206"/>
      <c r="R37" s="206"/>
      <c r="S37" s="206"/>
      <c r="T37" s="206"/>
      <c r="U37" s="206"/>
      <c r="V37" s="206"/>
      <c r="W37" s="206"/>
    </row>
    <row r="38" spans="1:23" ht="17.100000000000001" customHeight="1">
      <c r="A38" s="206"/>
      <c r="B38" s="206"/>
      <c r="C38" s="206"/>
      <c r="D38" s="206"/>
      <c r="E38" s="206"/>
      <c r="F38" s="206"/>
      <c r="G38" s="206"/>
      <c r="H38" s="206"/>
      <c r="I38" s="206"/>
      <c r="J38" s="206"/>
      <c r="K38" s="206"/>
      <c r="L38" s="206"/>
      <c r="M38" s="206"/>
      <c r="N38" s="206"/>
      <c r="O38" s="206"/>
      <c r="P38" s="206"/>
      <c r="Q38" s="206"/>
      <c r="R38" s="206"/>
      <c r="S38" s="206"/>
      <c r="T38" s="206"/>
      <c r="U38" s="206"/>
      <c r="V38" s="206"/>
      <c r="W38" s="206"/>
    </row>
    <row r="39" spans="1:23" ht="17.100000000000001" customHeight="1">
      <c r="A39" s="206"/>
      <c r="B39" s="206"/>
      <c r="C39" s="206"/>
      <c r="D39" s="206"/>
      <c r="E39" s="206"/>
      <c r="F39" s="206"/>
      <c r="G39" s="206"/>
      <c r="H39" s="206"/>
      <c r="I39" s="206"/>
      <c r="J39" s="206"/>
      <c r="K39" s="206"/>
      <c r="L39" s="206"/>
      <c r="M39" s="206"/>
      <c r="N39" s="206"/>
      <c r="O39" s="206"/>
      <c r="P39" s="206"/>
      <c r="Q39" s="206"/>
      <c r="R39" s="206"/>
      <c r="S39" s="206"/>
      <c r="T39" s="206"/>
      <c r="U39" s="206"/>
      <c r="V39" s="206"/>
      <c r="W39" s="206"/>
    </row>
    <row r="40" spans="1:23" ht="17.100000000000001" customHeight="1">
      <c r="A40" s="206"/>
      <c r="B40" s="206"/>
      <c r="C40" s="206"/>
      <c r="D40" s="206"/>
      <c r="E40" s="206"/>
      <c r="F40" s="206"/>
      <c r="G40" s="206"/>
      <c r="H40" s="206"/>
      <c r="I40" s="206"/>
      <c r="J40" s="206"/>
      <c r="K40" s="206"/>
      <c r="L40" s="206"/>
      <c r="M40" s="206"/>
      <c r="N40" s="206"/>
      <c r="O40" s="206"/>
      <c r="P40" s="206"/>
      <c r="Q40" s="206"/>
      <c r="R40" s="206"/>
      <c r="S40" s="206"/>
      <c r="T40" s="206"/>
      <c r="U40" s="206"/>
      <c r="V40" s="206"/>
      <c r="W40" s="206"/>
    </row>
    <row r="41" spans="1:23" ht="17.100000000000001" customHeight="1">
      <c r="A41" s="206"/>
      <c r="B41" s="206"/>
      <c r="C41" s="206"/>
      <c r="D41" s="206"/>
      <c r="E41" s="206"/>
      <c r="F41" s="206"/>
      <c r="G41" s="206"/>
      <c r="H41" s="206"/>
      <c r="I41" s="206"/>
      <c r="J41" s="206"/>
      <c r="K41" s="206"/>
      <c r="L41" s="206"/>
      <c r="M41" s="206"/>
      <c r="N41" s="206"/>
      <c r="O41" s="206"/>
      <c r="P41" s="206"/>
      <c r="Q41" s="206"/>
      <c r="R41" s="206"/>
      <c r="S41" s="206"/>
      <c r="T41" s="206"/>
      <c r="U41" s="206"/>
      <c r="V41" s="206"/>
      <c r="W41" s="206"/>
    </row>
    <row r="42" spans="1:23" ht="17.100000000000001" customHeight="1">
      <c r="A42" s="206"/>
      <c r="B42" s="206"/>
      <c r="C42" s="206"/>
      <c r="D42" s="206"/>
      <c r="E42" s="206"/>
      <c r="F42" s="206"/>
      <c r="G42" s="206"/>
      <c r="H42" s="206"/>
      <c r="I42" s="206"/>
      <c r="J42" s="206"/>
      <c r="K42" s="206"/>
      <c r="L42" s="206"/>
      <c r="M42" s="206"/>
      <c r="N42" s="206"/>
      <c r="O42" s="206"/>
      <c r="P42" s="206"/>
      <c r="Q42" s="206"/>
      <c r="R42" s="206"/>
      <c r="S42" s="206"/>
      <c r="T42" s="206"/>
      <c r="U42" s="206"/>
      <c r="V42" s="206"/>
      <c r="W42" s="206"/>
    </row>
    <row r="43" spans="1:23" ht="17.100000000000001" customHeight="1">
      <c r="A43" s="206"/>
      <c r="B43" s="206"/>
      <c r="C43" s="206"/>
      <c r="D43" s="206"/>
      <c r="E43" s="206"/>
      <c r="F43" s="206"/>
      <c r="G43" s="206"/>
      <c r="H43" s="206"/>
      <c r="I43" s="206"/>
      <c r="J43" s="206"/>
      <c r="K43" s="206"/>
      <c r="L43" s="206"/>
      <c r="M43" s="206"/>
      <c r="N43" s="206"/>
      <c r="O43" s="206"/>
      <c r="P43" s="206"/>
      <c r="Q43" s="206"/>
      <c r="R43" s="206"/>
      <c r="S43" s="206"/>
      <c r="T43" s="206"/>
      <c r="U43" s="206"/>
      <c r="V43" s="206"/>
      <c r="W43" s="206"/>
    </row>
    <row r="44" spans="1:23" ht="17.100000000000001" customHeight="1">
      <c r="A44" s="206"/>
      <c r="B44" s="206"/>
      <c r="C44" s="206"/>
      <c r="D44" s="206"/>
      <c r="E44" s="206"/>
      <c r="F44" s="206"/>
      <c r="G44" s="206"/>
      <c r="H44" s="206"/>
      <c r="I44" s="206"/>
      <c r="J44" s="206"/>
      <c r="K44" s="206"/>
      <c r="L44" s="206"/>
      <c r="M44" s="206"/>
      <c r="N44" s="206"/>
      <c r="O44" s="206"/>
      <c r="P44" s="206"/>
      <c r="Q44" s="206"/>
      <c r="R44" s="206"/>
      <c r="S44" s="206"/>
      <c r="T44" s="206"/>
      <c r="U44" s="206"/>
      <c r="V44" s="206"/>
      <c r="W44" s="206"/>
    </row>
    <row r="45" spans="1:23" ht="17.100000000000001" customHeight="1">
      <c r="A45" s="206"/>
      <c r="B45" s="206"/>
      <c r="C45" s="206"/>
      <c r="D45" s="206"/>
      <c r="E45" s="206"/>
      <c r="F45" s="206"/>
      <c r="G45" s="206"/>
      <c r="H45" s="206"/>
      <c r="I45" s="206"/>
      <c r="J45" s="206"/>
      <c r="K45" s="206"/>
      <c r="L45" s="206"/>
      <c r="M45" s="206"/>
      <c r="N45" s="206"/>
      <c r="O45" s="206"/>
      <c r="P45" s="206"/>
      <c r="Q45" s="206"/>
      <c r="R45" s="206"/>
      <c r="S45" s="206"/>
      <c r="T45" s="206"/>
      <c r="U45" s="206"/>
      <c r="V45" s="206"/>
      <c r="W45" s="206"/>
    </row>
    <row r="46" spans="1:23" ht="17.100000000000001" customHeight="1">
      <c r="A46" s="206"/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  <c r="O46" s="206"/>
      <c r="P46" s="206"/>
      <c r="Q46" s="206"/>
      <c r="R46" s="206"/>
      <c r="S46" s="206"/>
      <c r="T46" s="206"/>
      <c r="U46" s="206"/>
      <c r="V46" s="206"/>
      <c r="W46" s="206"/>
    </row>
    <row r="47" spans="1:23" ht="17.100000000000001" customHeight="1">
      <c r="A47" s="206"/>
      <c r="B47" s="206"/>
      <c r="C47" s="206"/>
      <c r="D47" s="206"/>
      <c r="E47" s="206"/>
      <c r="F47" s="206"/>
      <c r="G47" s="206"/>
      <c r="H47" s="206"/>
      <c r="I47" s="206"/>
      <c r="J47" s="206"/>
      <c r="K47" s="206"/>
      <c r="L47" s="206"/>
      <c r="M47" s="206"/>
      <c r="N47" s="206"/>
      <c r="O47" s="206"/>
      <c r="P47" s="206"/>
      <c r="Q47" s="206"/>
      <c r="R47" s="206"/>
      <c r="S47" s="206"/>
      <c r="T47" s="206"/>
      <c r="U47" s="206"/>
      <c r="V47" s="206"/>
      <c r="W47" s="206"/>
    </row>
    <row r="48" spans="1:23" ht="17.100000000000001" customHeight="1">
      <c r="A48" s="206"/>
      <c r="B48" s="206"/>
      <c r="C48" s="206"/>
      <c r="D48" s="206"/>
      <c r="E48" s="206"/>
      <c r="F48" s="206"/>
      <c r="G48" s="206"/>
      <c r="H48" s="206"/>
      <c r="I48" s="206"/>
      <c r="J48" s="206"/>
      <c r="K48" s="206"/>
      <c r="L48" s="206"/>
      <c r="M48" s="206"/>
      <c r="N48" s="206"/>
      <c r="O48" s="206"/>
      <c r="P48" s="206"/>
      <c r="Q48" s="206"/>
      <c r="R48" s="206"/>
      <c r="S48" s="206"/>
      <c r="T48" s="206"/>
      <c r="U48" s="206"/>
      <c r="V48" s="206"/>
      <c r="W48" s="206"/>
    </row>
    <row r="49" spans="1:23" ht="17.100000000000001" customHeight="1">
      <c r="A49" s="206"/>
      <c r="B49" s="206"/>
      <c r="C49" s="206"/>
      <c r="D49" s="206"/>
      <c r="E49" s="206"/>
      <c r="F49" s="206"/>
      <c r="G49" s="206"/>
      <c r="H49" s="206"/>
      <c r="I49" s="206"/>
      <c r="J49" s="206"/>
      <c r="K49" s="206"/>
      <c r="L49" s="206"/>
      <c r="M49" s="206"/>
      <c r="N49" s="206"/>
      <c r="O49" s="206"/>
      <c r="P49" s="206"/>
      <c r="Q49" s="206"/>
      <c r="R49" s="206"/>
      <c r="S49" s="206"/>
      <c r="T49" s="206"/>
      <c r="U49" s="206"/>
      <c r="V49" s="206"/>
      <c r="W49" s="206"/>
    </row>
    <row r="50" spans="1:23" ht="17.100000000000001" customHeight="1">
      <c r="A50" s="206"/>
      <c r="B50" s="206"/>
      <c r="C50" s="206"/>
      <c r="D50" s="206"/>
      <c r="E50" s="206"/>
      <c r="F50" s="206"/>
      <c r="G50" s="206"/>
      <c r="H50" s="206"/>
      <c r="I50" s="206"/>
      <c r="J50" s="206"/>
      <c r="K50" s="206"/>
      <c r="L50" s="206"/>
      <c r="M50" s="206"/>
      <c r="N50" s="206"/>
      <c r="O50" s="206"/>
      <c r="P50" s="206"/>
      <c r="Q50" s="206"/>
      <c r="R50" s="206"/>
      <c r="S50" s="206"/>
      <c r="T50" s="206"/>
      <c r="U50" s="206"/>
      <c r="V50" s="206"/>
      <c r="W50" s="206"/>
    </row>
    <row r="51" spans="1:23" ht="17.100000000000001" customHeight="1">
      <c r="A51" s="206"/>
      <c r="B51" s="206"/>
      <c r="C51" s="206"/>
      <c r="D51" s="206"/>
      <c r="E51" s="206"/>
      <c r="F51" s="206"/>
      <c r="G51" s="206"/>
      <c r="H51" s="206"/>
      <c r="I51" s="206"/>
      <c r="J51" s="206"/>
      <c r="K51" s="206"/>
      <c r="L51" s="206"/>
      <c r="M51" s="206"/>
      <c r="N51" s="206"/>
      <c r="O51" s="206"/>
      <c r="P51" s="206"/>
      <c r="Q51" s="206"/>
      <c r="R51" s="206"/>
      <c r="S51" s="206"/>
      <c r="T51" s="206"/>
      <c r="U51" s="206"/>
      <c r="V51" s="206"/>
      <c r="W51" s="206"/>
    </row>
    <row r="52" spans="1:23" ht="17.100000000000001" customHeight="1">
      <c r="A52" s="206"/>
      <c r="B52" s="206"/>
      <c r="C52" s="206"/>
      <c r="D52" s="206"/>
      <c r="E52" s="206"/>
      <c r="F52" s="206"/>
      <c r="G52" s="206"/>
      <c r="H52" s="206"/>
      <c r="I52" s="206"/>
      <c r="J52" s="206"/>
      <c r="K52" s="206"/>
      <c r="L52" s="206"/>
      <c r="M52" s="206"/>
      <c r="N52" s="206"/>
      <c r="O52" s="206"/>
      <c r="P52" s="206"/>
      <c r="Q52" s="206"/>
      <c r="R52" s="206"/>
      <c r="S52" s="206"/>
      <c r="T52" s="206"/>
      <c r="U52" s="206"/>
      <c r="V52" s="206"/>
      <c r="W52" s="206"/>
    </row>
    <row r="53" spans="1:23" ht="17.100000000000001" customHeight="1">
      <c r="A53" s="206"/>
      <c r="B53" s="206"/>
      <c r="C53" s="206"/>
      <c r="D53" s="206"/>
      <c r="E53" s="206"/>
      <c r="F53" s="206"/>
      <c r="G53" s="206"/>
      <c r="H53" s="206"/>
      <c r="I53" s="206"/>
      <c r="J53" s="206"/>
      <c r="K53" s="206"/>
      <c r="L53" s="206"/>
      <c r="M53" s="206"/>
      <c r="N53" s="206"/>
      <c r="O53" s="206"/>
      <c r="P53" s="206"/>
      <c r="Q53" s="206"/>
      <c r="R53" s="206"/>
      <c r="S53" s="206"/>
      <c r="T53" s="206"/>
      <c r="U53" s="206"/>
      <c r="V53" s="206"/>
      <c r="W53" s="206"/>
    </row>
    <row r="54" spans="1:23" ht="17.100000000000001" customHeight="1">
      <c r="A54" s="206"/>
      <c r="B54" s="206"/>
      <c r="C54" s="206"/>
      <c r="D54" s="206"/>
      <c r="E54" s="206"/>
      <c r="F54" s="206"/>
      <c r="G54" s="206"/>
      <c r="H54" s="206"/>
      <c r="I54" s="206"/>
      <c r="J54" s="206"/>
      <c r="K54" s="206"/>
      <c r="L54" s="206"/>
      <c r="M54" s="206"/>
      <c r="N54" s="206"/>
      <c r="O54" s="206"/>
      <c r="P54" s="206"/>
      <c r="Q54" s="206"/>
      <c r="R54" s="206"/>
      <c r="S54" s="206"/>
      <c r="T54" s="206"/>
      <c r="U54" s="206"/>
      <c r="V54" s="206"/>
      <c r="W54" s="206"/>
    </row>
    <row r="55" spans="1:23" ht="17.100000000000001" customHeight="1">
      <c r="A55" s="206"/>
      <c r="B55" s="206"/>
      <c r="C55" s="206"/>
      <c r="D55" s="206"/>
      <c r="E55" s="206"/>
      <c r="F55" s="206"/>
      <c r="G55" s="206"/>
      <c r="H55" s="206"/>
      <c r="I55" s="206"/>
      <c r="J55" s="206"/>
      <c r="K55" s="206"/>
      <c r="L55" s="206"/>
      <c r="M55" s="206"/>
      <c r="N55" s="206"/>
      <c r="O55" s="206"/>
      <c r="P55" s="206"/>
      <c r="Q55" s="206"/>
      <c r="R55" s="206"/>
      <c r="S55" s="206"/>
      <c r="T55" s="206"/>
      <c r="U55" s="206"/>
      <c r="V55" s="206"/>
      <c r="W55" s="206"/>
    </row>
    <row r="56" spans="1:23" ht="17.100000000000001" customHeight="1">
      <c r="A56" s="206"/>
      <c r="B56" s="206"/>
      <c r="C56" s="206"/>
      <c r="D56" s="206"/>
      <c r="E56" s="206"/>
      <c r="F56" s="206"/>
      <c r="G56" s="206"/>
      <c r="H56" s="206"/>
      <c r="I56" s="206"/>
      <c r="J56" s="206"/>
      <c r="K56" s="206"/>
      <c r="L56" s="206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6"/>
    </row>
    <row r="57" spans="1:23" ht="17.100000000000001" customHeight="1">
      <c r="A57" s="206"/>
      <c r="B57" s="206"/>
      <c r="C57" s="206"/>
      <c r="D57" s="206"/>
      <c r="E57" s="206"/>
      <c r="F57" s="206"/>
      <c r="G57" s="206"/>
      <c r="H57" s="206"/>
      <c r="I57" s="206"/>
      <c r="J57" s="206"/>
      <c r="K57" s="206"/>
      <c r="L57" s="206"/>
      <c r="M57" s="206"/>
      <c r="N57" s="206"/>
      <c r="O57" s="206"/>
      <c r="P57" s="206"/>
      <c r="Q57" s="206"/>
      <c r="R57" s="206"/>
      <c r="S57" s="206"/>
      <c r="T57" s="206"/>
      <c r="U57" s="206"/>
      <c r="V57" s="206"/>
      <c r="W57" s="206"/>
    </row>
    <row r="58" spans="1:23" ht="17.100000000000001" customHeight="1">
      <c r="A58" s="206"/>
      <c r="B58" s="206"/>
      <c r="C58" s="206"/>
      <c r="D58" s="206"/>
      <c r="E58" s="206"/>
      <c r="F58" s="206"/>
      <c r="G58" s="206"/>
      <c r="H58" s="206"/>
      <c r="I58" s="206"/>
      <c r="J58" s="206"/>
      <c r="K58" s="206"/>
      <c r="L58" s="206"/>
      <c r="M58" s="206"/>
      <c r="N58" s="206"/>
      <c r="O58" s="206"/>
      <c r="P58" s="206"/>
      <c r="Q58" s="206"/>
      <c r="R58" s="206"/>
      <c r="S58" s="206"/>
      <c r="T58" s="206"/>
      <c r="U58" s="206"/>
      <c r="V58" s="206"/>
      <c r="W58" s="206"/>
    </row>
    <row r="59" spans="1:23" ht="17.100000000000001" customHeight="1">
      <c r="A59" s="206"/>
      <c r="B59" s="206"/>
      <c r="C59" s="206"/>
      <c r="D59" s="206"/>
      <c r="E59" s="206"/>
      <c r="F59" s="206"/>
      <c r="G59" s="206"/>
      <c r="H59" s="206"/>
      <c r="I59" s="206"/>
      <c r="J59" s="206"/>
      <c r="K59" s="206"/>
      <c r="L59" s="206"/>
      <c r="M59" s="206"/>
      <c r="N59" s="206"/>
      <c r="O59" s="206"/>
      <c r="P59" s="206"/>
      <c r="Q59" s="206"/>
      <c r="R59" s="206"/>
      <c r="S59" s="206"/>
      <c r="T59" s="206"/>
      <c r="U59" s="206"/>
      <c r="V59" s="206"/>
      <c r="W59" s="206"/>
    </row>
    <row r="60" spans="1:23" ht="17.100000000000001" customHeight="1">
      <c r="A60" s="206"/>
      <c r="B60" s="206"/>
      <c r="C60" s="206"/>
      <c r="D60" s="206"/>
      <c r="E60" s="206"/>
      <c r="F60" s="206"/>
      <c r="G60" s="206"/>
      <c r="H60" s="206"/>
      <c r="I60" s="206"/>
      <c r="J60" s="206"/>
      <c r="K60" s="206"/>
      <c r="L60" s="206"/>
      <c r="M60" s="206"/>
      <c r="N60" s="206"/>
      <c r="O60" s="206"/>
      <c r="P60" s="206"/>
      <c r="Q60" s="206"/>
      <c r="R60" s="206"/>
      <c r="S60" s="206"/>
      <c r="T60" s="206"/>
      <c r="U60" s="206"/>
      <c r="V60" s="206"/>
      <c r="W60" s="206"/>
    </row>
    <row r="61" spans="1:23" ht="17.100000000000001" customHeight="1">
      <c r="A61" s="206"/>
      <c r="B61" s="206"/>
      <c r="C61" s="206"/>
      <c r="D61" s="206"/>
      <c r="E61" s="206"/>
      <c r="F61" s="206"/>
      <c r="G61" s="206"/>
      <c r="H61" s="206"/>
      <c r="I61" s="206"/>
      <c r="J61" s="206"/>
      <c r="K61" s="206"/>
      <c r="L61" s="206"/>
      <c r="M61" s="206"/>
      <c r="N61" s="206"/>
      <c r="O61" s="206"/>
      <c r="P61" s="206"/>
      <c r="Q61" s="206"/>
      <c r="R61" s="206"/>
      <c r="S61" s="206"/>
      <c r="T61" s="206"/>
      <c r="U61" s="206"/>
      <c r="V61" s="206"/>
      <c r="W61" s="206"/>
    </row>
    <row r="62" spans="1:23" ht="17.100000000000001" customHeight="1">
      <c r="A62" s="206"/>
      <c r="B62" s="206"/>
      <c r="C62" s="206"/>
      <c r="D62" s="206"/>
      <c r="E62" s="206"/>
      <c r="F62" s="206"/>
      <c r="G62" s="206"/>
      <c r="H62" s="206"/>
      <c r="I62" s="206"/>
      <c r="J62" s="206"/>
      <c r="K62" s="206"/>
      <c r="L62" s="206"/>
      <c r="M62" s="206"/>
      <c r="N62" s="206"/>
      <c r="O62" s="206"/>
      <c r="P62" s="206"/>
      <c r="Q62" s="206"/>
      <c r="R62" s="206"/>
      <c r="S62" s="206"/>
      <c r="T62" s="206"/>
      <c r="U62" s="206"/>
      <c r="V62" s="206"/>
      <c r="W62" s="206"/>
    </row>
    <row r="63" spans="1:23" ht="17.100000000000001" customHeight="1">
      <c r="A63" s="206"/>
      <c r="B63" s="206"/>
      <c r="C63" s="206"/>
      <c r="D63" s="206"/>
      <c r="E63" s="206"/>
      <c r="F63" s="206"/>
      <c r="G63" s="206"/>
      <c r="H63" s="206"/>
      <c r="I63" s="206"/>
      <c r="J63" s="206"/>
      <c r="K63" s="206"/>
      <c r="L63" s="206"/>
      <c r="M63" s="206"/>
      <c r="N63" s="206"/>
      <c r="O63" s="206"/>
      <c r="P63" s="206"/>
      <c r="Q63" s="206"/>
      <c r="R63" s="206"/>
      <c r="S63" s="206"/>
      <c r="T63" s="206"/>
      <c r="U63" s="206"/>
      <c r="V63" s="206"/>
      <c r="W63" s="206"/>
    </row>
    <row r="64" spans="1:23" ht="17.100000000000001" customHeight="1">
      <c r="A64" s="206"/>
      <c r="B64" s="206"/>
      <c r="C64" s="206"/>
      <c r="D64" s="206"/>
      <c r="E64" s="206"/>
      <c r="F64" s="206"/>
      <c r="G64" s="206"/>
      <c r="H64" s="206"/>
      <c r="I64" s="206"/>
      <c r="J64" s="206"/>
      <c r="K64" s="206"/>
      <c r="L64" s="206"/>
      <c r="M64" s="206"/>
      <c r="N64" s="206"/>
      <c r="O64" s="206"/>
      <c r="P64" s="206"/>
      <c r="Q64" s="206"/>
      <c r="R64" s="206"/>
      <c r="S64" s="206"/>
      <c r="T64" s="206"/>
      <c r="U64" s="206"/>
      <c r="V64" s="206"/>
      <c r="W64" s="206"/>
    </row>
    <row r="65" spans="1:23" ht="17.100000000000001" customHeight="1">
      <c r="A65" s="206"/>
      <c r="B65" s="206"/>
      <c r="C65" s="206"/>
      <c r="D65" s="206"/>
      <c r="E65" s="206"/>
      <c r="F65" s="206"/>
      <c r="G65" s="206"/>
      <c r="H65" s="206"/>
      <c r="I65" s="206"/>
      <c r="J65" s="206"/>
      <c r="K65" s="206"/>
      <c r="L65" s="206"/>
      <c r="M65" s="206"/>
      <c r="N65" s="206"/>
      <c r="O65" s="206"/>
      <c r="P65" s="206"/>
      <c r="Q65" s="206"/>
      <c r="R65" s="206"/>
      <c r="S65" s="206"/>
      <c r="T65" s="206"/>
      <c r="U65" s="206"/>
      <c r="V65" s="206"/>
      <c r="W65" s="206"/>
    </row>
    <row r="66" spans="1:23" ht="17.100000000000001" customHeight="1">
      <c r="A66" s="206"/>
      <c r="B66" s="206"/>
      <c r="C66" s="206"/>
      <c r="D66" s="206"/>
      <c r="E66" s="206"/>
      <c r="F66" s="206"/>
      <c r="G66" s="206"/>
      <c r="H66" s="206"/>
      <c r="I66" s="206"/>
      <c r="J66" s="206"/>
      <c r="K66" s="206"/>
      <c r="L66" s="206"/>
      <c r="M66" s="206"/>
      <c r="N66" s="206"/>
      <c r="O66" s="206"/>
      <c r="P66" s="206"/>
      <c r="Q66" s="206"/>
      <c r="R66" s="206"/>
      <c r="S66" s="206"/>
      <c r="T66" s="206"/>
      <c r="U66" s="206"/>
      <c r="V66" s="206"/>
      <c r="W66" s="206"/>
    </row>
    <row r="67" spans="1:23" ht="17.100000000000001" customHeight="1">
      <c r="A67" s="206"/>
      <c r="B67" s="206"/>
      <c r="C67" s="206"/>
      <c r="D67" s="206"/>
      <c r="E67" s="206"/>
      <c r="F67" s="206"/>
      <c r="G67" s="206"/>
      <c r="H67" s="206"/>
      <c r="I67" s="206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</row>
    <row r="68" spans="1:23" ht="17.100000000000001" customHeight="1">
      <c r="A68" s="206"/>
      <c r="B68" s="206"/>
      <c r="C68" s="206"/>
      <c r="D68" s="206"/>
      <c r="E68" s="206"/>
      <c r="F68" s="206"/>
      <c r="G68" s="206"/>
      <c r="H68" s="206"/>
      <c r="I68" s="206"/>
      <c r="J68" s="206"/>
      <c r="K68" s="206"/>
      <c r="L68" s="206"/>
      <c r="M68" s="206"/>
      <c r="N68" s="206"/>
      <c r="O68" s="206"/>
      <c r="P68" s="206"/>
      <c r="Q68" s="206"/>
      <c r="R68" s="206"/>
      <c r="S68" s="206"/>
      <c r="T68" s="206"/>
      <c r="U68" s="206"/>
      <c r="V68" s="206"/>
      <c r="W68" s="206"/>
    </row>
    <row r="69" spans="1:23" ht="17.100000000000001" customHeight="1">
      <c r="A69" s="206"/>
      <c r="B69" s="206"/>
      <c r="C69" s="206"/>
      <c r="D69" s="206"/>
      <c r="E69" s="206"/>
      <c r="F69" s="206"/>
      <c r="G69" s="206"/>
      <c r="H69" s="206"/>
      <c r="I69" s="206"/>
      <c r="J69" s="206"/>
      <c r="K69" s="206"/>
      <c r="L69" s="206"/>
      <c r="M69" s="206"/>
      <c r="N69" s="206"/>
      <c r="O69" s="206"/>
      <c r="P69" s="206"/>
      <c r="Q69" s="206"/>
      <c r="R69" s="206"/>
      <c r="S69" s="206"/>
      <c r="T69" s="206"/>
      <c r="U69" s="206"/>
      <c r="V69" s="206"/>
      <c r="W69" s="206"/>
    </row>
    <row r="70" spans="1:23" ht="17.100000000000001" customHeight="1">
      <c r="A70" s="206"/>
      <c r="B70" s="206"/>
      <c r="C70" s="206"/>
      <c r="D70" s="206"/>
      <c r="E70" s="206"/>
      <c r="F70" s="206"/>
      <c r="G70" s="206"/>
      <c r="H70" s="206"/>
      <c r="I70" s="206"/>
      <c r="J70" s="206"/>
      <c r="K70" s="206"/>
      <c r="L70" s="206"/>
      <c r="M70" s="206"/>
      <c r="N70" s="206"/>
      <c r="O70" s="206"/>
      <c r="P70" s="206"/>
      <c r="Q70" s="206"/>
      <c r="R70" s="206"/>
      <c r="S70" s="206"/>
      <c r="T70" s="206"/>
      <c r="U70" s="206"/>
      <c r="V70" s="206"/>
      <c r="W70" s="206"/>
    </row>
    <row r="71" spans="1:23" ht="17.100000000000001" customHeight="1">
      <c r="A71" s="206"/>
      <c r="B71" s="206"/>
      <c r="C71" s="206"/>
      <c r="D71" s="206"/>
      <c r="E71" s="206"/>
      <c r="F71" s="206"/>
      <c r="G71" s="206"/>
      <c r="H71" s="206"/>
      <c r="I71" s="206"/>
      <c r="J71" s="206"/>
      <c r="K71" s="206"/>
      <c r="L71" s="206"/>
      <c r="M71" s="206"/>
      <c r="N71" s="206"/>
      <c r="O71" s="206"/>
      <c r="P71" s="206"/>
      <c r="Q71" s="206"/>
      <c r="R71" s="206"/>
      <c r="S71" s="206"/>
      <c r="T71" s="206"/>
      <c r="U71" s="206"/>
      <c r="V71" s="206"/>
      <c r="W71" s="206"/>
    </row>
    <row r="72" spans="1:23" ht="17.100000000000001" customHeight="1">
      <c r="A72" s="206"/>
      <c r="B72" s="206"/>
      <c r="C72" s="206"/>
      <c r="D72" s="206"/>
      <c r="E72" s="206"/>
      <c r="F72" s="206"/>
      <c r="G72" s="206"/>
      <c r="H72" s="206"/>
      <c r="I72" s="206"/>
      <c r="J72" s="206"/>
      <c r="K72" s="206"/>
      <c r="L72" s="206"/>
      <c r="M72" s="206"/>
      <c r="N72" s="206"/>
      <c r="O72" s="206"/>
      <c r="P72" s="206"/>
      <c r="Q72" s="206"/>
      <c r="R72" s="206"/>
      <c r="S72" s="206"/>
      <c r="T72" s="206"/>
      <c r="U72" s="206"/>
      <c r="V72" s="206"/>
      <c r="W72" s="206"/>
    </row>
    <row r="73" spans="1:23" ht="17.100000000000001" customHeight="1">
      <c r="A73" s="206"/>
      <c r="B73" s="206"/>
      <c r="C73" s="206"/>
      <c r="D73" s="206"/>
      <c r="E73" s="206"/>
      <c r="F73" s="206"/>
      <c r="G73" s="206"/>
      <c r="H73" s="206"/>
      <c r="I73" s="206"/>
      <c r="J73" s="206"/>
      <c r="K73" s="206"/>
      <c r="L73" s="206"/>
      <c r="M73" s="206"/>
      <c r="N73" s="206"/>
      <c r="O73" s="206"/>
      <c r="P73" s="206"/>
      <c r="Q73" s="206"/>
      <c r="R73" s="206"/>
      <c r="S73" s="206"/>
      <c r="T73" s="206"/>
      <c r="U73" s="206"/>
      <c r="V73" s="206"/>
      <c r="W73" s="206"/>
    </row>
    <row r="74" spans="1:23" ht="17.100000000000001" customHeight="1">
      <c r="A74" s="206"/>
      <c r="B74" s="206"/>
      <c r="C74" s="206"/>
      <c r="D74" s="206"/>
      <c r="E74" s="206"/>
      <c r="F74" s="206"/>
      <c r="G74" s="206"/>
      <c r="H74" s="206"/>
      <c r="I74" s="206"/>
      <c r="J74" s="206"/>
      <c r="K74" s="206"/>
      <c r="L74" s="206"/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</row>
    <row r="75" spans="1:23" ht="17.100000000000001" customHeight="1">
      <c r="A75" s="206"/>
      <c r="B75" s="206"/>
      <c r="C75" s="206"/>
      <c r="D75" s="206"/>
      <c r="E75" s="206"/>
      <c r="F75" s="206"/>
      <c r="G75" s="206"/>
      <c r="H75" s="206"/>
      <c r="I75" s="206"/>
      <c r="J75" s="206"/>
      <c r="K75" s="206"/>
      <c r="L75" s="206"/>
      <c r="M75" s="206"/>
      <c r="N75" s="206"/>
      <c r="O75" s="206"/>
      <c r="P75" s="206"/>
      <c r="Q75" s="206"/>
      <c r="R75" s="206"/>
      <c r="S75" s="206"/>
      <c r="T75" s="206"/>
      <c r="U75" s="206"/>
      <c r="V75" s="206"/>
      <c r="W75" s="206"/>
    </row>
    <row r="76" spans="1:23" ht="17.100000000000001" customHeight="1">
      <c r="A76" s="206"/>
      <c r="B76" s="206"/>
      <c r="C76" s="206"/>
      <c r="D76" s="206"/>
      <c r="E76" s="206"/>
      <c r="F76" s="206"/>
      <c r="G76" s="206"/>
      <c r="H76" s="206"/>
      <c r="I76" s="206"/>
      <c r="J76" s="206"/>
      <c r="K76" s="206"/>
      <c r="L76" s="206"/>
      <c r="M76" s="206"/>
      <c r="N76" s="206"/>
      <c r="O76" s="206"/>
      <c r="P76" s="206"/>
      <c r="Q76" s="206"/>
      <c r="R76" s="206"/>
      <c r="S76" s="206"/>
      <c r="T76" s="206"/>
      <c r="U76" s="206"/>
      <c r="V76" s="206"/>
      <c r="W76" s="206"/>
    </row>
    <row r="77" spans="1:23" ht="17.100000000000001" customHeight="1">
      <c r="A77" s="206"/>
      <c r="B77" s="206"/>
      <c r="C77" s="206"/>
      <c r="D77" s="206"/>
      <c r="E77" s="206"/>
      <c r="F77" s="206"/>
      <c r="G77" s="206"/>
      <c r="H77" s="206"/>
      <c r="I77" s="206"/>
      <c r="J77" s="206"/>
      <c r="K77" s="206"/>
      <c r="L77" s="206"/>
      <c r="M77" s="206"/>
      <c r="N77" s="206"/>
      <c r="O77" s="206"/>
      <c r="P77" s="206"/>
      <c r="Q77" s="206"/>
      <c r="R77" s="206"/>
      <c r="S77" s="206"/>
      <c r="T77" s="206"/>
      <c r="U77" s="206"/>
      <c r="V77" s="206"/>
      <c r="W77" s="206"/>
    </row>
    <row r="78" spans="1:23" ht="17.100000000000001" customHeight="1">
      <c r="A78" s="206"/>
      <c r="B78" s="206"/>
      <c r="C78" s="206"/>
      <c r="D78" s="206"/>
      <c r="E78" s="206"/>
      <c r="F78" s="206"/>
      <c r="G78" s="206"/>
      <c r="H78" s="206"/>
      <c r="I78" s="206"/>
      <c r="J78" s="206"/>
      <c r="K78" s="206"/>
      <c r="L78" s="206"/>
      <c r="M78" s="206"/>
      <c r="N78" s="206"/>
      <c r="O78" s="206"/>
      <c r="P78" s="206"/>
      <c r="Q78" s="206"/>
      <c r="R78" s="206"/>
      <c r="S78" s="206"/>
      <c r="T78" s="206"/>
      <c r="U78" s="206"/>
      <c r="V78" s="206"/>
      <c r="W78" s="206"/>
    </row>
    <row r="79" spans="1:23" ht="17.100000000000001" customHeight="1">
      <c r="A79" s="206"/>
      <c r="B79" s="206"/>
      <c r="C79" s="206"/>
      <c r="D79" s="206"/>
      <c r="E79" s="206"/>
      <c r="F79" s="206"/>
      <c r="G79" s="206"/>
      <c r="H79" s="206"/>
      <c r="I79" s="206"/>
      <c r="J79" s="206"/>
      <c r="K79" s="206"/>
      <c r="L79" s="206"/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</row>
    <row r="80" spans="1:23" ht="17.100000000000001" customHeight="1">
      <c r="A80" s="206"/>
      <c r="B80" s="206"/>
      <c r="C80" s="206"/>
      <c r="D80" s="206"/>
      <c r="E80" s="206"/>
      <c r="F80" s="206"/>
      <c r="G80" s="206"/>
      <c r="H80" s="206"/>
      <c r="I80" s="206"/>
      <c r="J80" s="206"/>
      <c r="K80" s="206"/>
      <c r="L80" s="206"/>
      <c r="M80" s="206"/>
      <c r="N80" s="206"/>
      <c r="O80" s="206"/>
      <c r="P80" s="206"/>
      <c r="Q80" s="206"/>
      <c r="R80" s="206"/>
      <c r="S80" s="206"/>
      <c r="T80" s="206"/>
      <c r="U80" s="206"/>
      <c r="V80" s="206"/>
      <c r="W80" s="206"/>
    </row>
    <row r="81" spans="1:23" ht="17.100000000000001" customHeight="1">
      <c r="A81" s="206"/>
      <c r="B81" s="206"/>
      <c r="C81" s="206"/>
      <c r="D81" s="206"/>
      <c r="E81" s="206"/>
      <c r="F81" s="206"/>
      <c r="G81" s="206"/>
      <c r="H81" s="206"/>
      <c r="I81" s="206"/>
      <c r="J81" s="206"/>
      <c r="K81" s="206"/>
      <c r="L81" s="206"/>
      <c r="M81" s="206"/>
      <c r="N81" s="206"/>
      <c r="O81" s="206"/>
      <c r="P81" s="206"/>
      <c r="Q81" s="206"/>
      <c r="R81" s="206"/>
      <c r="S81" s="206"/>
      <c r="T81" s="206"/>
      <c r="U81" s="206"/>
      <c r="V81" s="206"/>
      <c r="W81" s="206"/>
    </row>
    <row r="82" spans="1:23" ht="17.100000000000001" customHeight="1">
      <c r="A82" s="206"/>
      <c r="B82" s="206"/>
      <c r="C82" s="206"/>
      <c r="D82" s="206"/>
      <c r="E82" s="206"/>
      <c r="F82" s="206"/>
      <c r="G82" s="206"/>
      <c r="H82" s="206"/>
      <c r="I82" s="206"/>
      <c r="J82" s="206"/>
      <c r="K82" s="206"/>
      <c r="L82" s="206"/>
      <c r="M82" s="206"/>
      <c r="N82" s="206"/>
      <c r="O82" s="206"/>
      <c r="P82" s="206"/>
      <c r="Q82" s="206"/>
      <c r="R82" s="206"/>
      <c r="S82" s="206"/>
      <c r="T82" s="206"/>
      <c r="U82" s="206"/>
      <c r="V82" s="206"/>
      <c r="W82" s="206"/>
    </row>
    <row r="83" spans="1:23" ht="17.100000000000001" customHeight="1">
      <c r="A83" s="206"/>
      <c r="B83" s="206"/>
      <c r="C83" s="206"/>
      <c r="D83" s="206"/>
      <c r="E83" s="206"/>
      <c r="F83" s="206"/>
      <c r="G83" s="206"/>
      <c r="H83" s="206"/>
      <c r="I83" s="206"/>
      <c r="J83" s="206"/>
      <c r="K83" s="206"/>
      <c r="L83" s="206"/>
      <c r="M83" s="206"/>
      <c r="N83" s="206"/>
      <c r="O83" s="206"/>
      <c r="P83" s="206"/>
      <c r="Q83" s="206"/>
      <c r="R83" s="206"/>
      <c r="S83" s="206"/>
      <c r="T83" s="206"/>
      <c r="U83" s="206"/>
      <c r="V83" s="206"/>
      <c r="W83" s="206"/>
    </row>
    <row r="84" spans="1:23" ht="17.100000000000001" customHeight="1"/>
    <row r="85" spans="1:23" ht="17.100000000000001" customHeight="1"/>
    <row r="86" spans="1:23" ht="17.100000000000001" customHeight="1"/>
    <row r="87" spans="1:23" ht="17.100000000000001" customHeight="1"/>
    <row r="88" spans="1:23" ht="17.100000000000001" customHeight="1"/>
    <row r="89" spans="1:23" ht="17.100000000000001" customHeight="1"/>
    <row r="90" spans="1:23" ht="17.100000000000001" customHeight="1"/>
    <row r="91" spans="1:23" ht="17.100000000000001" customHeight="1"/>
    <row r="92" spans="1:23" ht="17.100000000000001" customHeight="1"/>
    <row r="93" spans="1:23" ht="17.100000000000001" customHeight="1"/>
    <row r="94" spans="1:23" ht="17.100000000000001" customHeight="1"/>
    <row r="95" spans="1:23" ht="17.100000000000001" customHeight="1"/>
    <row r="96" spans="1:23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  <row r="112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  <row r="126" ht="17.100000000000001" customHeight="1"/>
    <row r="127" ht="17.100000000000001" customHeight="1"/>
    <row r="128" ht="17.100000000000001" customHeight="1"/>
    <row r="129" ht="17.100000000000001" customHeight="1"/>
    <row r="130" ht="17.100000000000001" customHeight="1"/>
    <row r="131" ht="17.100000000000001" customHeight="1"/>
    <row r="132" ht="17.100000000000001" customHeight="1"/>
    <row r="133" ht="17.100000000000001" customHeight="1"/>
    <row r="134" ht="17.100000000000001" customHeight="1"/>
    <row r="135" ht="17.100000000000001" customHeight="1"/>
    <row r="136" ht="17.100000000000001" customHeight="1"/>
    <row r="137" ht="17.100000000000001" customHeight="1"/>
    <row r="138" ht="17.100000000000001" customHeight="1"/>
    <row r="139" ht="17.100000000000001" customHeight="1"/>
    <row r="140" ht="17.100000000000001" customHeight="1"/>
    <row r="141" ht="17.100000000000001" customHeight="1"/>
    <row r="142" ht="17.100000000000001" customHeight="1"/>
    <row r="143" ht="17.100000000000001" customHeight="1"/>
    <row r="144" ht="17.100000000000001" customHeight="1"/>
    <row r="145" ht="17.100000000000001" customHeight="1"/>
    <row r="146" ht="17.100000000000001" customHeight="1"/>
    <row r="147" ht="17.100000000000001" customHeight="1"/>
    <row r="148" ht="17.100000000000001" customHeight="1"/>
    <row r="149" ht="17.100000000000001" customHeight="1"/>
    <row r="150" ht="17.100000000000001" customHeight="1"/>
    <row r="151" ht="17.100000000000001" customHeight="1"/>
    <row r="152" ht="17.100000000000001" customHeight="1"/>
    <row r="153" ht="17.100000000000001" customHeight="1"/>
    <row r="154" ht="17.100000000000001" customHeight="1"/>
    <row r="155" ht="17.100000000000001" customHeight="1"/>
    <row r="156" ht="17.100000000000001" customHeight="1"/>
    <row r="157" ht="17.100000000000001" customHeight="1"/>
    <row r="158" ht="17.100000000000001" customHeight="1"/>
    <row r="159" ht="17.100000000000001" customHeight="1"/>
    <row r="160" ht="17.100000000000001" customHeight="1"/>
    <row r="161" ht="17.100000000000001" customHeight="1"/>
    <row r="162" ht="17.100000000000001" customHeight="1"/>
    <row r="163" ht="17.100000000000001" customHeight="1"/>
    <row r="164" ht="17.100000000000001" customHeight="1"/>
    <row r="165" ht="17.100000000000001" customHeight="1"/>
    <row r="166" ht="17.100000000000001" customHeight="1"/>
    <row r="167" ht="17.100000000000001" customHeight="1"/>
    <row r="168" ht="17.100000000000001" customHeight="1"/>
    <row r="169" ht="17.100000000000001" customHeight="1"/>
    <row r="170" ht="17.100000000000001" customHeight="1"/>
    <row r="171" ht="17.100000000000001" customHeight="1"/>
    <row r="172" ht="17.100000000000001" customHeight="1"/>
    <row r="173" ht="17.100000000000001" customHeight="1"/>
    <row r="174" ht="17.100000000000001" customHeight="1"/>
    <row r="175" ht="17.100000000000001" customHeight="1"/>
    <row r="176" ht="17.100000000000001" customHeight="1"/>
    <row r="177" ht="17.100000000000001" customHeight="1"/>
    <row r="178" ht="17.100000000000001" customHeight="1"/>
    <row r="179" ht="17.100000000000001" customHeight="1"/>
    <row r="180" ht="17.100000000000001" customHeight="1"/>
    <row r="181" ht="17.100000000000001" customHeight="1"/>
    <row r="182" ht="17.100000000000001" customHeight="1"/>
    <row r="183" ht="17.100000000000001" customHeight="1"/>
    <row r="184" ht="17.100000000000001" customHeight="1"/>
    <row r="185" ht="17.100000000000001" customHeight="1"/>
    <row r="186" ht="17.100000000000001" customHeight="1"/>
    <row r="187" ht="17.100000000000001" customHeight="1"/>
    <row r="188" ht="17.100000000000001" customHeight="1"/>
    <row r="189" ht="17.100000000000001" customHeight="1"/>
    <row r="190" ht="17.100000000000001" customHeight="1"/>
    <row r="191" ht="17.100000000000001" customHeight="1"/>
    <row r="192" ht="17.100000000000001" customHeight="1"/>
    <row r="193" ht="17.100000000000001" customHeight="1"/>
    <row r="194" ht="17.100000000000001" customHeight="1"/>
    <row r="195" ht="17.100000000000001" customHeight="1"/>
    <row r="196" ht="17.100000000000001" customHeight="1"/>
    <row r="197" ht="17.100000000000001" customHeight="1"/>
    <row r="198" ht="17.100000000000001" customHeight="1"/>
    <row r="199" ht="17.100000000000001" customHeight="1"/>
    <row r="200" ht="17.100000000000001" customHeight="1"/>
    <row r="201" ht="17.100000000000001" customHeight="1"/>
    <row r="202" ht="17.100000000000001" customHeight="1"/>
    <row r="203" ht="17.100000000000001" customHeight="1"/>
    <row r="204" ht="17.100000000000001" customHeight="1"/>
    <row r="205" ht="17.100000000000001" customHeight="1"/>
    <row r="206" ht="17.100000000000001" customHeight="1"/>
    <row r="207" ht="17.100000000000001" customHeight="1"/>
    <row r="208" ht="17.100000000000001" customHeight="1"/>
    <row r="209" ht="17.100000000000001" customHeight="1"/>
    <row r="210" ht="17.100000000000001" customHeight="1"/>
    <row r="211" ht="17.100000000000001" customHeight="1"/>
    <row r="212" ht="17.100000000000001" customHeight="1"/>
    <row r="213" ht="17.100000000000001" customHeight="1"/>
    <row r="214" ht="17.100000000000001" customHeight="1"/>
    <row r="215" ht="17.100000000000001" customHeight="1"/>
    <row r="216" ht="17.100000000000001" customHeight="1"/>
    <row r="217" ht="17.100000000000001" customHeight="1"/>
    <row r="218" ht="17.100000000000001" customHeight="1"/>
    <row r="219" ht="17.100000000000001" customHeight="1"/>
    <row r="220" ht="17.100000000000001" customHeight="1"/>
    <row r="221" ht="17.100000000000001" customHeight="1"/>
    <row r="222" ht="17.100000000000001" customHeight="1"/>
    <row r="223" ht="17.100000000000001" customHeight="1"/>
    <row r="224" ht="17.100000000000001" customHeight="1"/>
    <row r="225" ht="17.100000000000001" customHeight="1"/>
    <row r="226" ht="17.100000000000001" customHeight="1"/>
    <row r="227" ht="17.100000000000001" customHeight="1"/>
    <row r="228" ht="17.100000000000001" customHeight="1"/>
    <row r="229" ht="17.100000000000001" customHeight="1"/>
    <row r="230" ht="17.100000000000001" customHeight="1"/>
    <row r="231" ht="17.100000000000001" customHeight="1"/>
    <row r="232" ht="17.100000000000001" customHeight="1"/>
    <row r="233" ht="17.100000000000001" customHeight="1"/>
    <row r="234" ht="17.100000000000001" customHeight="1"/>
    <row r="235" ht="17.100000000000001" customHeight="1"/>
    <row r="236" ht="17.100000000000001" customHeight="1"/>
    <row r="237" ht="17.100000000000001" customHeight="1"/>
    <row r="238" ht="17.100000000000001" customHeight="1"/>
    <row r="239" ht="17.100000000000001" customHeight="1"/>
    <row r="240" ht="17.100000000000001" customHeight="1"/>
    <row r="241" ht="17.100000000000001" customHeight="1"/>
  </sheetData>
  <mergeCells count="59">
    <mergeCell ref="A3:V3"/>
    <mergeCell ref="F8:H9"/>
    <mergeCell ref="I8:K9"/>
    <mergeCell ref="L8:N9"/>
    <mergeCell ref="F20:H20"/>
    <mergeCell ref="I20:K20"/>
    <mergeCell ref="L20:N20"/>
    <mergeCell ref="O20:R20"/>
    <mergeCell ref="F10:H10"/>
    <mergeCell ref="I10:K10"/>
    <mergeCell ref="L10:N10"/>
    <mergeCell ref="O10:R10"/>
    <mergeCell ref="O8:R9"/>
    <mergeCell ref="F11:H11"/>
    <mergeCell ref="I11:K11"/>
    <mergeCell ref="L11:N11"/>
    <mergeCell ref="A29:V29"/>
    <mergeCell ref="F17:H17"/>
    <mergeCell ref="I17:K17"/>
    <mergeCell ref="L17:N17"/>
    <mergeCell ref="O17:R17"/>
    <mergeCell ref="F18:H18"/>
    <mergeCell ref="I18:K18"/>
    <mergeCell ref="L18:N18"/>
    <mergeCell ref="F21:H21"/>
    <mergeCell ref="I21:K21"/>
    <mergeCell ref="L21:N21"/>
    <mergeCell ref="O18:R18"/>
    <mergeCell ref="F19:H19"/>
    <mergeCell ref="I19:K19"/>
    <mergeCell ref="L19:N19"/>
    <mergeCell ref="O19:R19"/>
    <mergeCell ref="O11:R11"/>
    <mergeCell ref="F12:H12"/>
    <mergeCell ref="I12:K12"/>
    <mergeCell ref="L12:N12"/>
    <mergeCell ref="O12:R12"/>
    <mergeCell ref="F13:H13"/>
    <mergeCell ref="I13:K13"/>
    <mergeCell ref="L13:N13"/>
    <mergeCell ref="O13:R13"/>
    <mergeCell ref="F14:H14"/>
    <mergeCell ref="I14:K14"/>
    <mergeCell ref="L14:N14"/>
    <mergeCell ref="O14:R14"/>
    <mergeCell ref="F15:H15"/>
    <mergeCell ref="I15:K15"/>
    <mergeCell ref="L15:N15"/>
    <mergeCell ref="O15:R15"/>
    <mergeCell ref="F16:H16"/>
    <mergeCell ref="I16:K16"/>
    <mergeCell ref="L16:N16"/>
    <mergeCell ref="O16:R16"/>
    <mergeCell ref="P24:Q24"/>
    <mergeCell ref="O21:R21"/>
    <mergeCell ref="F22:H22"/>
    <mergeCell ref="I22:K22"/>
    <mergeCell ref="L22:N22"/>
    <mergeCell ref="O22:R22"/>
  </mergeCells>
  <pageMargins left="0.31496062992125984" right="0.31496062992125984" top="0.98425196850393704" bottom="0.19685039370078741" header="0.31496062992125984" footer="0.11811023622047245"/>
  <pageSetup paperSize="9" orientation="portrait" r:id="rId1"/>
  <headerFooter>
    <oddFooter>&amp;R&amp;"Gulim,Regular"&amp;10SP-FM-04-15 REV.0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D126"/>
  <sheetViews>
    <sheetView tabSelected="1" zoomScaleNormal="100" workbookViewId="0">
      <selection activeCell="L23" sqref="L23"/>
    </sheetView>
  </sheetViews>
  <sheetFormatPr defaultRowHeight="15"/>
  <cols>
    <col min="1" max="1" width="1.140625" style="1" customWidth="1"/>
    <col min="2" max="13" width="7.5703125" style="1" customWidth="1"/>
    <col min="14" max="14" width="8.140625" style="1" customWidth="1"/>
    <col min="15" max="15" width="8.7109375" style="1" customWidth="1"/>
    <col min="16" max="20" width="7.5703125" style="1" customWidth="1"/>
    <col min="21" max="21" width="1.42578125" style="1" customWidth="1"/>
    <col min="28" max="256" width="9.140625" style="1"/>
    <col min="257" max="257" width="1.140625" style="1" customWidth="1"/>
    <col min="258" max="258" width="7.5703125" style="1" customWidth="1"/>
    <col min="259" max="273" width="7.140625" style="1" customWidth="1"/>
    <col min="274" max="275" width="1.42578125" style="1" customWidth="1"/>
    <col min="276" max="276" width="6.42578125" style="1" customWidth="1"/>
    <col min="277" max="278" width="8.7109375" style="1" bestFit="1" customWidth="1"/>
    <col min="279" max="512" width="9.140625" style="1"/>
    <col min="513" max="513" width="1.140625" style="1" customWidth="1"/>
    <col min="514" max="514" width="7.5703125" style="1" customWidth="1"/>
    <col min="515" max="529" width="7.140625" style="1" customWidth="1"/>
    <col min="530" max="531" width="1.42578125" style="1" customWidth="1"/>
    <col min="532" max="532" width="6.42578125" style="1" customWidth="1"/>
    <col min="533" max="534" width="8.7109375" style="1" bestFit="1" customWidth="1"/>
    <col min="535" max="768" width="9.140625" style="1"/>
    <col min="769" max="769" width="1.140625" style="1" customWidth="1"/>
    <col min="770" max="770" width="7.5703125" style="1" customWidth="1"/>
    <col min="771" max="785" width="7.140625" style="1" customWidth="1"/>
    <col min="786" max="787" width="1.42578125" style="1" customWidth="1"/>
    <col min="788" max="788" width="6.42578125" style="1" customWidth="1"/>
    <col min="789" max="790" width="8.7109375" style="1" bestFit="1" customWidth="1"/>
    <col min="791" max="1024" width="9.140625" style="1"/>
    <col min="1025" max="1025" width="1.140625" style="1" customWidth="1"/>
    <col min="1026" max="1026" width="7.5703125" style="1" customWidth="1"/>
    <col min="1027" max="1041" width="7.140625" style="1" customWidth="1"/>
    <col min="1042" max="1043" width="1.42578125" style="1" customWidth="1"/>
    <col min="1044" max="1044" width="6.42578125" style="1" customWidth="1"/>
    <col min="1045" max="1046" width="8.7109375" style="1" bestFit="1" customWidth="1"/>
    <col min="1047" max="1280" width="9.140625" style="1"/>
    <col min="1281" max="1281" width="1.140625" style="1" customWidth="1"/>
    <col min="1282" max="1282" width="7.5703125" style="1" customWidth="1"/>
    <col min="1283" max="1297" width="7.140625" style="1" customWidth="1"/>
    <col min="1298" max="1299" width="1.42578125" style="1" customWidth="1"/>
    <col min="1300" max="1300" width="6.42578125" style="1" customWidth="1"/>
    <col min="1301" max="1302" width="8.7109375" style="1" bestFit="1" customWidth="1"/>
    <col min="1303" max="1536" width="9.140625" style="1"/>
    <col min="1537" max="1537" width="1.140625" style="1" customWidth="1"/>
    <col min="1538" max="1538" width="7.5703125" style="1" customWidth="1"/>
    <col min="1539" max="1553" width="7.140625" style="1" customWidth="1"/>
    <col min="1554" max="1555" width="1.42578125" style="1" customWidth="1"/>
    <col min="1556" max="1556" width="6.42578125" style="1" customWidth="1"/>
    <col min="1557" max="1558" width="8.7109375" style="1" bestFit="1" customWidth="1"/>
    <col min="1559" max="1792" width="9.140625" style="1"/>
    <col min="1793" max="1793" width="1.140625" style="1" customWidth="1"/>
    <col min="1794" max="1794" width="7.5703125" style="1" customWidth="1"/>
    <col min="1795" max="1809" width="7.140625" style="1" customWidth="1"/>
    <col min="1810" max="1811" width="1.42578125" style="1" customWidth="1"/>
    <col min="1812" max="1812" width="6.42578125" style="1" customWidth="1"/>
    <col min="1813" max="1814" width="8.7109375" style="1" bestFit="1" customWidth="1"/>
    <col min="1815" max="2048" width="9.140625" style="1"/>
    <col min="2049" max="2049" width="1.140625" style="1" customWidth="1"/>
    <col min="2050" max="2050" width="7.5703125" style="1" customWidth="1"/>
    <col min="2051" max="2065" width="7.140625" style="1" customWidth="1"/>
    <col min="2066" max="2067" width="1.42578125" style="1" customWidth="1"/>
    <col min="2068" max="2068" width="6.42578125" style="1" customWidth="1"/>
    <col min="2069" max="2070" width="8.7109375" style="1" bestFit="1" customWidth="1"/>
    <col min="2071" max="2304" width="9.140625" style="1"/>
    <col min="2305" max="2305" width="1.140625" style="1" customWidth="1"/>
    <col min="2306" max="2306" width="7.5703125" style="1" customWidth="1"/>
    <col min="2307" max="2321" width="7.140625" style="1" customWidth="1"/>
    <col min="2322" max="2323" width="1.42578125" style="1" customWidth="1"/>
    <col min="2324" max="2324" width="6.42578125" style="1" customWidth="1"/>
    <col min="2325" max="2326" width="8.7109375" style="1" bestFit="1" customWidth="1"/>
    <col min="2327" max="2560" width="9.140625" style="1"/>
    <col min="2561" max="2561" width="1.140625" style="1" customWidth="1"/>
    <col min="2562" max="2562" width="7.5703125" style="1" customWidth="1"/>
    <col min="2563" max="2577" width="7.140625" style="1" customWidth="1"/>
    <col min="2578" max="2579" width="1.42578125" style="1" customWidth="1"/>
    <col min="2580" max="2580" width="6.42578125" style="1" customWidth="1"/>
    <col min="2581" max="2582" width="8.7109375" style="1" bestFit="1" customWidth="1"/>
    <col min="2583" max="2816" width="9.140625" style="1"/>
    <col min="2817" max="2817" width="1.140625" style="1" customWidth="1"/>
    <col min="2818" max="2818" width="7.5703125" style="1" customWidth="1"/>
    <col min="2819" max="2833" width="7.140625" style="1" customWidth="1"/>
    <col min="2834" max="2835" width="1.42578125" style="1" customWidth="1"/>
    <col min="2836" max="2836" width="6.42578125" style="1" customWidth="1"/>
    <col min="2837" max="2838" width="8.7109375" style="1" bestFit="1" customWidth="1"/>
    <col min="2839" max="3072" width="9.140625" style="1"/>
    <col min="3073" max="3073" width="1.140625" style="1" customWidth="1"/>
    <col min="3074" max="3074" width="7.5703125" style="1" customWidth="1"/>
    <col min="3075" max="3089" width="7.140625" style="1" customWidth="1"/>
    <col min="3090" max="3091" width="1.42578125" style="1" customWidth="1"/>
    <col min="3092" max="3092" width="6.42578125" style="1" customWidth="1"/>
    <col min="3093" max="3094" width="8.7109375" style="1" bestFit="1" customWidth="1"/>
    <col min="3095" max="3328" width="9.140625" style="1"/>
    <col min="3329" max="3329" width="1.140625" style="1" customWidth="1"/>
    <col min="3330" max="3330" width="7.5703125" style="1" customWidth="1"/>
    <col min="3331" max="3345" width="7.140625" style="1" customWidth="1"/>
    <col min="3346" max="3347" width="1.42578125" style="1" customWidth="1"/>
    <col min="3348" max="3348" width="6.42578125" style="1" customWidth="1"/>
    <col min="3349" max="3350" width="8.7109375" style="1" bestFit="1" customWidth="1"/>
    <col min="3351" max="3584" width="9.140625" style="1"/>
    <col min="3585" max="3585" width="1.140625" style="1" customWidth="1"/>
    <col min="3586" max="3586" width="7.5703125" style="1" customWidth="1"/>
    <col min="3587" max="3601" width="7.140625" style="1" customWidth="1"/>
    <col min="3602" max="3603" width="1.42578125" style="1" customWidth="1"/>
    <col min="3604" max="3604" width="6.42578125" style="1" customWidth="1"/>
    <col min="3605" max="3606" width="8.7109375" style="1" bestFit="1" customWidth="1"/>
    <col min="3607" max="3840" width="9.140625" style="1"/>
    <col min="3841" max="3841" width="1.140625" style="1" customWidth="1"/>
    <col min="3842" max="3842" width="7.5703125" style="1" customWidth="1"/>
    <col min="3843" max="3857" width="7.140625" style="1" customWidth="1"/>
    <col min="3858" max="3859" width="1.42578125" style="1" customWidth="1"/>
    <col min="3860" max="3860" width="6.42578125" style="1" customWidth="1"/>
    <col min="3861" max="3862" width="8.7109375" style="1" bestFit="1" customWidth="1"/>
    <col min="3863" max="4096" width="9.140625" style="1"/>
    <col min="4097" max="4097" width="1.140625" style="1" customWidth="1"/>
    <col min="4098" max="4098" width="7.5703125" style="1" customWidth="1"/>
    <col min="4099" max="4113" width="7.140625" style="1" customWidth="1"/>
    <col min="4114" max="4115" width="1.42578125" style="1" customWidth="1"/>
    <col min="4116" max="4116" width="6.42578125" style="1" customWidth="1"/>
    <col min="4117" max="4118" width="8.7109375" style="1" bestFit="1" customWidth="1"/>
    <col min="4119" max="4352" width="9.140625" style="1"/>
    <col min="4353" max="4353" width="1.140625" style="1" customWidth="1"/>
    <col min="4354" max="4354" width="7.5703125" style="1" customWidth="1"/>
    <col min="4355" max="4369" width="7.140625" style="1" customWidth="1"/>
    <col min="4370" max="4371" width="1.42578125" style="1" customWidth="1"/>
    <col min="4372" max="4372" width="6.42578125" style="1" customWidth="1"/>
    <col min="4373" max="4374" width="8.7109375" style="1" bestFit="1" customWidth="1"/>
    <col min="4375" max="4608" width="9.140625" style="1"/>
    <col min="4609" max="4609" width="1.140625" style="1" customWidth="1"/>
    <col min="4610" max="4610" width="7.5703125" style="1" customWidth="1"/>
    <col min="4611" max="4625" width="7.140625" style="1" customWidth="1"/>
    <col min="4626" max="4627" width="1.42578125" style="1" customWidth="1"/>
    <col min="4628" max="4628" width="6.42578125" style="1" customWidth="1"/>
    <col min="4629" max="4630" width="8.7109375" style="1" bestFit="1" customWidth="1"/>
    <col min="4631" max="4864" width="9.140625" style="1"/>
    <col min="4865" max="4865" width="1.140625" style="1" customWidth="1"/>
    <col min="4866" max="4866" width="7.5703125" style="1" customWidth="1"/>
    <col min="4867" max="4881" width="7.140625" style="1" customWidth="1"/>
    <col min="4882" max="4883" width="1.42578125" style="1" customWidth="1"/>
    <col min="4884" max="4884" width="6.42578125" style="1" customWidth="1"/>
    <col min="4885" max="4886" width="8.7109375" style="1" bestFit="1" customWidth="1"/>
    <col min="4887" max="5120" width="9.140625" style="1"/>
    <col min="5121" max="5121" width="1.140625" style="1" customWidth="1"/>
    <col min="5122" max="5122" width="7.5703125" style="1" customWidth="1"/>
    <col min="5123" max="5137" width="7.140625" style="1" customWidth="1"/>
    <col min="5138" max="5139" width="1.42578125" style="1" customWidth="1"/>
    <col min="5140" max="5140" width="6.42578125" style="1" customWidth="1"/>
    <col min="5141" max="5142" width="8.7109375" style="1" bestFit="1" customWidth="1"/>
    <col min="5143" max="5376" width="9.140625" style="1"/>
    <col min="5377" max="5377" width="1.140625" style="1" customWidth="1"/>
    <col min="5378" max="5378" width="7.5703125" style="1" customWidth="1"/>
    <col min="5379" max="5393" width="7.140625" style="1" customWidth="1"/>
    <col min="5394" max="5395" width="1.42578125" style="1" customWidth="1"/>
    <col min="5396" max="5396" width="6.42578125" style="1" customWidth="1"/>
    <col min="5397" max="5398" width="8.7109375" style="1" bestFit="1" customWidth="1"/>
    <col min="5399" max="5632" width="9.140625" style="1"/>
    <col min="5633" max="5633" width="1.140625" style="1" customWidth="1"/>
    <col min="5634" max="5634" width="7.5703125" style="1" customWidth="1"/>
    <col min="5635" max="5649" width="7.140625" style="1" customWidth="1"/>
    <col min="5650" max="5651" width="1.42578125" style="1" customWidth="1"/>
    <col min="5652" max="5652" width="6.42578125" style="1" customWidth="1"/>
    <col min="5653" max="5654" width="8.7109375" style="1" bestFit="1" customWidth="1"/>
    <col min="5655" max="5888" width="9.140625" style="1"/>
    <col min="5889" max="5889" width="1.140625" style="1" customWidth="1"/>
    <col min="5890" max="5890" width="7.5703125" style="1" customWidth="1"/>
    <col min="5891" max="5905" width="7.140625" style="1" customWidth="1"/>
    <col min="5906" max="5907" width="1.42578125" style="1" customWidth="1"/>
    <col min="5908" max="5908" width="6.42578125" style="1" customWidth="1"/>
    <col min="5909" max="5910" width="8.7109375" style="1" bestFit="1" customWidth="1"/>
    <col min="5911" max="6144" width="9.140625" style="1"/>
    <col min="6145" max="6145" width="1.140625" style="1" customWidth="1"/>
    <col min="6146" max="6146" width="7.5703125" style="1" customWidth="1"/>
    <col min="6147" max="6161" width="7.140625" style="1" customWidth="1"/>
    <col min="6162" max="6163" width="1.42578125" style="1" customWidth="1"/>
    <col min="6164" max="6164" width="6.42578125" style="1" customWidth="1"/>
    <col min="6165" max="6166" width="8.7109375" style="1" bestFit="1" customWidth="1"/>
    <col min="6167" max="6400" width="9.140625" style="1"/>
    <col min="6401" max="6401" width="1.140625" style="1" customWidth="1"/>
    <col min="6402" max="6402" width="7.5703125" style="1" customWidth="1"/>
    <col min="6403" max="6417" width="7.140625" style="1" customWidth="1"/>
    <col min="6418" max="6419" width="1.42578125" style="1" customWidth="1"/>
    <col min="6420" max="6420" width="6.42578125" style="1" customWidth="1"/>
    <col min="6421" max="6422" width="8.7109375" style="1" bestFit="1" customWidth="1"/>
    <col min="6423" max="6656" width="9.140625" style="1"/>
    <col min="6657" max="6657" width="1.140625" style="1" customWidth="1"/>
    <col min="6658" max="6658" width="7.5703125" style="1" customWidth="1"/>
    <col min="6659" max="6673" width="7.140625" style="1" customWidth="1"/>
    <col min="6674" max="6675" width="1.42578125" style="1" customWidth="1"/>
    <col min="6676" max="6676" width="6.42578125" style="1" customWidth="1"/>
    <col min="6677" max="6678" width="8.7109375" style="1" bestFit="1" customWidth="1"/>
    <col min="6679" max="6912" width="9.140625" style="1"/>
    <col min="6913" max="6913" width="1.140625" style="1" customWidth="1"/>
    <col min="6914" max="6914" width="7.5703125" style="1" customWidth="1"/>
    <col min="6915" max="6929" width="7.140625" style="1" customWidth="1"/>
    <col min="6930" max="6931" width="1.42578125" style="1" customWidth="1"/>
    <col min="6932" max="6932" width="6.42578125" style="1" customWidth="1"/>
    <col min="6933" max="6934" width="8.7109375" style="1" bestFit="1" customWidth="1"/>
    <col min="6935" max="7168" width="9.140625" style="1"/>
    <col min="7169" max="7169" width="1.140625" style="1" customWidth="1"/>
    <col min="7170" max="7170" width="7.5703125" style="1" customWidth="1"/>
    <col min="7171" max="7185" width="7.140625" style="1" customWidth="1"/>
    <col min="7186" max="7187" width="1.42578125" style="1" customWidth="1"/>
    <col min="7188" max="7188" width="6.42578125" style="1" customWidth="1"/>
    <col min="7189" max="7190" width="8.7109375" style="1" bestFit="1" customWidth="1"/>
    <col min="7191" max="7424" width="9.140625" style="1"/>
    <col min="7425" max="7425" width="1.140625" style="1" customWidth="1"/>
    <col min="7426" max="7426" width="7.5703125" style="1" customWidth="1"/>
    <col min="7427" max="7441" width="7.140625" style="1" customWidth="1"/>
    <col min="7442" max="7443" width="1.42578125" style="1" customWidth="1"/>
    <col min="7444" max="7444" width="6.42578125" style="1" customWidth="1"/>
    <col min="7445" max="7446" width="8.7109375" style="1" bestFit="1" customWidth="1"/>
    <col min="7447" max="7680" width="9.140625" style="1"/>
    <col min="7681" max="7681" width="1.140625" style="1" customWidth="1"/>
    <col min="7682" max="7682" width="7.5703125" style="1" customWidth="1"/>
    <col min="7683" max="7697" width="7.140625" style="1" customWidth="1"/>
    <col min="7698" max="7699" width="1.42578125" style="1" customWidth="1"/>
    <col min="7700" max="7700" width="6.42578125" style="1" customWidth="1"/>
    <col min="7701" max="7702" width="8.7109375" style="1" bestFit="1" customWidth="1"/>
    <col min="7703" max="7936" width="9.140625" style="1"/>
    <col min="7937" max="7937" width="1.140625" style="1" customWidth="1"/>
    <col min="7938" max="7938" width="7.5703125" style="1" customWidth="1"/>
    <col min="7939" max="7953" width="7.140625" style="1" customWidth="1"/>
    <col min="7954" max="7955" width="1.42578125" style="1" customWidth="1"/>
    <col min="7956" max="7956" width="6.42578125" style="1" customWidth="1"/>
    <col min="7957" max="7958" width="8.7109375" style="1" bestFit="1" customWidth="1"/>
    <col min="7959" max="8192" width="9.140625" style="1"/>
    <col min="8193" max="8193" width="1.140625" style="1" customWidth="1"/>
    <col min="8194" max="8194" width="7.5703125" style="1" customWidth="1"/>
    <col min="8195" max="8209" width="7.140625" style="1" customWidth="1"/>
    <col min="8210" max="8211" width="1.42578125" style="1" customWidth="1"/>
    <col min="8212" max="8212" width="6.42578125" style="1" customWidth="1"/>
    <col min="8213" max="8214" width="8.7109375" style="1" bestFit="1" customWidth="1"/>
    <col min="8215" max="8448" width="9.140625" style="1"/>
    <col min="8449" max="8449" width="1.140625" style="1" customWidth="1"/>
    <col min="8450" max="8450" width="7.5703125" style="1" customWidth="1"/>
    <col min="8451" max="8465" width="7.140625" style="1" customWidth="1"/>
    <col min="8466" max="8467" width="1.42578125" style="1" customWidth="1"/>
    <col min="8468" max="8468" width="6.42578125" style="1" customWidth="1"/>
    <col min="8469" max="8470" width="8.7109375" style="1" bestFit="1" customWidth="1"/>
    <col min="8471" max="8704" width="9.140625" style="1"/>
    <col min="8705" max="8705" width="1.140625" style="1" customWidth="1"/>
    <col min="8706" max="8706" width="7.5703125" style="1" customWidth="1"/>
    <col min="8707" max="8721" width="7.140625" style="1" customWidth="1"/>
    <col min="8722" max="8723" width="1.42578125" style="1" customWidth="1"/>
    <col min="8724" max="8724" width="6.42578125" style="1" customWidth="1"/>
    <col min="8725" max="8726" width="8.7109375" style="1" bestFit="1" customWidth="1"/>
    <col min="8727" max="8960" width="9.140625" style="1"/>
    <col min="8961" max="8961" width="1.140625" style="1" customWidth="1"/>
    <col min="8962" max="8962" width="7.5703125" style="1" customWidth="1"/>
    <col min="8963" max="8977" width="7.140625" style="1" customWidth="1"/>
    <col min="8978" max="8979" width="1.42578125" style="1" customWidth="1"/>
    <col min="8980" max="8980" width="6.42578125" style="1" customWidth="1"/>
    <col min="8981" max="8982" width="8.7109375" style="1" bestFit="1" customWidth="1"/>
    <col min="8983" max="9216" width="9.140625" style="1"/>
    <col min="9217" max="9217" width="1.140625" style="1" customWidth="1"/>
    <col min="9218" max="9218" width="7.5703125" style="1" customWidth="1"/>
    <col min="9219" max="9233" width="7.140625" style="1" customWidth="1"/>
    <col min="9234" max="9235" width="1.42578125" style="1" customWidth="1"/>
    <col min="9236" max="9236" width="6.42578125" style="1" customWidth="1"/>
    <col min="9237" max="9238" width="8.7109375" style="1" bestFit="1" customWidth="1"/>
    <col min="9239" max="9472" width="9.140625" style="1"/>
    <col min="9473" max="9473" width="1.140625" style="1" customWidth="1"/>
    <col min="9474" max="9474" width="7.5703125" style="1" customWidth="1"/>
    <col min="9475" max="9489" width="7.140625" style="1" customWidth="1"/>
    <col min="9490" max="9491" width="1.42578125" style="1" customWidth="1"/>
    <col min="9492" max="9492" width="6.42578125" style="1" customWidth="1"/>
    <col min="9493" max="9494" width="8.7109375" style="1" bestFit="1" customWidth="1"/>
    <col min="9495" max="9728" width="9.140625" style="1"/>
    <col min="9729" max="9729" width="1.140625" style="1" customWidth="1"/>
    <col min="9730" max="9730" width="7.5703125" style="1" customWidth="1"/>
    <col min="9731" max="9745" width="7.140625" style="1" customWidth="1"/>
    <col min="9746" max="9747" width="1.42578125" style="1" customWidth="1"/>
    <col min="9748" max="9748" width="6.42578125" style="1" customWidth="1"/>
    <col min="9749" max="9750" width="8.7109375" style="1" bestFit="1" customWidth="1"/>
    <col min="9751" max="9984" width="9.140625" style="1"/>
    <col min="9985" max="9985" width="1.140625" style="1" customWidth="1"/>
    <col min="9986" max="9986" width="7.5703125" style="1" customWidth="1"/>
    <col min="9987" max="10001" width="7.140625" style="1" customWidth="1"/>
    <col min="10002" max="10003" width="1.42578125" style="1" customWidth="1"/>
    <col min="10004" max="10004" width="6.42578125" style="1" customWidth="1"/>
    <col min="10005" max="10006" width="8.7109375" style="1" bestFit="1" customWidth="1"/>
    <col min="10007" max="10240" width="9.140625" style="1"/>
    <col min="10241" max="10241" width="1.140625" style="1" customWidth="1"/>
    <col min="10242" max="10242" width="7.5703125" style="1" customWidth="1"/>
    <col min="10243" max="10257" width="7.140625" style="1" customWidth="1"/>
    <col min="10258" max="10259" width="1.42578125" style="1" customWidth="1"/>
    <col min="10260" max="10260" width="6.42578125" style="1" customWidth="1"/>
    <col min="10261" max="10262" width="8.7109375" style="1" bestFit="1" customWidth="1"/>
    <col min="10263" max="10496" width="9.140625" style="1"/>
    <col min="10497" max="10497" width="1.140625" style="1" customWidth="1"/>
    <col min="10498" max="10498" width="7.5703125" style="1" customWidth="1"/>
    <col min="10499" max="10513" width="7.140625" style="1" customWidth="1"/>
    <col min="10514" max="10515" width="1.42578125" style="1" customWidth="1"/>
    <col min="10516" max="10516" width="6.42578125" style="1" customWidth="1"/>
    <col min="10517" max="10518" width="8.7109375" style="1" bestFit="1" customWidth="1"/>
    <col min="10519" max="10752" width="9.140625" style="1"/>
    <col min="10753" max="10753" width="1.140625" style="1" customWidth="1"/>
    <col min="10754" max="10754" width="7.5703125" style="1" customWidth="1"/>
    <col min="10755" max="10769" width="7.140625" style="1" customWidth="1"/>
    <col min="10770" max="10771" width="1.42578125" style="1" customWidth="1"/>
    <col min="10772" max="10772" width="6.42578125" style="1" customWidth="1"/>
    <col min="10773" max="10774" width="8.7109375" style="1" bestFit="1" customWidth="1"/>
    <col min="10775" max="11008" width="9.140625" style="1"/>
    <col min="11009" max="11009" width="1.140625" style="1" customWidth="1"/>
    <col min="11010" max="11010" width="7.5703125" style="1" customWidth="1"/>
    <col min="11011" max="11025" width="7.140625" style="1" customWidth="1"/>
    <col min="11026" max="11027" width="1.42578125" style="1" customWidth="1"/>
    <col min="11028" max="11028" width="6.42578125" style="1" customWidth="1"/>
    <col min="11029" max="11030" width="8.7109375" style="1" bestFit="1" customWidth="1"/>
    <col min="11031" max="11264" width="9.140625" style="1"/>
    <col min="11265" max="11265" width="1.140625" style="1" customWidth="1"/>
    <col min="11266" max="11266" width="7.5703125" style="1" customWidth="1"/>
    <col min="11267" max="11281" width="7.140625" style="1" customWidth="1"/>
    <col min="11282" max="11283" width="1.42578125" style="1" customWidth="1"/>
    <col min="11284" max="11284" width="6.42578125" style="1" customWidth="1"/>
    <col min="11285" max="11286" width="8.7109375" style="1" bestFit="1" customWidth="1"/>
    <col min="11287" max="11520" width="9.140625" style="1"/>
    <col min="11521" max="11521" width="1.140625" style="1" customWidth="1"/>
    <col min="11522" max="11522" width="7.5703125" style="1" customWidth="1"/>
    <col min="11523" max="11537" width="7.140625" style="1" customWidth="1"/>
    <col min="11538" max="11539" width="1.42578125" style="1" customWidth="1"/>
    <col min="11540" max="11540" width="6.42578125" style="1" customWidth="1"/>
    <col min="11541" max="11542" width="8.7109375" style="1" bestFit="1" customWidth="1"/>
    <col min="11543" max="11776" width="9.140625" style="1"/>
    <col min="11777" max="11777" width="1.140625" style="1" customWidth="1"/>
    <col min="11778" max="11778" width="7.5703125" style="1" customWidth="1"/>
    <col min="11779" max="11793" width="7.140625" style="1" customWidth="1"/>
    <col min="11794" max="11795" width="1.42578125" style="1" customWidth="1"/>
    <col min="11796" max="11796" width="6.42578125" style="1" customWidth="1"/>
    <col min="11797" max="11798" width="8.7109375" style="1" bestFit="1" customWidth="1"/>
    <col min="11799" max="12032" width="9.140625" style="1"/>
    <col min="12033" max="12033" width="1.140625" style="1" customWidth="1"/>
    <col min="12034" max="12034" width="7.5703125" style="1" customWidth="1"/>
    <col min="12035" max="12049" width="7.140625" style="1" customWidth="1"/>
    <col min="12050" max="12051" width="1.42578125" style="1" customWidth="1"/>
    <col min="12052" max="12052" width="6.42578125" style="1" customWidth="1"/>
    <col min="12053" max="12054" width="8.7109375" style="1" bestFit="1" customWidth="1"/>
    <col min="12055" max="12288" width="9.140625" style="1"/>
    <col min="12289" max="12289" width="1.140625" style="1" customWidth="1"/>
    <col min="12290" max="12290" width="7.5703125" style="1" customWidth="1"/>
    <col min="12291" max="12305" width="7.140625" style="1" customWidth="1"/>
    <col min="12306" max="12307" width="1.42578125" style="1" customWidth="1"/>
    <col min="12308" max="12308" width="6.42578125" style="1" customWidth="1"/>
    <col min="12309" max="12310" width="8.7109375" style="1" bestFit="1" customWidth="1"/>
    <col min="12311" max="12544" width="9.140625" style="1"/>
    <col min="12545" max="12545" width="1.140625" style="1" customWidth="1"/>
    <col min="12546" max="12546" width="7.5703125" style="1" customWidth="1"/>
    <col min="12547" max="12561" width="7.140625" style="1" customWidth="1"/>
    <col min="12562" max="12563" width="1.42578125" style="1" customWidth="1"/>
    <col min="12564" max="12564" width="6.42578125" style="1" customWidth="1"/>
    <col min="12565" max="12566" width="8.7109375" style="1" bestFit="1" customWidth="1"/>
    <col min="12567" max="12800" width="9.140625" style="1"/>
    <col min="12801" max="12801" width="1.140625" style="1" customWidth="1"/>
    <col min="12802" max="12802" width="7.5703125" style="1" customWidth="1"/>
    <col min="12803" max="12817" width="7.140625" style="1" customWidth="1"/>
    <col min="12818" max="12819" width="1.42578125" style="1" customWidth="1"/>
    <col min="12820" max="12820" width="6.42578125" style="1" customWidth="1"/>
    <col min="12821" max="12822" width="8.7109375" style="1" bestFit="1" customWidth="1"/>
    <col min="12823" max="13056" width="9.140625" style="1"/>
    <col min="13057" max="13057" width="1.140625" style="1" customWidth="1"/>
    <col min="13058" max="13058" width="7.5703125" style="1" customWidth="1"/>
    <col min="13059" max="13073" width="7.140625" style="1" customWidth="1"/>
    <col min="13074" max="13075" width="1.42578125" style="1" customWidth="1"/>
    <col min="13076" max="13076" width="6.42578125" style="1" customWidth="1"/>
    <col min="13077" max="13078" width="8.7109375" style="1" bestFit="1" customWidth="1"/>
    <col min="13079" max="13312" width="9.140625" style="1"/>
    <col min="13313" max="13313" width="1.140625" style="1" customWidth="1"/>
    <col min="13314" max="13314" width="7.5703125" style="1" customWidth="1"/>
    <col min="13315" max="13329" width="7.140625" style="1" customWidth="1"/>
    <col min="13330" max="13331" width="1.42578125" style="1" customWidth="1"/>
    <col min="13332" max="13332" width="6.42578125" style="1" customWidth="1"/>
    <col min="13333" max="13334" width="8.7109375" style="1" bestFit="1" customWidth="1"/>
    <col min="13335" max="13568" width="9.140625" style="1"/>
    <col min="13569" max="13569" width="1.140625" style="1" customWidth="1"/>
    <col min="13570" max="13570" width="7.5703125" style="1" customWidth="1"/>
    <col min="13571" max="13585" width="7.140625" style="1" customWidth="1"/>
    <col min="13586" max="13587" width="1.42578125" style="1" customWidth="1"/>
    <col min="13588" max="13588" width="6.42578125" style="1" customWidth="1"/>
    <col min="13589" max="13590" width="8.7109375" style="1" bestFit="1" customWidth="1"/>
    <col min="13591" max="13824" width="9.140625" style="1"/>
    <col min="13825" max="13825" width="1.140625" style="1" customWidth="1"/>
    <col min="13826" max="13826" width="7.5703125" style="1" customWidth="1"/>
    <col min="13827" max="13841" width="7.140625" style="1" customWidth="1"/>
    <col min="13842" max="13843" width="1.42578125" style="1" customWidth="1"/>
    <col min="13844" max="13844" width="6.42578125" style="1" customWidth="1"/>
    <col min="13845" max="13846" width="8.7109375" style="1" bestFit="1" customWidth="1"/>
    <col min="13847" max="14080" width="9.140625" style="1"/>
    <col min="14081" max="14081" width="1.140625" style="1" customWidth="1"/>
    <col min="14082" max="14082" width="7.5703125" style="1" customWidth="1"/>
    <col min="14083" max="14097" width="7.140625" style="1" customWidth="1"/>
    <col min="14098" max="14099" width="1.42578125" style="1" customWidth="1"/>
    <col min="14100" max="14100" width="6.42578125" style="1" customWidth="1"/>
    <col min="14101" max="14102" width="8.7109375" style="1" bestFit="1" customWidth="1"/>
    <col min="14103" max="14336" width="9.140625" style="1"/>
    <col min="14337" max="14337" width="1.140625" style="1" customWidth="1"/>
    <col min="14338" max="14338" width="7.5703125" style="1" customWidth="1"/>
    <col min="14339" max="14353" width="7.140625" style="1" customWidth="1"/>
    <col min="14354" max="14355" width="1.42578125" style="1" customWidth="1"/>
    <col min="14356" max="14356" width="6.42578125" style="1" customWidth="1"/>
    <col min="14357" max="14358" width="8.7109375" style="1" bestFit="1" customWidth="1"/>
    <col min="14359" max="14592" width="9.140625" style="1"/>
    <col min="14593" max="14593" width="1.140625" style="1" customWidth="1"/>
    <col min="14594" max="14594" width="7.5703125" style="1" customWidth="1"/>
    <col min="14595" max="14609" width="7.140625" style="1" customWidth="1"/>
    <col min="14610" max="14611" width="1.42578125" style="1" customWidth="1"/>
    <col min="14612" max="14612" width="6.42578125" style="1" customWidth="1"/>
    <col min="14613" max="14614" width="8.7109375" style="1" bestFit="1" customWidth="1"/>
    <col min="14615" max="14848" width="9.140625" style="1"/>
    <col min="14849" max="14849" width="1.140625" style="1" customWidth="1"/>
    <col min="14850" max="14850" width="7.5703125" style="1" customWidth="1"/>
    <col min="14851" max="14865" width="7.140625" style="1" customWidth="1"/>
    <col min="14866" max="14867" width="1.42578125" style="1" customWidth="1"/>
    <col min="14868" max="14868" width="6.42578125" style="1" customWidth="1"/>
    <col min="14869" max="14870" width="8.7109375" style="1" bestFit="1" customWidth="1"/>
    <col min="14871" max="15104" width="9.140625" style="1"/>
    <col min="15105" max="15105" width="1.140625" style="1" customWidth="1"/>
    <col min="15106" max="15106" width="7.5703125" style="1" customWidth="1"/>
    <col min="15107" max="15121" width="7.140625" style="1" customWidth="1"/>
    <col min="15122" max="15123" width="1.42578125" style="1" customWidth="1"/>
    <col min="15124" max="15124" width="6.42578125" style="1" customWidth="1"/>
    <col min="15125" max="15126" width="8.7109375" style="1" bestFit="1" customWidth="1"/>
    <col min="15127" max="15360" width="9.140625" style="1"/>
    <col min="15361" max="15361" width="1.140625" style="1" customWidth="1"/>
    <col min="15362" max="15362" width="7.5703125" style="1" customWidth="1"/>
    <col min="15363" max="15377" width="7.140625" style="1" customWidth="1"/>
    <col min="15378" max="15379" width="1.42578125" style="1" customWidth="1"/>
    <col min="15380" max="15380" width="6.42578125" style="1" customWidth="1"/>
    <col min="15381" max="15382" width="8.7109375" style="1" bestFit="1" customWidth="1"/>
    <col min="15383" max="15616" width="9.140625" style="1"/>
    <col min="15617" max="15617" width="1.140625" style="1" customWidth="1"/>
    <col min="15618" max="15618" width="7.5703125" style="1" customWidth="1"/>
    <col min="15619" max="15633" width="7.140625" style="1" customWidth="1"/>
    <col min="15634" max="15635" width="1.42578125" style="1" customWidth="1"/>
    <col min="15636" max="15636" width="6.42578125" style="1" customWidth="1"/>
    <col min="15637" max="15638" width="8.7109375" style="1" bestFit="1" customWidth="1"/>
    <col min="15639" max="15872" width="9.140625" style="1"/>
    <col min="15873" max="15873" width="1.140625" style="1" customWidth="1"/>
    <col min="15874" max="15874" width="7.5703125" style="1" customWidth="1"/>
    <col min="15875" max="15889" width="7.140625" style="1" customWidth="1"/>
    <col min="15890" max="15891" width="1.42578125" style="1" customWidth="1"/>
    <col min="15892" max="15892" width="6.42578125" style="1" customWidth="1"/>
    <col min="15893" max="15894" width="8.7109375" style="1" bestFit="1" customWidth="1"/>
    <col min="15895" max="16128" width="9.140625" style="1"/>
    <col min="16129" max="16129" width="1.140625" style="1" customWidth="1"/>
    <col min="16130" max="16130" width="7.5703125" style="1" customWidth="1"/>
    <col min="16131" max="16145" width="7.140625" style="1" customWidth="1"/>
    <col min="16146" max="16147" width="1.42578125" style="1" customWidth="1"/>
    <col min="16148" max="16148" width="6.42578125" style="1" customWidth="1"/>
    <col min="16149" max="16150" width="8.7109375" style="1" bestFit="1" customWidth="1"/>
    <col min="16151" max="16384" width="9.140625" style="1"/>
  </cols>
  <sheetData>
    <row r="1" spans="1:30" ht="18" customHeight="1">
      <c r="B1" s="2"/>
      <c r="C1" s="2"/>
      <c r="F1" s="2"/>
      <c r="G1" s="2"/>
      <c r="H1" s="3"/>
    </row>
    <row r="2" spans="1:30" ht="33" customHeight="1">
      <c r="B2" s="384" t="s">
        <v>56</v>
      </c>
      <c r="C2" s="384"/>
      <c r="D2" s="384"/>
      <c r="E2" s="384"/>
      <c r="F2" s="384"/>
      <c r="G2" s="384"/>
      <c r="H2" s="384"/>
      <c r="I2" s="384"/>
      <c r="J2" s="384"/>
      <c r="K2" s="384"/>
      <c r="L2" s="384"/>
      <c r="M2" s="384"/>
      <c r="N2" s="384"/>
      <c r="O2" s="384"/>
      <c r="P2" s="384"/>
      <c r="Q2" s="384"/>
      <c r="R2" s="384"/>
      <c r="S2" s="384"/>
      <c r="T2" s="384"/>
    </row>
    <row r="3" spans="1:30" ht="18" customHeight="1">
      <c r="B3" s="385"/>
      <c r="C3" s="385"/>
      <c r="D3" s="385"/>
      <c r="E3" s="385"/>
      <c r="F3" s="385"/>
      <c r="G3" s="385"/>
      <c r="H3" s="3"/>
      <c r="I3" s="3"/>
      <c r="J3" s="3"/>
      <c r="K3" s="3"/>
      <c r="L3" s="3"/>
      <c r="M3" s="3"/>
      <c r="T3" s="3"/>
    </row>
    <row r="4" spans="1:30" ht="18" customHeight="1">
      <c r="B4" s="386" t="s">
        <v>0</v>
      </c>
      <c r="C4" s="387"/>
      <c r="D4" s="388" t="s">
        <v>2</v>
      </c>
      <c r="E4" s="389"/>
      <c r="F4" s="388" t="s">
        <v>57</v>
      </c>
      <c r="G4" s="389"/>
      <c r="H4" s="388" t="s">
        <v>58</v>
      </c>
      <c r="I4" s="389"/>
      <c r="J4" s="388" t="s">
        <v>59</v>
      </c>
      <c r="K4" s="389"/>
      <c r="L4" s="390" t="s">
        <v>1</v>
      </c>
      <c r="M4" s="391"/>
      <c r="N4" s="388" t="s">
        <v>60</v>
      </c>
      <c r="O4" s="389"/>
      <c r="P4" s="392" t="s">
        <v>3</v>
      </c>
      <c r="Q4" s="392" t="s">
        <v>4</v>
      </c>
      <c r="R4" s="392" t="s">
        <v>69</v>
      </c>
      <c r="S4" s="392" t="s">
        <v>70</v>
      </c>
      <c r="T4" s="143" t="s">
        <v>71</v>
      </c>
      <c r="AB4" s="7"/>
      <c r="AC4" s="7"/>
      <c r="AD4" s="7"/>
    </row>
    <row r="5" spans="1:30" ht="18" customHeight="1">
      <c r="B5" s="380" t="s">
        <v>72</v>
      </c>
      <c r="C5" s="381"/>
      <c r="D5" s="380" t="s">
        <v>72</v>
      </c>
      <c r="E5" s="381"/>
      <c r="F5" s="380" t="s">
        <v>72</v>
      </c>
      <c r="G5" s="381"/>
      <c r="H5" s="380" t="s">
        <v>72</v>
      </c>
      <c r="I5" s="381"/>
      <c r="J5" s="380" t="s">
        <v>72</v>
      </c>
      <c r="K5" s="381"/>
      <c r="L5" s="380" t="s">
        <v>72</v>
      </c>
      <c r="M5" s="381"/>
      <c r="N5" s="380" t="s">
        <v>72</v>
      </c>
      <c r="O5" s="381"/>
      <c r="P5" s="393"/>
      <c r="Q5" s="393"/>
      <c r="R5" s="393"/>
      <c r="S5" s="393"/>
      <c r="T5" s="144" t="s">
        <v>73</v>
      </c>
      <c r="AB5" s="7"/>
      <c r="AC5" s="7"/>
      <c r="AD5" s="7"/>
    </row>
    <row r="6" spans="1:30" ht="18" customHeight="1">
      <c r="B6" s="382" t="s">
        <v>5</v>
      </c>
      <c r="C6" s="383"/>
      <c r="D6" s="8" t="s">
        <v>5</v>
      </c>
      <c r="E6" s="9" t="s">
        <v>4</v>
      </c>
      <c r="F6" s="8" t="s">
        <v>5</v>
      </c>
      <c r="G6" s="9" t="s">
        <v>4</v>
      </c>
      <c r="H6" s="8" t="s">
        <v>5</v>
      </c>
      <c r="I6" s="9" t="s">
        <v>4</v>
      </c>
      <c r="J6" s="8" t="s">
        <v>5</v>
      </c>
      <c r="K6" s="9" t="s">
        <v>4</v>
      </c>
      <c r="L6" s="8" t="s">
        <v>5</v>
      </c>
      <c r="M6" s="9" t="s">
        <v>4</v>
      </c>
      <c r="N6" s="8" t="s">
        <v>5</v>
      </c>
      <c r="O6" s="9" t="s">
        <v>4</v>
      </c>
      <c r="P6" s="8" t="s">
        <v>5</v>
      </c>
      <c r="Q6" s="8" t="s">
        <v>5</v>
      </c>
      <c r="R6" s="8" t="s">
        <v>5</v>
      </c>
      <c r="S6" s="10" t="s">
        <v>5</v>
      </c>
      <c r="T6" s="145" t="s">
        <v>5</v>
      </c>
      <c r="U6" s="146"/>
      <c r="AB6" s="7"/>
      <c r="AC6" s="7"/>
      <c r="AD6" s="7"/>
    </row>
    <row r="7" spans="1:30" ht="18" customHeight="1">
      <c r="A7" s="7"/>
      <c r="B7" s="378">
        <f>'Data Record'!A25</f>
        <v>10</v>
      </c>
      <c r="C7" s="379"/>
      <c r="D7" s="13">
        <f>'Data Record'!X25</f>
        <v>0</v>
      </c>
      <c r="E7" s="12">
        <f>D7/1</f>
        <v>0</v>
      </c>
      <c r="F7" s="126">
        <f>'Uncert of STD'!E5</f>
        <v>2E-3</v>
      </c>
      <c r="G7" s="129">
        <f>F7/SQRT(3)</f>
        <v>1.1547005383792516E-3</v>
      </c>
      <c r="H7" s="130">
        <f>'Uncert of STD'!W33</f>
        <v>5.9999999999999995E-5</v>
      </c>
      <c r="I7" s="12">
        <f>H7/2</f>
        <v>2.9999999999999997E-5</v>
      </c>
      <c r="J7" s="128">
        <f>L22</f>
        <v>0</v>
      </c>
      <c r="K7" s="128">
        <f t="shared" ref="K7:K19" si="0">J7/SQRT(3)</f>
        <v>0</v>
      </c>
      <c r="L7" s="12">
        <f>((B7)*(11.5*10^-6)*1)</f>
        <v>1.15E-4</v>
      </c>
      <c r="M7" s="12">
        <f t="shared" ref="M7:M19" si="1">L7/SQRT(3)</f>
        <v>6.6395280956806963E-5</v>
      </c>
      <c r="N7" s="13">
        <f>0.0001/2</f>
        <v>5.0000000000000002E-5</v>
      </c>
      <c r="O7" s="14">
        <f t="shared" ref="O7:O19" si="2">(N7/SQRT(3))</f>
        <v>2.8867513459481293E-5</v>
      </c>
      <c r="P7" s="12">
        <f>SQRT(E7^2+G7^2+I7^2+K7^2+M7^2+O7^2)</f>
        <v>1.1573569026017861E-3</v>
      </c>
      <c r="Q7" s="15">
        <f>E7/1</f>
        <v>0</v>
      </c>
      <c r="R7" s="16" t="str">
        <f>IF(Q7=0,"∞",(P7^4/(Q7^4/3)))</f>
        <v>∞</v>
      </c>
      <c r="S7" s="11">
        <f>IF(R7="∞",2,_xlfn.T.INV.2T(0.0455,R7))</f>
        <v>2</v>
      </c>
      <c r="T7" s="147">
        <f>(P7*S7)*1000</f>
        <v>2.3147138052035721</v>
      </c>
      <c r="U7" s="146"/>
      <c r="AB7" s="7"/>
      <c r="AC7" s="7"/>
      <c r="AD7" s="7"/>
    </row>
    <row r="8" spans="1:30" ht="18" customHeight="1">
      <c r="A8" s="7"/>
      <c r="B8" s="378">
        <f>'Data Record'!A26</f>
        <v>20</v>
      </c>
      <c r="C8" s="379"/>
      <c r="D8" s="13">
        <f>'Data Record'!X26</f>
        <v>0</v>
      </c>
      <c r="E8" s="12">
        <f t="shared" ref="E8:E19" si="3">D8/1</f>
        <v>0</v>
      </c>
      <c r="F8" s="126">
        <f>'Uncert of STD'!E6</f>
        <v>2E-3</v>
      </c>
      <c r="G8" s="129">
        <f t="shared" ref="G8:G19" si="4">F8/SQRT(3)</f>
        <v>1.1547005383792516E-3</v>
      </c>
      <c r="H8" s="130">
        <f>'Uncert of STD'!W43</f>
        <v>7.0000000000000007E-5</v>
      </c>
      <c r="I8" s="12">
        <f t="shared" ref="I8:I19" si="5">H8/2</f>
        <v>3.5000000000000004E-5</v>
      </c>
      <c r="J8" s="128">
        <f>J7</f>
        <v>0</v>
      </c>
      <c r="K8" s="128">
        <f t="shared" si="0"/>
        <v>0</v>
      </c>
      <c r="L8" s="12">
        <f t="shared" ref="L8:L19" si="6">((B8)*(11.5*10^-6)*1)</f>
        <v>2.3000000000000001E-4</v>
      </c>
      <c r="M8" s="12">
        <f t="shared" si="1"/>
        <v>1.3279056191361393E-4</v>
      </c>
      <c r="N8" s="13">
        <f t="shared" ref="N8:N19" si="7">0.0001/2</f>
        <v>5.0000000000000002E-5</v>
      </c>
      <c r="O8" s="14">
        <f t="shared" si="2"/>
        <v>2.8867513459481293E-5</v>
      </c>
      <c r="P8" s="12">
        <f t="shared" ref="P8:P19" si="8">SQRT(E8^2+G8^2+I8^2+K8^2+M8^2+O8^2)</f>
        <v>1.1631960281912933E-3</v>
      </c>
      <c r="Q8" s="15">
        <f t="shared" ref="Q8:Q19" si="9">E8/1</f>
        <v>0</v>
      </c>
      <c r="R8" s="16" t="str">
        <f t="shared" ref="R8:R19" si="10">IF(Q8=0,"∞",(P8^4/(Q8^4/3)))</f>
        <v>∞</v>
      </c>
      <c r="S8" s="11">
        <f t="shared" ref="S8:S19" si="11">IF(R8="∞",2,_xlfn.T.INV.2T(0.0455,R8))</f>
        <v>2</v>
      </c>
      <c r="T8" s="147">
        <f t="shared" ref="T8:T19" si="12">(P8*S8)*1000</f>
        <v>2.3263920563825864</v>
      </c>
      <c r="U8" s="146"/>
      <c r="AB8" s="7"/>
      <c r="AC8" s="7"/>
      <c r="AD8" s="7"/>
    </row>
    <row r="9" spans="1:30" s="7" customFormat="1" ht="18" customHeight="1">
      <c r="B9" s="378">
        <f>'Data Record'!A27</f>
        <v>30</v>
      </c>
      <c r="C9" s="379"/>
      <c r="D9" s="13">
        <f>'Data Record'!X27</f>
        <v>0</v>
      </c>
      <c r="E9" s="12">
        <f t="shared" si="3"/>
        <v>0</v>
      </c>
      <c r="F9" s="126">
        <f>'Uncert of STD'!E7</f>
        <v>2E-3</v>
      </c>
      <c r="G9" s="129">
        <f t="shared" si="4"/>
        <v>1.1547005383792516E-3</v>
      </c>
      <c r="H9" s="130">
        <f>'Uncert of STD'!AC35</f>
        <v>1.1E-4</v>
      </c>
      <c r="I9" s="12">
        <f t="shared" si="5"/>
        <v>5.5000000000000002E-5</v>
      </c>
      <c r="J9" s="128">
        <f t="shared" ref="J9:J19" si="13">J8</f>
        <v>0</v>
      </c>
      <c r="K9" s="128">
        <f t="shared" si="0"/>
        <v>0</v>
      </c>
      <c r="L9" s="12">
        <f t="shared" si="6"/>
        <v>3.4499999999999998E-4</v>
      </c>
      <c r="M9" s="12">
        <f t="shared" si="1"/>
        <v>1.9918584287042089E-4</v>
      </c>
      <c r="N9" s="13">
        <f t="shared" si="7"/>
        <v>5.0000000000000002E-5</v>
      </c>
      <c r="O9" s="14">
        <f t="shared" si="2"/>
        <v>2.8867513459481293E-5</v>
      </c>
      <c r="P9" s="12">
        <f t="shared" si="8"/>
        <v>1.1733996193397484E-3</v>
      </c>
      <c r="Q9" s="15">
        <f t="shared" si="9"/>
        <v>0</v>
      </c>
      <c r="R9" s="16" t="str">
        <f t="shared" si="10"/>
        <v>∞</v>
      </c>
      <c r="S9" s="11">
        <f t="shared" si="11"/>
        <v>2</v>
      </c>
      <c r="T9" s="147">
        <f t="shared" si="12"/>
        <v>2.3467992386794969</v>
      </c>
      <c r="U9" s="148"/>
    </row>
    <row r="10" spans="1:30" s="7" customFormat="1" ht="18" customHeight="1">
      <c r="B10" s="378">
        <f>'Data Record'!A28</f>
        <v>50</v>
      </c>
      <c r="C10" s="379"/>
      <c r="D10" s="13">
        <f>'Data Record'!X28</f>
        <v>0</v>
      </c>
      <c r="E10" s="12">
        <f t="shared" si="3"/>
        <v>0</v>
      </c>
      <c r="F10" s="126">
        <f>'Uncert of STD'!E7</f>
        <v>2E-3</v>
      </c>
      <c r="G10" s="129">
        <f t="shared" si="4"/>
        <v>1.1547005383792516E-3</v>
      </c>
      <c r="H10" s="130">
        <f>'Uncert of STD'!W49</f>
        <v>8.9999999999999992E-5</v>
      </c>
      <c r="I10" s="12">
        <f t="shared" si="5"/>
        <v>4.4999999999999996E-5</v>
      </c>
      <c r="J10" s="128">
        <f t="shared" si="13"/>
        <v>0</v>
      </c>
      <c r="K10" s="128">
        <f t="shared" si="0"/>
        <v>0</v>
      </c>
      <c r="L10" s="12">
        <f t="shared" si="6"/>
        <v>5.7499999999999999E-4</v>
      </c>
      <c r="M10" s="12">
        <f t="shared" si="1"/>
        <v>3.3197640478403484E-4</v>
      </c>
      <c r="N10" s="13">
        <f t="shared" si="7"/>
        <v>5.0000000000000002E-5</v>
      </c>
      <c r="O10" s="14">
        <f t="shared" si="2"/>
        <v>2.8867513459481293E-5</v>
      </c>
      <c r="P10" s="12">
        <f t="shared" si="8"/>
        <v>1.2026637102698326E-3</v>
      </c>
      <c r="Q10" s="15">
        <f t="shared" si="9"/>
        <v>0</v>
      </c>
      <c r="R10" s="16" t="str">
        <f t="shared" si="10"/>
        <v>∞</v>
      </c>
      <c r="S10" s="11">
        <f t="shared" si="11"/>
        <v>2</v>
      </c>
      <c r="T10" s="147">
        <f t="shared" si="12"/>
        <v>2.4053274205396651</v>
      </c>
      <c r="U10" s="148"/>
    </row>
    <row r="11" spans="1:30" s="7" customFormat="1" ht="18" customHeight="1">
      <c r="B11" s="378">
        <f>'Data Record'!A29</f>
        <v>75</v>
      </c>
      <c r="C11" s="379"/>
      <c r="D11" s="13">
        <f>'Data Record'!X29</f>
        <v>0</v>
      </c>
      <c r="E11" s="12">
        <f t="shared" si="3"/>
        <v>0</v>
      </c>
      <c r="F11" s="126">
        <f>'Uncert of STD'!E8</f>
        <v>2E-3</v>
      </c>
      <c r="G11" s="129">
        <f t="shared" si="4"/>
        <v>1.1547005383792516E-3</v>
      </c>
      <c r="H11" s="130">
        <f>'Uncert of STD'!W50</f>
        <v>1E-4</v>
      </c>
      <c r="I11" s="12">
        <f t="shared" si="5"/>
        <v>5.0000000000000002E-5</v>
      </c>
      <c r="J11" s="128">
        <f t="shared" si="13"/>
        <v>0</v>
      </c>
      <c r="K11" s="128">
        <f t="shared" si="0"/>
        <v>0</v>
      </c>
      <c r="L11" s="12">
        <f t="shared" si="6"/>
        <v>8.6249999999999999E-4</v>
      </c>
      <c r="M11" s="12">
        <f t="shared" si="1"/>
        <v>4.9796460717605221E-4</v>
      </c>
      <c r="N11" s="13">
        <f t="shared" si="7"/>
        <v>5.0000000000000002E-5</v>
      </c>
      <c r="O11" s="14">
        <f t="shared" si="2"/>
        <v>2.8867513459481293E-5</v>
      </c>
      <c r="P11" s="12">
        <f t="shared" si="8"/>
        <v>1.2588230283350661E-3</v>
      </c>
      <c r="Q11" s="15">
        <f t="shared" si="9"/>
        <v>0</v>
      </c>
      <c r="R11" s="16" t="str">
        <f t="shared" si="10"/>
        <v>∞</v>
      </c>
      <c r="S11" s="11">
        <f t="shared" si="11"/>
        <v>2</v>
      </c>
      <c r="T11" s="147">
        <f t="shared" si="12"/>
        <v>2.5176460566701322</v>
      </c>
      <c r="U11" s="148"/>
    </row>
    <row r="12" spans="1:30" s="7" customFormat="1" ht="18" customHeight="1">
      <c r="B12" s="378">
        <f>'Data Record'!A30</f>
        <v>100</v>
      </c>
      <c r="C12" s="379"/>
      <c r="D12" s="13">
        <f>'Data Record'!X30</f>
        <v>0</v>
      </c>
      <c r="E12" s="12">
        <f t="shared" si="3"/>
        <v>0</v>
      </c>
      <c r="F12" s="126">
        <f>'Uncert of STD'!E8</f>
        <v>2E-3</v>
      </c>
      <c r="G12" s="129">
        <f t="shared" si="4"/>
        <v>1.1547005383792516E-3</v>
      </c>
      <c r="H12" s="130">
        <f>'Uncert of STD'!W51</f>
        <v>1.1999999999999999E-4</v>
      </c>
      <c r="I12" s="12">
        <f t="shared" si="5"/>
        <v>5.9999999999999995E-5</v>
      </c>
      <c r="J12" s="128">
        <f t="shared" si="13"/>
        <v>0</v>
      </c>
      <c r="K12" s="128">
        <f t="shared" si="0"/>
        <v>0</v>
      </c>
      <c r="L12" s="12">
        <f t="shared" si="6"/>
        <v>1.15E-3</v>
      </c>
      <c r="M12" s="12">
        <f t="shared" si="1"/>
        <v>6.6395280956806969E-4</v>
      </c>
      <c r="N12" s="13">
        <f t="shared" si="7"/>
        <v>5.0000000000000002E-5</v>
      </c>
      <c r="O12" s="14">
        <f t="shared" si="2"/>
        <v>2.8867513459481293E-5</v>
      </c>
      <c r="P12" s="12">
        <f t="shared" si="8"/>
        <v>1.333641631023867E-3</v>
      </c>
      <c r="Q12" s="15">
        <f t="shared" si="9"/>
        <v>0</v>
      </c>
      <c r="R12" s="16" t="str">
        <f t="shared" si="10"/>
        <v>∞</v>
      </c>
      <c r="S12" s="11">
        <f t="shared" si="11"/>
        <v>2</v>
      </c>
      <c r="T12" s="147">
        <f t="shared" si="12"/>
        <v>2.667283262047734</v>
      </c>
      <c r="U12" s="148"/>
      <c r="AB12" s="1"/>
      <c r="AC12" s="1"/>
      <c r="AD12" s="1"/>
    </row>
    <row r="13" spans="1:30" s="7" customFormat="1" ht="18" customHeight="1">
      <c r="B13" s="378">
        <f>'Data Record'!A31</f>
        <v>125</v>
      </c>
      <c r="C13" s="379"/>
      <c r="D13" s="13">
        <f>'Data Record'!X31</f>
        <v>0</v>
      </c>
      <c r="E13" s="12">
        <f t="shared" si="3"/>
        <v>0</v>
      </c>
      <c r="F13" s="126">
        <f>'Uncert of STD'!E9</f>
        <v>2E-3</v>
      </c>
      <c r="G13" s="129">
        <f t="shared" si="4"/>
        <v>1.1547005383792516E-3</v>
      </c>
      <c r="H13" s="130">
        <f>'Uncert of STD'!AI5</f>
        <v>4.1999999999999996E-4</v>
      </c>
      <c r="I13" s="12">
        <f t="shared" si="5"/>
        <v>2.0999999999999998E-4</v>
      </c>
      <c r="J13" s="128">
        <f t="shared" si="13"/>
        <v>0</v>
      </c>
      <c r="K13" s="128">
        <f t="shared" si="0"/>
        <v>0</v>
      </c>
      <c r="L13" s="12">
        <f t="shared" si="6"/>
        <v>1.4375E-3</v>
      </c>
      <c r="M13" s="12">
        <f t="shared" si="1"/>
        <v>8.2994101196008706E-4</v>
      </c>
      <c r="N13" s="13">
        <f t="shared" si="7"/>
        <v>5.0000000000000002E-5</v>
      </c>
      <c r="O13" s="14">
        <f t="shared" si="2"/>
        <v>2.8867513459481293E-5</v>
      </c>
      <c r="P13" s="12">
        <f t="shared" si="8"/>
        <v>1.437730416315938E-3</v>
      </c>
      <c r="Q13" s="15">
        <f t="shared" si="9"/>
        <v>0</v>
      </c>
      <c r="R13" s="16" t="str">
        <f t="shared" si="10"/>
        <v>∞</v>
      </c>
      <c r="S13" s="11">
        <f t="shared" si="11"/>
        <v>2</v>
      </c>
      <c r="T13" s="147">
        <f t="shared" si="12"/>
        <v>2.8754608326318762</v>
      </c>
      <c r="U13" s="148"/>
      <c r="AB13" s="1"/>
      <c r="AC13" s="1"/>
      <c r="AD13" s="1"/>
    </row>
    <row r="14" spans="1:30" s="7" customFormat="1" ht="18" customHeight="1">
      <c r="B14" s="378">
        <f>'Data Record'!A32</f>
        <v>150</v>
      </c>
      <c r="C14" s="379"/>
      <c r="D14" s="13">
        <f>'Data Record'!X32</f>
        <v>0</v>
      </c>
      <c r="E14" s="12">
        <f t="shared" si="3"/>
        <v>0</v>
      </c>
      <c r="F14" s="126">
        <f>'Uncert of STD'!E9</f>
        <v>2E-3</v>
      </c>
      <c r="G14" s="129">
        <f t="shared" si="4"/>
        <v>1.1547005383792516E-3</v>
      </c>
      <c r="H14" s="130">
        <f>'Uncert of STD'!AI6</f>
        <v>4.6999999999999999E-4</v>
      </c>
      <c r="I14" s="12">
        <f t="shared" si="5"/>
        <v>2.3499999999999999E-4</v>
      </c>
      <c r="J14" s="128">
        <f t="shared" si="13"/>
        <v>0</v>
      </c>
      <c r="K14" s="128">
        <f t="shared" si="0"/>
        <v>0</v>
      </c>
      <c r="L14" s="12">
        <f t="shared" si="6"/>
        <v>1.725E-3</v>
      </c>
      <c r="M14" s="12">
        <f t="shared" si="1"/>
        <v>9.9592921435210442E-4</v>
      </c>
      <c r="N14" s="13">
        <f t="shared" si="7"/>
        <v>5.0000000000000002E-5</v>
      </c>
      <c r="O14" s="14">
        <f t="shared" si="2"/>
        <v>2.8867513459481293E-5</v>
      </c>
      <c r="P14" s="12">
        <f t="shared" si="8"/>
        <v>1.5431353364713891E-3</v>
      </c>
      <c r="Q14" s="15">
        <f t="shared" si="9"/>
        <v>0</v>
      </c>
      <c r="R14" s="16" t="str">
        <f t="shared" si="10"/>
        <v>∞</v>
      </c>
      <c r="S14" s="11">
        <f t="shared" si="11"/>
        <v>2</v>
      </c>
      <c r="T14" s="147">
        <f t="shared" si="12"/>
        <v>3.0862706729427782</v>
      </c>
      <c r="U14" s="148"/>
      <c r="AB14" s="1"/>
      <c r="AC14" s="1"/>
      <c r="AD14" s="1"/>
    </row>
    <row r="15" spans="1:30" s="7" customFormat="1" ht="18" customHeight="1">
      <c r="B15" s="378">
        <f>'Data Record'!A33</f>
        <v>200</v>
      </c>
      <c r="C15" s="379"/>
      <c r="D15" s="13">
        <f>'Data Record'!X33</f>
        <v>0</v>
      </c>
      <c r="E15" s="12">
        <f t="shared" ref="E15:E17" si="14">D15/1</f>
        <v>0</v>
      </c>
      <c r="F15" s="126">
        <f>'Uncert of STD'!E10</f>
        <v>2E-3</v>
      </c>
      <c r="G15" s="129">
        <f t="shared" ref="G15:G17" si="15">F15/SQRT(3)</f>
        <v>1.1547005383792516E-3</v>
      </c>
      <c r="H15" s="130">
        <f>'Uncert of STD'!AI8</f>
        <v>5.5000000000000003E-4</v>
      </c>
      <c r="I15" s="12">
        <f t="shared" ref="I15:I17" si="16">H15/2</f>
        <v>2.7500000000000002E-4</v>
      </c>
      <c r="J15" s="128">
        <f t="shared" si="13"/>
        <v>0</v>
      </c>
      <c r="K15" s="128">
        <f t="shared" ref="K15:K17" si="17">J15/SQRT(3)</f>
        <v>0</v>
      </c>
      <c r="L15" s="12">
        <f t="shared" ref="L15:L17" si="18">((B15)*(11.5*10^-6)*1)</f>
        <v>2.3E-3</v>
      </c>
      <c r="M15" s="12">
        <f t="shared" ref="M15:M17" si="19">L15/SQRT(3)</f>
        <v>1.3279056191361394E-3</v>
      </c>
      <c r="N15" s="13">
        <f t="shared" si="7"/>
        <v>5.0000000000000002E-5</v>
      </c>
      <c r="O15" s="14">
        <f t="shared" ref="O15:O17" si="20">(N15/SQRT(3))</f>
        <v>2.8867513459481293E-5</v>
      </c>
      <c r="P15" s="12">
        <f t="shared" ref="P15:P17" si="21">SQRT(E15^2+G15^2+I15^2+K15^2+M15^2+O15^2)</f>
        <v>1.7813267527323562E-3</v>
      </c>
      <c r="Q15" s="15">
        <f t="shared" ref="Q15:Q17" si="22">E15/1</f>
        <v>0</v>
      </c>
      <c r="R15" s="16" t="str">
        <f t="shared" si="10"/>
        <v>∞</v>
      </c>
      <c r="S15" s="11">
        <f t="shared" si="11"/>
        <v>2</v>
      </c>
      <c r="T15" s="147">
        <f t="shared" ref="T15:T17" si="23">(P15*S15)*1000</f>
        <v>3.5626535054647124</v>
      </c>
      <c r="U15" s="148"/>
      <c r="AB15" s="1"/>
      <c r="AC15" s="1"/>
      <c r="AD15" s="1"/>
    </row>
    <row r="16" spans="1:30" s="7" customFormat="1" ht="18" customHeight="1">
      <c r="B16" s="378">
        <f>'Data Record'!A34</f>
        <v>250</v>
      </c>
      <c r="C16" s="379"/>
      <c r="D16" s="13">
        <f>'Data Record'!X34</f>
        <v>0</v>
      </c>
      <c r="E16" s="12">
        <f t="shared" si="14"/>
        <v>0</v>
      </c>
      <c r="F16" s="126">
        <f>'Uncert of STD'!E11</f>
        <v>2E-3</v>
      </c>
      <c r="G16" s="129">
        <f t="shared" si="15"/>
        <v>1.1547005383792516E-3</v>
      </c>
      <c r="H16" s="130">
        <f>'Uncert of STD'!AI9</f>
        <v>6.3000000000000003E-4</v>
      </c>
      <c r="I16" s="12">
        <f t="shared" si="16"/>
        <v>3.1500000000000001E-4</v>
      </c>
      <c r="J16" s="128">
        <f t="shared" si="13"/>
        <v>0</v>
      </c>
      <c r="K16" s="128">
        <f t="shared" si="17"/>
        <v>0</v>
      </c>
      <c r="L16" s="12">
        <f t="shared" si="18"/>
        <v>2.875E-3</v>
      </c>
      <c r="M16" s="12">
        <f t="shared" si="19"/>
        <v>1.6598820239201741E-3</v>
      </c>
      <c r="N16" s="13">
        <f t="shared" si="7"/>
        <v>5.0000000000000002E-5</v>
      </c>
      <c r="O16" s="14">
        <f t="shared" si="20"/>
        <v>2.8867513459481293E-5</v>
      </c>
      <c r="P16" s="12">
        <f t="shared" si="21"/>
        <v>2.0466069480972651E-3</v>
      </c>
      <c r="Q16" s="15">
        <f t="shared" si="22"/>
        <v>0</v>
      </c>
      <c r="R16" s="16" t="str">
        <f t="shared" si="10"/>
        <v>∞</v>
      </c>
      <c r="S16" s="11">
        <f t="shared" si="11"/>
        <v>2</v>
      </c>
      <c r="T16" s="147">
        <f t="shared" si="23"/>
        <v>4.0932138961945297</v>
      </c>
      <c r="U16" s="148"/>
      <c r="AB16" s="1"/>
      <c r="AC16" s="1"/>
      <c r="AD16" s="1"/>
    </row>
    <row r="17" spans="1:30" s="7" customFormat="1" ht="18" customHeight="1">
      <c r="B17" s="378">
        <f>'Data Record'!A35</f>
        <v>300</v>
      </c>
      <c r="C17" s="379"/>
      <c r="D17" s="13">
        <f>'Data Record'!X35</f>
        <v>0</v>
      </c>
      <c r="E17" s="12">
        <f t="shared" si="14"/>
        <v>0</v>
      </c>
      <c r="F17" s="126">
        <f>'Uncert of STD'!E12</f>
        <v>2E-3</v>
      </c>
      <c r="G17" s="129">
        <f t="shared" si="15"/>
        <v>1.1547005383792516E-3</v>
      </c>
      <c r="H17" s="130">
        <f>'Uncert of STD'!AI10</f>
        <v>7.0999999999999991E-4</v>
      </c>
      <c r="I17" s="12">
        <f t="shared" si="16"/>
        <v>3.5499999999999996E-4</v>
      </c>
      <c r="J17" s="128">
        <f t="shared" si="13"/>
        <v>0</v>
      </c>
      <c r="K17" s="128">
        <f t="shared" si="17"/>
        <v>0</v>
      </c>
      <c r="L17" s="12">
        <f t="shared" si="18"/>
        <v>3.4499999999999999E-3</v>
      </c>
      <c r="M17" s="12">
        <f t="shared" si="19"/>
        <v>1.9918584287042088E-3</v>
      </c>
      <c r="N17" s="13">
        <f t="shared" si="7"/>
        <v>5.0000000000000002E-5</v>
      </c>
      <c r="O17" s="14">
        <f t="shared" si="20"/>
        <v>2.8867513459481293E-5</v>
      </c>
      <c r="P17" s="12">
        <f t="shared" si="21"/>
        <v>2.3297406865715048E-3</v>
      </c>
      <c r="Q17" s="15">
        <f t="shared" si="22"/>
        <v>0</v>
      </c>
      <c r="R17" s="16" t="str">
        <f t="shared" si="10"/>
        <v>∞</v>
      </c>
      <c r="S17" s="11">
        <f t="shared" si="11"/>
        <v>2</v>
      </c>
      <c r="T17" s="147">
        <f t="shared" si="23"/>
        <v>4.6594813731430094</v>
      </c>
      <c r="U17" s="148"/>
      <c r="AB17" s="1"/>
      <c r="AC17" s="1"/>
      <c r="AD17" s="1"/>
    </row>
    <row r="18" spans="1:30" s="7" customFormat="1" ht="18" customHeight="1">
      <c r="B18" s="378">
        <f>'Data Record'!A36</f>
        <v>400</v>
      </c>
      <c r="C18" s="379"/>
      <c r="D18" s="13">
        <f>'Data Record'!X36</f>
        <v>0</v>
      </c>
      <c r="E18" s="12">
        <f t="shared" si="3"/>
        <v>0</v>
      </c>
      <c r="F18" s="126">
        <f>'Uncert of STD'!E13</f>
        <v>2E-3</v>
      </c>
      <c r="G18" s="129">
        <f t="shared" si="4"/>
        <v>1.1547005383792516E-3</v>
      </c>
      <c r="H18" s="130">
        <f>'Uncert of STD'!AI11</f>
        <v>8.9000000000000006E-4</v>
      </c>
      <c r="I18" s="12">
        <f t="shared" si="5"/>
        <v>4.4500000000000003E-4</v>
      </c>
      <c r="J18" s="128">
        <f>J14</f>
        <v>0</v>
      </c>
      <c r="K18" s="128">
        <f t="shared" si="0"/>
        <v>0</v>
      </c>
      <c r="L18" s="12">
        <f t="shared" si="6"/>
        <v>4.5999999999999999E-3</v>
      </c>
      <c r="M18" s="12">
        <f t="shared" si="1"/>
        <v>2.6558112382722788E-3</v>
      </c>
      <c r="N18" s="13">
        <f t="shared" si="7"/>
        <v>5.0000000000000002E-5</v>
      </c>
      <c r="O18" s="14">
        <f t="shared" si="2"/>
        <v>2.8867513459481293E-5</v>
      </c>
      <c r="P18" s="12">
        <f t="shared" si="8"/>
        <v>2.9301066533489869E-3</v>
      </c>
      <c r="Q18" s="15">
        <f t="shared" si="9"/>
        <v>0</v>
      </c>
      <c r="R18" s="16" t="str">
        <f t="shared" si="10"/>
        <v>∞</v>
      </c>
      <c r="S18" s="11">
        <f t="shared" si="11"/>
        <v>2</v>
      </c>
      <c r="T18" s="147">
        <f t="shared" si="12"/>
        <v>5.8602133066979736</v>
      </c>
      <c r="AB18" s="1"/>
      <c r="AC18" s="1"/>
      <c r="AD18" s="1"/>
    </row>
    <row r="19" spans="1:30" s="7" customFormat="1" ht="18" customHeight="1">
      <c r="A19" s="1"/>
      <c r="B19" s="378">
        <f>'Data Record'!A37</f>
        <v>500</v>
      </c>
      <c r="C19" s="379"/>
      <c r="D19" s="13">
        <f>'Data Record'!X37</f>
        <v>0</v>
      </c>
      <c r="E19" s="12">
        <f t="shared" si="3"/>
        <v>0</v>
      </c>
      <c r="F19" s="126">
        <f>'Uncert of STD'!E14</f>
        <v>2E-3</v>
      </c>
      <c r="G19" s="129">
        <f t="shared" si="4"/>
        <v>1.1547005383792516E-3</v>
      </c>
      <c r="H19" s="130">
        <f>'Uncert of STD'!AI12</f>
        <v>1.1000000000000001E-3</v>
      </c>
      <c r="I19" s="12">
        <f t="shared" si="5"/>
        <v>5.5000000000000003E-4</v>
      </c>
      <c r="J19" s="128">
        <f t="shared" si="13"/>
        <v>0</v>
      </c>
      <c r="K19" s="128">
        <f t="shared" si="0"/>
        <v>0</v>
      </c>
      <c r="L19" s="12">
        <f t="shared" si="6"/>
        <v>5.7499999999999999E-3</v>
      </c>
      <c r="M19" s="12">
        <f t="shared" si="1"/>
        <v>3.3197640478403482E-3</v>
      </c>
      <c r="N19" s="13">
        <f t="shared" si="7"/>
        <v>5.0000000000000002E-5</v>
      </c>
      <c r="O19" s="14">
        <f t="shared" si="2"/>
        <v>2.8867513459481293E-5</v>
      </c>
      <c r="P19" s="12">
        <f t="shared" si="8"/>
        <v>3.5577380454440435E-3</v>
      </c>
      <c r="Q19" s="15">
        <f t="shared" si="9"/>
        <v>0</v>
      </c>
      <c r="R19" s="16" t="str">
        <f t="shared" si="10"/>
        <v>∞</v>
      </c>
      <c r="S19" s="11">
        <f t="shared" si="11"/>
        <v>2</v>
      </c>
      <c r="T19" s="147">
        <f t="shared" si="12"/>
        <v>7.1154760908880865</v>
      </c>
      <c r="AB19" s="1"/>
      <c r="AC19" s="1"/>
      <c r="AD19" s="1"/>
    </row>
    <row r="20" spans="1:30" s="7" customFormat="1" ht="18" customHeight="1">
      <c r="A20" s="1"/>
      <c r="B20" s="17"/>
      <c r="C20" s="17"/>
      <c r="D20" s="17"/>
      <c r="E20" s="17"/>
      <c r="F20" s="17"/>
      <c r="G20" s="17"/>
      <c r="H20" s="17"/>
      <c r="I20" s="17"/>
      <c r="J20" s="17" t="s">
        <v>61</v>
      </c>
      <c r="K20" s="17"/>
      <c r="L20" s="17"/>
      <c r="M20" s="17"/>
      <c r="N20" s="17"/>
      <c r="O20" s="17"/>
      <c r="P20" s="17"/>
      <c r="Q20" s="17"/>
      <c r="R20" s="17"/>
      <c r="S20" s="17"/>
      <c r="T20" s="17"/>
      <c r="AB20" s="1"/>
      <c r="AC20" s="1"/>
      <c r="AD20" s="1"/>
    </row>
    <row r="21" spans="1:30" s="7" customFormat="1" ht="18" customHeight="1">
      <c r="A21" s="1"/>
      <c r="B21" s="17"/>
      <c r="C21" s="17"/>
      <c r="D21" s="131"/>
      <c r="E21" s="17"/>
      <c r="F21" s="17"/>
      <c r="G21" s="17"/>
      <c r="H21" s="17"/>
      <c r="I21" s="17"/>
      <c r="J21" s="132" t="s">
        <v>62</v>
      </c>
      <c r="K21" s="133" t="s">
        <v>54</v>
      </c>
      <c r="L21" s="134"/>
      <c r="M21" s="135"/>
      <c r="N21" s="131"/>
      <c r="O21" s="131"/>
      <c r="P21" s="17"/>
      <c r="Q21" s="17"/>
      <c r="R21" s="17"/>
      <c r="S21" s="17"/>
      <c r="T21" s="17"/>
      <c r="AB21" s="1"/>
      <c r="AC21" s="1"/>
      <c r="AD21" s="1"/>
    </row>
    <row r="22" spans="1:30" s="18" customFormat="1" ht="18" customHeight="1">
      <c r="B22" s="17"/>
      <c r="C22" s="17"/>
      <c r="D22" s="131"/>
      <c r="E22" s="17"/>
      <c r="F22" s="17"/>
      <c r="G22" s="17"/>
      <c r="H22" s="17"/>
      <c r="I22" s="17"/>
      <c r="J22" s="132" t="s">
        <v>63</v>
      </c>
      <c r="K22" s="133" t="s">
        <v>63</v>
      </c>
      <c r="L22" s="149">
        <v>0</v>
      </c>
      <c r="M22" s="136" t="s">
        <v>64</v>
      </c>
      <c r="N22" s="131"/>
      <c r="O22" s="131"/>
      <c r="P22" s="17"/>
      <c r="Q22" s="17"/>
      <c r="R22" s="17"/>
      <c r="S22" s="17"/>
      <c r="T22" s="17"/>
    </row>
    <row r="23" spans="1:30" s="18" customFormat="1" ht="18" customHeight="1">
      <c r="B23" s="17"/>
      <c r="C23" s="17"/>
      <c r="D23" s="137"/>
      <c r="E23" s="17"/>
      <c r="F23" s="17"/>
      <c r="G23" s="17"/>
      <c r="H23" s="17"/>
      <c r="I23" s="17"/>
      <c r="J23" s="132" t="s">
        <v>63</v>
      </c>
      <c r="K23" s="133" t="s">
        <v>65</v>
      </c>
      <c r="L23" s="138">
        <v>4.0000000000000002E-4</v>
      </c>
      <c r="M23" s="136" t="s">
        <v>64</v>
      </c>
      <c r="N23" s="139"/>
      <c r="O23" s="140"/>
      <c r="P23" s="17"/>
      <c r="Q23" s="17"/>
      <c r="R23" s="17"/>
      <c r="S23" s="17"/>
      <c r="T23" s="17"/>
    </row>
    <row r="24" spans="1:30" s="18" customFormat="1" ht="18" customHeight="1">
      <c r="B24" s="17"/>
      <c r="C24" s="17"/>
      <c r="D24" s="131"/>
      <c r="E24" s="17"/>
      <c r="F24" s="17"/>
      <c r="G24" s="17"/>
      <c r="H24" s="17"/>
      <c r="I24" s="17"/>
      <c r="J24" s="132" t="s">
        <v>63</v>
      </c>
      <c r="K24" s="141" t="s">
        <v>66</v>
      </c>
      <c r="L24" s="142">
        <v>1.37E-2</v>
      </c>
      <c r="M24" s="136" t="s">
        <v>64</v>
      </c>
      <c r="N24" s="131"/>
      <c r="O24" s="131"/>
      <c r="P24" s="17"/>
      <c r="Q24" s="17"/>
      <c r="R24" s="17"/>
      <c r="S24" s="17"/>
      <c r="T24" s="17"/>
    </row>
    <row r="25" spans="1:30" s="18" customFormat="1" ht="18" customHeight="1">
      <c r="B25" s="17"/>
      <c r="C25" s="17"/>
      <c r="D25" s="131"/>
      <c r="E25" s="17"/>
      <c r="F25" s="17"/>
      <c r="G25" s="17"/>
      <c r="H25" s="17"/>
      <c r="I25" s="17"/>
      <c r="J25" s="131"/>
      <c r="K25" s="131"/>
      <c r="L25" s="131"/>
      <c r="M25" s="131"/>
      <c r="N25" s="131"/>
      <c r="O25" s="131"/>
      <c r="P25" s="17"/>
      <c r="Q25" s="17"/>
      <c r="R25" s="17"/>
      <c r="S25" s="17"/>
      <c r="T25" s="17"/>
    </row>
    <row r="26" spans="1:30" s="18" customFormat="1" ht="18" customHeight="1"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</row>
    <row r="27" spans="1:30" s="18" customFormat="1" ht="18" customHeight="1"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</row>
    <row r="28" spans="1:30" s="18" customFormat="1" ht="18" customHeight="1"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</row>
    <row r="29" spans="1:30" s="18" customFormat="1" ht="18" customHeight="1"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</row>
    <row r="30" spans="1:30" s="18" customFormat="1" ht="18" customHeight="1"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</row>
    <row r="31" spans="1:30" s="18" customFormat="1" ht="18" customHeight="1"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</row>
    <row r="32" spans="1:30" s="18" customFormat="1" ht="18" customHeight="1"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</row>
    <row r="33" spans="2:20" s="18" customFormat="1" ht="18" customHeight="1"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</row>
    <row r="34" spans="2:20" s="18" customFormat="1" ht="18" customHeight="1"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</row>
    <row r="35" spans="2:20" s="18" customFormat="1" ht="18" customHeight="1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</row>
    <row r="36" spans="2:20" s="18" customFormat="1" ht="18" customHeight="1"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</row>
    <row r="37" spans="2:20" s="18" customFormat="1" ht="18" customHeight="1"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</row>
    <row r="38" spans="2:20" s="18" customFormat="1" ht="18" customHeight="1"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</row>
    <row r="39" spans="2:20" s="18" customFormat="1" ht="18" customHeight="1"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</row>
    <row r="40" spans="2:20" s="18" customFormat="1" ht="18" customHeight="1"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</row>
    <row r="41" spans="2:20" s="18" customFormat="1" ht="18" customHeight="1"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</row>
    <row r="42" spans="2:20" s="18" customFormat="1" ht="18" customHeight="1"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</row>
    <row r="43" spans="2:20" s="18" customFormat="1" ht="18" customHeight="1"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</row>
    <row r="44" spans="2:20" s="18" customFormat="1" ht="18" customHeight="1"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</row>
    <row r="45" spans="2:20" s="18" customFormat="1" ht="18" customHeight="1"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</row>
    <row r="46" spans="2:20" s="18" customFormat="1" ht="18" customHeight="1"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</row>
    <row r="47" spans="2:20" s="18" customFormat="1" ht="18" customHeight="1"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</row>
    <row r="48" spans="2:20" s="18" customFormat="1" ht="18" customHeight="1"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</row>
    <row r="49" spans="2:20" s="18" customFormat="1" ht="18" customHeight="1"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</row>
    <row r="50" spans="2:20" s="18" customFormat="1" ht="18" customHeight="1"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</row>
    <row r="51" spans="2:20" s="18" customFormat="1" ht="12"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</row>
    <row r="52" spans="2:20" s="18" customFormat="1" ht="12"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</row>
    <row r="53" spans="2:20" s="18" customFormat="1" ht="12"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</row>
    <row r="54" spans="2:20" s="18" customFormat="1" ht="12"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</row>
    <row r="55" spans="2:20" s="18" customFormat="1" ht="12"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</row>
    <row r="56" spans="2:20" s="18" customFormat="1" ht="12"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</row>
    <row r="57" spans="2:20" s="18" customFormat="1" ht="12"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</row>
    <row r="58" spans="2:20" s="18" customFormat="1" ht="12"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</row>
    <row r="59" spans="2:20" s="18" customFormat="1" ht="12"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</row>
    <row r="60" spans="2:20" s="18" customFormat="1" ht="12"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</row>
    <row r="61" spans="2:20" s="18" customFormat="1" ht="12"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</row>
    <row r="62" spans="2:20" s="18" customFormat="1" ht="12"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</row>
    <row r="63" spans="2:20" s="18" customFormat="1" ht="12"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</row>
    <row r="64" spans="2:20" s="18" customFormat="1" ht="12"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</row>
    <row r="65" spans="2:20" s="18" customFormat="1" ht="12"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</row>
    <row r="66" spans="2:20" s="18" customFormat="1" ht="12"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</row>
    <row r="67" spans="2:20" s="18" customFormat="1" ht="12"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</row>
    <row r="68" spans="2:20" s="18" customFormat="1" ht="12"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</row>
    <row r="69" spans="2:20" s="18" customFormat="1" ht="12"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</row>
    <row r="70" spans="2:20" s="18" customFormat="1" ht="12"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</row>
    <row r="71" spans="2:20" s="18" customFormat="1" ht="12"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</row>
    <row r="72" spans="2:20" s="18" customFormat="1" ht="12"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</row>
    <row r="73" spans="2:20" s="18" customFormat="1" ht="12"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</row>
    <row r="74" spans="2:20" s="18" customFormat="1" ht="12"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</row>
    <row r="75" spans="2:20" s="18" customFormat="1" ht="12"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</row>
    <row r="76" spans="2:20" s="18" customFormat="1" ht="12"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</row>
    <row r="77" spans="2:20" s="18" customFormat="1" ht="12"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</row>
    <row r="78" spans="2:20" s="18" customFormat="1" ht="12"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</row>
    <row r="79" spans="2:20" s="18" customFormat="1" ht="12"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</row>
    <row r="80" spans="2:20" s="18" customFormat="1" ht="12"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</row>
    <row r="81" spans="2:20" s="18" customFormat="1" ht="12"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</row>
    <row r="82" spans="2:20" s="18" customFormat="1" ht="12"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</row>
    <row r="83" spans="2:20" s="18" customFormat="1" ht="12"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</row>
    <row r="84" spans="2:20" s="18" customFormat="1" ht="12">
      <c r="B84" s="19"/>
      <c r="C84" s="19"/>
      <c r="D84" s="23"/>
      <c r="E84" s="19"/>
      <c r="F84" s="20"/>
      <c r="G84" s="21"/>
      <c r="H84" s="22"/>
      <c r="I84" s="23"/>
      <c r="J84" s="23"/>
      <c r="K84" s="23"/>
      <c r="L84" s="23"/>
      <c r="M84" s="23"/>
      <c r="N84" s="23"/>
      <c r="O84" s="24"/>
      <c r="P84" s="20"/>
      <c r="Q84" s="21"/>
      <c r="R84" s="25"/>
      <c r="S84" s="26"/>
      <c r="T84" s="27"/>
    </row>
    <row r="85" spans="2:20" s="18" customFormat="1" ht="12">
      <c r="B85" s="19"/>
      <c r="C85" s="19"/>
      <c r="D85" s="23"/>
      <c r="E85" s="19"/>
      <c r="F85" s="20"/>
      <c r="G85" s="21"/>
      <c r="H85" s="22"/>
      <c r="I85" s="23"/>
      <c r="J85" s="23"/>
      <c r="K85" s="23"/>
      <c r="L85" s="23"/>
      <c r="M85" s="23"/>
      <c r="N85" s="23"/>
      <c r="O85" s="24"/>
      <c r="P85" s="20"/>
      <c r="Q85" s="21"/>
      <c r="R85" s="25"/>
      <c r="S85" s="26"/>
      <c r="T85" s="27"/>
    </row>
    <row r="86" spans="2:20" s="18" customFormat="1" ht="12">
      <c r="B86" s="19"/>
      <c r="C86" s="19"/>
      <c r="D86" s="23"/>
      <c r="E86" s="19"/>
      <c r="F86" s="20"/>
      <c r="G86" s="21"/>
      <c r="H86" s="22"/>
      <c r="I86" s="23"/>
      <c r="J86" s="23"/>
      <c r="K86" s="23"/>
      <c r="L86" s="23"/>
      <c r="M86" s="23"/>
      <c r="N86" s="23"/>
      <c r="O86" s="24"/>
      <c r="P86" s="20"/>
      <c r="Q86" s="21"/>
      <c r="R86" s="25"/>
      <c r="S86" s="26"/>
      <c r="T86" s="27"/>
    </row>
    <row r="87" spans="2:20" s="18" customFormat="1" ht="12">
      <c r="B87" s="19"/>
      <c r="C87" s="19"/>
      <c r="D87" s="23"/>
      <c r="E87" s="19"/>
      <c r="F87" s="20"/>
      <c r="G87" s="21"/>
      <c r="H87" s="22"/>
      <c r="I87" s="23"/>
      <c r="J87" s="23"/>
      <c r="K87" s="23"/>
      <c r="L87" s="23"/>
      <c r="M87" s="23"/>
      <c r="N87" s="23"/>
      <c r="O87" s="24"/>
      <c r="P87" s="20"/>
      <c r="Q87" s="21"/>
      <c r="R87" s="25"/>
      <c r="S87" s="26"/>
      <c r="T87" s="27"/>
    </row>
    <row r="88" spans="2:20" s="18" customFormat="1" ht="12">
      <c r="B88" s="19"/>
      <c r="C88" s="19"/>
      <c r="D88" s="23"/>
      <c r="E88" s="19"/>
      <c r="F88" s="20"/>
      <c r="G88" s="21"/>
      <c r="H88" s="22"/>
      <c r="I88" s="23"/>
      <c r="J88" s="23"/>
      <c r="K88" s="23"/>
      <c r="L88" s="23"/>
      <c r="M88" s="23"/>
      <c r="N88" s="23"/>
      <c r="O88" s="24"/>
      <c r="P88" s="20"/>
      <c r="Q88" s="21"/>
      <c r="R88" s="25"/>
      <c r="S88" s="26"/>
      <c r="T88" s="27"/>
    </row>
    <row r="89" spans="2:20" s="18" customFormat="1" ht="12">
      <c r="B89" s="19"/>
      <c r="C89" s="19"/>
      <c r="D89" s="23"/>
      <c r="E89" s="19"/>
      <c r="F89" s="20"/>
      <c r="G89" s="21"/>
      <c r="H89" s="22"/>
      <c r="I89" s="23"/>
      <c r="J89" s="23"/>
      <c r="K89" s="23"/>
      <c r="L89" s="23"/>
      <c r="M89" s="23"/>
      <c r="N89" s="23"/>
      <c r="O89" s="24"/>
      <c r="P89" s="20"/>
      <c r="Q89" s="21"/>
      <c r="R89" s="25"/>
      <c r="S89" s="26"/>
      <c r="T89" s="27"/>
    </row>
    <row r="90" spans="2:20" s="18" customFormat="1" ht="12">
      <c r="B90" s="19"/>
      <c r="C90" s="19"/>
      <c r="D90" s="23"/>
      <c r="E90" s="19"/>
      <c r="F90" s="20"/>
      <c r="G90" s="21"/>
      <c r="H90" s="22"/>
      <c r="I90" s="23"/>
      <c r="J90" s="23"/>
      <c r="K90" s="23"/>
      <c r="L90" s="23"/>
      <c r="M90" s="23"/>
      <c r="N90" s="23"/>
      <c r="O90" s="24"/>
      <c r="P90" s="20"/>
      <c r="Q90" s="21"/>
      <c r="R90" s="25"/>
      <c r="S90" s="26"/>
      <c r="T90" s="27"/>
    </row>
    <row r="91" spans="2:20" s="18" customFormat="1" ht="12">
      <c r="B91" s="19"/>
      <c r="C91" s="19"/>
      <c r="D91" s="23"/>
      <c r="E91" s="19"/>
      <c r="F91" s="20"/>
      <c r="G91" s="21"/>
      <c r="H91" s="22"/>
      <c r="I91" s="23"/>
      <c r="J91" s="23"/>
      <c r="K91" s="23"/>
      <c r="L91" s="23"/>
      <c r="M91" s="23"/>
      <c r="N91" s="23"/>
      <c r="O91" s="24"/>
      <c r="P91" s="20"/>
      <c r="Q91" s="21"/>
      <c r="R91" s="25"/>
      <c r="S91" s="26"/>
      <c r="T91" s="27"/>
    </row>
    <row r="92" spans="2:20" s="18" customFormat="1" ht="12">
      <c r="B92" s="19"/>
      <c r="C92" s="19"/>
      <c r="D92" s="23"/>
      <c r="E92" s="19"/>
      <c r="F92" s="20"/>
      <c r="G92" s="21"/>
      <c r="H92" s="22"/>
      <c r="I92" s="23"/>
      <c r="J92" s="23"/>
      <c r="K92" s="23"/>
      <c r="L92" s="23"/>
      <c r="M92" s="23"/>
      <c r="N92" s="23"/>
      <c r="O92" s="24"/>
      <c r="P92" s="20"/>
      <c r="Q92" s="21"/>
      <c r="R92" s="25"/>
      <c r="S92" s="26"/>
      <c r="T92" s="27"/>
    </row>
    <row r="93" spans="2:20" s="18" customFormat="1" ht="12">
      <c r="B93" s="19"/>
      <c r="C93" s="19"/>
      <c r="D93" s="23"/>
      <c r="E93" s="19"/>
      <c r="F93" s="20"/>
      <c r="G93" s="21"/>
      <c r="H93" s="22"/>
      <c r="I93" s="23"/>
      <c r="J93" s="23"/>
      <c r="K93" s="23"/>
      <c r="L93" s="23"/>
      <c r="M93" s="23"/>
      <c r="N93" s="23"/>
      <c r="O93" s="24"/>
      <c r="P93" s="20"/>
      <c r="Q93" s="21"/>
      <c r="R93" s="25"/>
      <c r="S93" s="26"/>
      <c r="T93" s="27"/>
    </row>
    <row r="94" spans="2:20" s="18" customFormat="1" ht="12">
      <c r="B94" s="19"/>
      <c r="C94" s="19"/>
      <c r="D94" s="23"/>
      <c r="E94" s="19"/>
      <c r="F94" s="20"/>
      <c r="G94" s="21"/>
      <c r="H94" s="22"/>
      <c r="I94" s="23"/>
      <c r="J94" s="23"/>
      <c r="K94" s="23"/>
      <c r="L94" s="23"/>
      <c r="M94" s="23"/>
      <c r="N94" s="23"/>
      <c r="O94" s="24"/>
      <c r="P94" s="20"/>
      <c r="Q94" s="21"/>
      <c r="R94" s="25"/>
      <c r="S94" s="26"/>
      <c r="T94" s="27"/>
    </row>
    <row r="95" spans="2:20" s="18" customFormat="1" ht="12">
      <c r="B95" s="19"/>
      <c r="C95" s="19"/>
      <c r="D95" s="23"/>
      <c r="E95" s="19"/>
      <c r="F95" s="20"/>
      <c r="G95" s="21"/>
      <c r="H95" s="22"/>
      <c r="I95" s="23"/>
      <c r="J95" s="23"/>
      <c r="K95" s="23"/>
      <c r="L95" s="23"/>
      <c r="M95" s="23"/>
      <c r="N95" s="23"/>
      <c r="O95" s="24"/>
      <c r="P95" s="20"/>
      <c r="Q95" s="21"/>
      <c r="R95" s="25"/>
      <c r="S95" s="26"/>
      <c r="T95" s="27"/>
    </row>
    <row r="96" spans="2:20" s="18" customFormat="1" ht="12">
      <c r="B96" s="19"/>
      <c r="C96" s="19"/>
      <c r="D96" s="23"/>
      <c r="E96" s="19"/>
      <c r="F96" s="20"/>
      <c r="G96" s="21"/>
      <c r="H96" s="22"/>
      <c r="I96" s="23"/>
      <c r="J96" s="23"/>
      <c r="K96" s="23"/>
      <c r="L96" s="23"/>
      <c r="M96" s="23"/>
      <c r="N96" s="23"/>
      <c r="O96" s="24"/>
      <c r="P96" s="20"/>
      <c r="Q96" s="21"/>
      <c r="R96" s="25"/>
      <c r="S96" s="26"/>
      <c r="T96" s="27"/>
    </row>
    <row r="97" spans="2:20" s="18" customFormat="1" ht="12">
      <c r="B97" s="19"/>
      <c r="C97" s="19"/>
      <c r="D97" s="23"/>
      <c r="E97" s="19"/>
      <c r="F97" s="20"/>
      <c r="G97" s="21"/>
      <c r="H97" s="22"/>
      <c r="I97" s="23"/>
      <c r="J97" s="23"/>
      <c r="K97" s="23"/>
      <c r="L97" s="23"/>
      <c r="M97" s="23"/>
      <c r="N97" s="23"/>
      <c r="O97" s="24"/>
      <c r="P97" s="20"/>
      <c r="Q97" s="21"/>
      <c r="R97" s="25"/>
      <c r="S97" s="26"/>
      <c r="T97" s="27"/>
    </row>
    <row r="98" spans="2:20" s="18" customFormat="1" ht="12">
      <c r="B98" s="19"/>
      <c r="C98" s="19"/>
      <c r="D98" s="23"/>
      <c r="E98" s="19"/>
      <c r="F98" s="20"/>
      <c r="G98" s="21"/>
      <c r="H98" s="22"/>
      <c r="I98" s="23"/>
      <c r="J98" s="23"/>
      <c r="K98" s="23"/>
      <c r="L98" s="23"/>
      <c r="M98" s="23"/>
      <c r="N98" s="23"/>
      <c r="O98" s="24"/>
      <c r="P98" s="20"/>
      <c r="Q98" s="21"/>
      <c r="R98" s="25"/>
      <c r="S98" s="26"/>
      <c r="T98" s="27"/>
    </row>
    <row r="99" spans="2:20" s="18" customFormat="1" ht="12">
      <c r="B99" s="19"/>
      <c r="C99" s="19"/>
      <c r="D99" s="23"/>
      <c r="E99" s="19"/>
      <c r="F99" s="20"/>
      <c r="G99" s="21"/>
      <c r="H99" s="22"/>
      <c r="I99" s="23"/>
      <c r="J99" s="23"/>
      <c r="K99" s="23"/>
      <c r="L99" s="23"/>
      <c r="M99" s="23"/>
      <c r="N99" s="23"/>
      <c r="O99" s="24"/>
      <c r="P99" s="20"/>
      <c r="Q99" s="21"/>
      <c r="R99" s="25"/>
      <c r="S99" s="26"/>
      <c r="T99" s="27"/>
    </row>
    <row r="100" spans="2:20" s="18" customFormat="1" ht="12">
      <c r="B100" s="28"/>
      <c r="C100" s="28"/>
      <c r="D100" s="23"/>
      <c r="E100" s="28"/>
      <c r="F100" s="28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5"/>
      <c r="S100" s="26"/>
      <c r="T100" s="27"/>
    </row>
    <row r="101" spans="2:20" s="18" customFormat="1" ht="12">
      <c r="B101" s="19"/>
      <c r="C101" s="19"/>
      <c r="D101" s="23"/>
      <c r="E101" s="19"/>
      <c r="F101" s="20"/>
      <c r="G101" s="24"/>
      <c r="H101" s="22"/>
      <c r="I101" s="22"/>
      <c r="J101" s="22"/>
      <c r="K101" s="22"/>
      <c r="L101" s="22"/>
      <c r="M101" s="22"/>
      <c r="N101" s="22"/>
      <c r="O101" s="24"/>
      <c r="P101" s="22"/>
      <c r="Q101" s="24"/>
      <c r="R101" s="25"/>
      <c r="S101" s="26"/>
      <c r="T101" s="27"/>
    </row>
    <row r="102" spans="2:20" s="18" customFormat="1" ht="12">
      <c r="B102" s="28"/>
      <c r="C102" s="28"/>
      <c r="D102" s="23"/>
      <c r="E102" s="28"/>
      <c r="F102" s="28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5"/>
      <c r="S102" s="26"/>
      <c r="T102" s="27"/>
    </row>
    <row r="103" spans="2:20" s="18" customFormat="1" ht="12">
      <c r="B103" s="19"/>
      <c r="C103" s="19"/>
      <c r="D103" s="23"/>
      <c r="E103" s="19"/>
      <c r="F103" s="20"/>
      <c r="G103" s="24"/>
      <c r="H103" s="22"/>
      <c r="I103" s="23"/>
      <c r="J103" s="23"/>
      <c r="K103" s="23"/>
      <c r="L103" s="23"/>
      <c r="M103" s="23"/>
      <c r="N103" s="23"/>
      <c r="O103" s="24"/>
      <c r="P103" s="20"/>
      <c r="Q103" s="21"/>
      <c r="R103" s="25"/>
      <c r="S103" s="26"/>
      <c r="T103" s="27"/>
    </row>
    <row r="104" spans="2:20" s="18" customFormat="1" ht="12">
      <c r="B104" s="19"/>
      <c r="C104" s="19"/>
      <c r="D104" s="23"/>
      <c r="E104" s="19"/>
      <c r="F104" s="20"/>
      <c r="G104" s="21"/>
      <c r="H104" s="22"/>
      <c r="I104" s="23"/>
      <c r="J104" s="23"/>
      <c r="K104" s="23"/>
      <c r="L104" s="23"/>
      <c r="M104" s="23"/>
      <c r="N104" s="23"/>
      <c r="O104" s="24"/>
      <c r="P104" s="20"/>
      <c r="Q104" s="21"/>
      <c r="R104" s="25"/>
      <c r="S104" s="26"/>
      <c r="T104" s="27"/>
    </row>
    <row r="105" spans="2:20" s="18" customFormat="1" ht="12">
      <c r="B105" s="19"/>
      <c r="C105" s="19"/>
      <c r="D105" s="23"/>
      <c r="E105" s="19"/>
      <c r="F105" s="20"/>
      <c r="G105" s="30"/>
      <c r="H105" s="20"/>
      <c r="I105" s="20"/>
      <c r="J105" s="20"/>
      <c r="K105" s="20"/>
      <c r="L105" s="20"/>
      <c r="M105" s="20"/>
      <c r="N105" s="23"/>
      <c r="O105" s="24"/>
      <c r="P105" s="20"/>
      <c r="Q105" s="30"/>
      <c r="R105" s="25"/>
      <c r="S105" s="26"/>
      <c r="T105" s="27"/>
    </row>
    <row r="106" spans="2:20" s="18" customFormat="1" ht="12">
      <c r="B106" s="19"/>
      <c r="C106" s="19"/>
      <c r="D106" s="23"/>
      <c r="E106" s="19"/>
      <c r="F106" s="20"/>
      <c r="G106" s="30"/>
      <c r="H106" s="20"/>
      <c r="I106" s="20"/>
      <c r="J106" s="20"/>
      <c r="K106" s="20"/>
      <c r="L106" s="20"/>
      <c r="M106" s="20"/>
      <c r="N106" s="23"/>
      <c r="O106" s="24"/>
      <c r="P106" s="20"/>
      <c r="Q106" s="30"/>
      <c r="R106" s="25"/>
      <c r="S106" s="26"/>
      <c r="T106" s="27"/>
    </row>
    <row r="107" spans="2:20" s="18" customFormat="1" ht="12">
      <c r="B107" s="19"/>
      <c r="C107" s="19"/>
      <c r="D107" s="23"/>
      <c r="E107" s="19"/>
      <c r="F107" s="20"/>
      <c r="G107" s="30"/>
      <c r="H107" s="20"/>
      <c r="I107" s="20"/>
      <c r="J107" s="20"/>
      <c r="K107" s="20"/>
      <c r="L107" s="20"/>
      <c r="M107" s="20"/>
      <c r="N107" s="23"/>
      <c r="O107" s="24"/>
      <c r="P107" s="20"/>
      <c r="Q107" s="30"/>
      <c r="R107" s="25"/>
      <c r="S107" s="26"/>
      <c r="T107" s="27"/>
    </row>
    <row r="108" spans="2:20" s="18" customFormat="1" ht="12">
      <c r="B108" s="19"/>
      <c r="C108" s="19"/>
      <c r="D108" s="23"/>
      <c r="E108" s="19"/>
      <c r="F108" s="20"/>
      <c r="G108" s="30"/>
      <c r="H108" s="20"/>
      <c r="I108" s="20"/>
      <c r="J108" s="20"/>
      <c r="K108" s="20"/>
      <c r="L108" s="20"/>
      <c r="M108" s="20"/>
      <c r="N108" s="23"/>
      <c r="O108" s="24"/>
      <c r="P108" s="20"/>
      <c r="Q108" s="30"/>
      <c r="R108" s="25"/>
      <c r="S108" s="26"/>
      <c r="T108" s="27"/>
    </row>
    <row r="109" spans="2:20" s="18" customFormat="1" ht="12">
      <c r="B109" s="19"/>
      <c r="C109" s="19"/>
      <c r="D109" s="23"/>
      <c r="E109" s="19"/>
      <c r="F109" s="20"/>
      <c r="G109" s="30"/>
      <c r="H109" s="20"/>
      <c r="I109" s="20"/>
      <c r="J109" s="20"/>
      <c r="K109" s="20"/>
      <c r="L109" s="20"/>
      <c r="M109" s="20"/>
      <c r="N109" s="23"/>
      <c r="O109" s="24"/>
      <c r="P109" s="20"/>
      <c r="Q109" s="30"/>
      <c r="R109" s="25"/>
      <c r="S109" s="26"/>
      <c r="T109" s="27"/>
    </row>
    <row r="110" spans="2:20" s="18" customFormat="1" ht="12">
      <c r="B110" s="19"/>
      <c r="C110" s="19"/>
      <c r="D110" s="23"/>
      <c r="E110" s="19"/>
      <c r="F110" s="20"/>
      <c r="G110" s="30"/>
      <c r="H110" s="20"/>
      <c r="I110" s="20"/>
      <c r="J110" s="20"/>
      <c r="K110" s="20"/>
      <c r="L110" s="20"/>
      <c r="M110" s="20"/>
      <c r="N110" s="23"/>
      <c r="O110" s="24"/>
      <c r="P110" s="20"/>
      <c r="Q110" s="30"/>
      <c r="R110" s="25"/>
      <c r="S110" s="26"/>
      <c r="T110" s="27"/>
    </row>
    <row r="111" spans="2:20" s="18" customFormat="1" ht="12">
      <c r="B111" s="19"/>
      <c r="C111" s="19"/>
      <c r="D111" s="23"/>
      <c r="E111" s="19"/>
      <c r="F111" s="20"/>
      <c r="G111" s="30"/>
      <c r="H111" s="20"/>
      <c r="I111" s="20"/>
      <c r="J111" s="20"/>
      <c r="K111" s="20"/>
      <c r="L111" s="20"/>
      <c r="M111" s="20"/>
      <c r="N111" s="23"/>
      <c r="O111" s="24"/>
      <c r="P111" s="20"/>
      <c r="Q111" s="30"/>
      <c r="R111" s="25"/>
      <c r="S111" s="26"/>
      <c r="T111" s="27"/>
    </row>
    <row r="112" spans="2:20" s="18" customFormat="1" ht="12">
      <c r="B112" s="19"/>
      <c r="C112" s="19"/>
      <c r="D112" s="23"/>
      <c r="E112" s="19"/>
      <c r="F112" s="20"/>
      <c r="G112" s="30"/>
      <c r="H112" s="20"/>
      <c r="I112" s="20"/>
      <c r="J112" s="20"/>
      <c r="K112" s="20"/>
      <c r="L112" s="20"/>
      <c r="M112" s="20"/>
      <c r="N112" s="23"/>
      <c r="O112" s="24"/>
      <c r="P112" s="20"/>
      <c r="Q112" s="30"/>
      <c r="R112" s="25"/>
      <c r="S112" s="26"/>
      <c r="T112" s="27"/>
    </row>
    <row r="113" spans="2:20" s="18" customFormat="1" ht="12">
      <c r="B113" s="19"/>
      <c r="C113" s="19"/>
      <c r="D113" s="23"/>
      <c r="E113" s="19"/>
      <c r="F113" s="20"/>
      <c r="G113" s="30"/>
      <c r="H113" s="20"/>
      <c r="I113" s="20"/>
      <c r="J113" s="20"/>
      <c r="K113" s="20"/>
      <c r="L113" s="20"/>
      <c r="M113" s="20"/>
      <c r="N113" s="23"/>
      <c r="O113" s="24"/>
      <c r="P113" s="20"/>
      <c r="Q113" s="30"/>
      <c r="R113" s="25"/>
      <c r="S113" s="26"/>
      <c r="T113" s="27"/>
    </row>
    <row r="114" spans="2:20" s="18" customFormat="1" ht="12">
      <c r="B114" s="19"/>
      <c r="C114" s="19"/>
      <c r="D114" s="23"/>
      <c r="E114" s="19"/>
      <c r="F114" s="20"/>
      <c r="G114" s="30"/>
      <c r="H114" s="20"/>
      <c r="I114" s="20"/>
      <c r="J114" s="20"/>
      <c r="K114" s="20"/>
      <c r="L114" s="20"/>
      <c r="M114" s="20"/>
      <c r="N114" s="23"/>
      <c r="O114" s="24"/>
      <c r="P114" s="20"/>
      <c r="Q114" s="30"/>
      <c r="R114" s="25"/>
      <c r="S114" s="26"/>
      <c r="T114" s="27"/>
    </row>
    <row r="115" spans="2:20" s="18" customFormat="1" ht="12">
      <c r="B115" s="19"/>
      <c r="C115" s="19"/>
      <c r="D115" s="23"/>
      <c r="E115" s="19"/>
      <c r="F115" s="20"/>
      <c r="G115" s="30"/>
      <c r="H115" s="20"/>
      <c r="I115" s="20"/>
      <c r="J115" s="20"/>
      <c r="K115" s="20"/>
      <c r="L115" s="20"/>
      <c r="M115" s="20"/>
      <c r="N115" s="23"/>
      <c r="O115" s="24"/>
      <c r="P115" s="20"/>
      <c r="Q115" s="30"/>
      <c r="R115" s="25"/>
      <c r="S115" s="26"/>
      <c r="T115" s="27"/>
    </row>
    <row r="116" spans="2:20" s="18" customFormat="1" ht="12">
      <c r="B116" s="19"/>
      <c r="C116" s="19"/>
      <c r="D116" s="28"/>
      <c r="E116" s="19"/>
      <c r="F116" s="20"/>
      <c r="G116" s="30"/>
      <c r="H116" s="20"/>
      <c r="I116" s="20"/>
      <c r="J116" s="20"/>
      <c r="K116" s="20"/>
      <c r="L116" s="20"/>
      <c r="M116" s="20"/>
      <c r="N116" s="23"/>
      <c r="O116" s="24"/>
      <c r="P116" s="20"/>
      <c r="Q116" s="30"/>
      <c r="R116" s="25"/>
      <c r="S116" s="26"/>
      <c r="T116" s="27"/>
    </row>
    <row r="117" spans="2:20" s="18" customFormat="1" ht="12">
      <c r="B117" s="19"/>
      <c r="C117" s="19"/>
      <c r="D117" s="28"/>
      <c r="E117" s="19"/>
      <c r="F117" s="20"/>
      <c r="G117" s="30"/>
      <c r="H117" s="20"/>
      <c r="I117" s="20"/>
      <c r="J117" s="20"/>
      <c r="K117" s="20"/>
      <c r="L117" s="20"/>
      <c r="M117" s="20"/>
      <c r="N117" s="23"/>
      <c r="O117" s="24"/>
      <c r="P117" s="20"/>
      <c r="Q117" s="30"/>
      <c r="R117" s="25"/>
      <c r="S117" s="26"/>
      <c r="T117" s="27"/>
    </row>
    <row r="118" spans="2:20" s="18" customFormat="1" ht="12">
      <c r="B118" s="31"/>
      <c r="C118" s="31"/>
      <c r="D118" s="32"/>
      <c r="E118" s="27"/>
      <c r="F118" s="29"/>
      <c r="G118" s="27"/>
      <c r="H118" s="32"/>
      <c r="I118" s="27"/>
      <c r="J118" s="27"/>
      <c r="K118" s="27"/>
      <c r="L118" s="27"/>
      <c r="M118" s="27"/>
      <c r="N118" s="32"/>
      <c r="O118" s="27"/>
      <c r="P118" s="27"/>
      <c r="Q118" s="27"/>
      <c r="R118" s="25"/>
      <c r="S118" s="26"/>
      <c r="T118" s="27"/>
    </row>
    <row r="119" spans="2:20" s="18" customFormat="1" ht="12">
      <c r="B119" s="31"/>
      <c r="C119" s="31"/>
      <c r="D119" s="32"/>
      <c r="E119" s="27"/>
      <c r="F119" s="29"/>
      <c r="G119" s="27"/>
      <c r="H119" s="32"/>
      <c r="I119" s="27"/>
      <c r="J119" s="27"/>
      <c r="K119" s="27"/>
      <c r="L119" s="27"/>
      <c r="M119" s="27"/>
      <c r="N119" s="32"/>
      <c r="O119" s="27"/>
      <c r="P119" s="27"/>
      <c r="Q119" s="27"/>
      <c r="R119" s="25"/>
      <c r="S119" s="26"/>
      <c r="T119" s="27"/>
    </row>
    <row r="120" spans="2:20" s="18" customFormat="1" ht="12">
      <c r="B120" s="31"/>
      <c r="C120" s="31"/>
      <c r="D120" s="32"/>
      <c r="E120" s="27"/>
      <c r="F120" s="29"/>
      <c r="G120" s="27"/>
      <c r="H120" s="32"/>
      <c r="I120" s="27"/>
      <c r="J120" s="27"/>
      <c r="K120" s="27"/>
      <c r="L120" s="27"/>
      <c r="M120" s="27"/>
      <c r="N120" s="32"/>
      <c r="O120" s="27"/>
      <c r="P120" s="27"/>
      <c r="Q120" s="27"/>
      <c r="R120" s="25"/>
      <c r="S120" s="26"/>
      <c r="T120" s="27"/>
    </row>
    <row r="121" spans="2:20" s="18" customFormat="1" ht="12">
      <c r="B121" s="31"/>
      <c r="C121" s="31"/>
      <c r="D121" s="32"/>
      <c r="E121" s="27"/>
      <c r="F121" s="29"/>
      <c r="G121" s="27"/>
      <c r="H121" s="32"/>
      <c r="I121" s="27"/>
      <c r="J121" s="27"/>
      <c r="K121" s="27"/>
      <c r="L121" s="27"/>
      <c r="M121" s="27"/>
      <c r="N121" s="32"/>
      <c r="O121" s="27"/>
      <c r="P121" s="27"/>
      <c r="Q121" s="27"/>
      <c r="R121" s="25"/>
      <c r="S121" s="26"/>
      <c r="T121" s="27"/>
    </row>
    <row r="122" spans="2:20" s="18" customFormat="1" ht="12">
      <c r="B122" s="31"/>
      <c r="C122" s="31"/>
      <c r="D122" s="32"/>
      <c r="E122" s="27"/>
      <c r="F122" s="29"/>
      <c r="G122" s="27"/>
      <c r="H122" s="32"/>
      <c r="I122" s="27"/>
      <c r="J122" s="27"/>
      <c r="K122" s="27"/>
      <c r="L122" s="27"/>
      <c r="M122" s="27"/>
      <c r="N122" s="32"/>
      <c r="O122" s="27"/>
      <c r="P122" s="27"/>
      <c r="Q122" s="27"/>
      <c r="R122" s="25"/>
      <c r="S122" s="26"/>
      <c r="T122" s="27"/>
    </row>
    <row r="123" spans="2:20" s="18" customFormat="1" ht="12">
      <c r="B123" s="31"/>
      <c r="C123" s="31"/>
      <c r="D123" s="32"/>
      <c r="E123" s="27"/>
      <c r="F123" s="29"/>
      <c r="G123" s="27"/>
      <c r="H123" s="32"/>
      <c r="I123" s="27"/>
      <c r="J123" s="27"/>
      <c r="K123" s="27"/>
      <c r="L123" s="27"/>
      <c r="M123" s="27"/>
      <c r="N123" s="32"/>
      <c r="O123" s="27"/>
      <c r="P123" s="27"/>
      <c r="Q123" s="27"/>
      <c r="R123" s="25"/>
      <c r="S123" s="26"/>
      <c r="T123" s="27"/>
    </row>
    <row r="124" spans="2:20" s="18" customFormat="1" ht="12">
      <c r="B124" s="31"/>
      <c r="C124" s="31"/>
      <c r="D124" s="32"/>
      <c r="E124" s="27"/>
      <c r="F124" s="29"/>
      <c r="G124" s="27"/>
      <c r="H124" s="32"/>
      <c r="I124" s="27"/>
      <c r="J124" s="27"/>
      <c r="K124" s="27"/>
      <c r="L124" s="27"/>
      <c r="M124" s="27"/>
      <c r="N124" s="32"/>
      <c r="O124" s="27"/>
      <c r="P124" s="27"/>
      <c r="Q124" s="27"/>
      <c r="R124" s="25"/>
      <c r="S124" s="26"/>
      <c r="T124" s="27"/>
    </row>
    <row r="125" spans="2:20" s="18" customFormat="1" ht="12">
      <c r="B125" s="31"/>
      <c r="C125" s="31"/>
      <c r="D125" s="32"/>
      <c r="E125" s="27"/>
      <c r="F125" s="29"/>
      <c r="G125" s="27"/>
      <c r="H125" s="32"/>
      <c r="I125" s="27"/>
      <c r="J125" s="27"/>
      <c r="K125" s="27"/>
      <c r="L125" s="27"/>
      <c r="M125" s="27"/>
      <c r="N125" s="32"/>
      <c r="O125" s="27"/>
      <c r="P125" s="27"/>
      <c r="Q125" s="27"/>
      <c r="R125" s="25"/>
      <c r="S125" s="26"/>
      <c r="T125" s="27"/>
    </row>
    <row r="126" spans="2:20" s="18" customFormat="1" ht="12">
      <c r="B126" s="31"/>
      <c r="C126" s="31"/>
      <c r="D126" s="32"/>
      <c r="E126" s="27"/>
      <c r="F126" s="29"/>
      <c r="G126" s="27"/>
      <c r="H126" s="32"/>
      <c r="I126" s="27"/>
      <c r="J126" s="27"/>
      <c r="K126" s="27"/>
      <c r="L126" s="27"/>
      <c r="M126" s="27"/>
      <c r="N126" s="32"/>
      <c r="O126" s="27"/>
      <c r="P126" s="27"/>
      <c r="Q126" s="27"/>
      <c r="R126" s="25"/>
      <c r="S126" s="26"/>
      <c r="T126" s="27"/>
    </row>
  </sheetData>
  <mergeCells count="34">
    <mergeCell ref="B18:C18"/>
    <mergeCell ref="B19:C19"/>
    <mergeCell ref="B2:T2"/>
    <mergeCell ref="B3:G3"/>
    <mergeCell ref="B4:C4"/>
    <mergeCell ref="D4:E4"/>
    <mergeCell ref="F4:G4"/>
    <mergeCell ref="H4:I4"/>
    <mergeCell ref="J4:K4"/>
    <mergeCell ref="L4:M4"/>
    <mergeCell ref="N4:O4"/>
    <mergeCell ref="P4:P5"/>
    <mergeCell ref="Q4:Q5"/>
    <mergeCell ref="R4:R5"/>
    <mergeCell ref="S4:S5"/>
    <mergeCell ref="B5:C5"/>
    <mergeCell ref="L5:M5"/>
    <mergeCell ref="N5:O5"/>
    <mergeCell ref="B6:C6"/>
    <mergeCell ref="B7:C7"/>
    <mergeCell ref="B8:C8"/>
    <mergeCell ref="D5:E5"/>
    <mergeCell ref="F5:G5"/>
    <mergeCell ref="B15:C15"/>
    <mergeCell ref="B16:C16"/>
    <mergeCell ref="B17:C17"/>
    <mergeCell ref="H5:I5"/>
    <mergeCell ref="J5:K5"/>
    <mergeCell ref="B9:C9"/>
    <mergeCell ref="B10:C10"/>
    <mergeCell ref="B11:C11"/>
    <mergeCell ref="B12:C12"/>
    <mergeCell ref="B13:C13"/>
    <mergeCell ref="B14:C14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J56"/>
  <sheetViews>
    <sheetView topLeftCell="A3" workbookViewId="0">
      <selection activeCell="B3" sqref="B3:F16"/>
    </sheetView>
  </sheetViews>
  <sheetFormatPr defaultRowHeight="23.25"/>
  <cols>
    <col min="1" max="1" width="1.42578125" customWidth="1"/>
    <col min="2" max="2" width="5.5703125" customWidth="1"/>
    <col min="3" max="3" width="2.7109375" customWidth="1"/>
    <col min="4" max="4" width="3.7109375" customWidth="1"/>
    <col min="5" max="5" width="5.7109375" customWidth="1"/>
    <col min="6" max="6" width="3.7109375" customWidth="1"/>
    <col min="7" max="7" width="1.28515625" style="6" customWidth="1"/>
    <col min="8" max="8" width="5.5703125" style="6" customWidth="1"/>
    <col min="9" max="9" width="2.7109375" style="6" customWidth="1"/>
    <col min="10" max="10" width="3.7109375" style="6" customWidth="1"/>
    <col min="11" max="11" width="8.28515625" style="6" customWidth="1"/>
    <col min="12" max="12" width="3.7109375" style="6" customWidth="1"/>
    <col min="13" max="13" width="1.42578125" style="6" customWidth="1"/>
    <col min="14" max="14" width="5.5703125" style="6" customWidth="1"/>
    <col min="15" max="15" width="2.7109375" style="6" customWidth="1"/>
    <col min="16" max="16" width="3.28515625" style="6" customWidth="1"/>
    <col min="17" max="17" width="7" style="6" customWidth="1"/>
    <col min="18" max="18" width="3.28515625" style="6" customWidth="1"/>
    <col min="19" max="19" width="1.42578125" style="6" customWidth="1"/>
    <col min="20" max="20" width="5.5703125" style="6" customWidth="1"/>
    <col min="21" max="21" width="2.7109375" style="6" customWidth="1"/>
    <col min="22" max="22" width="3.28515625" style="6" customWidth="1"/>
    <col min="23" max="23" width="7.140625" style="6" customWidth="1"/>
    <col min="24" max="24" width="3.140625" style="6" customWidth="1"/>
    <col min="25" max="25" width="1.28515625" style="6" customWidth="1"/>
    <col min="26" max="26" width="5.5703125" style="6" customWidth="1"/>
    <col min="27" max="27" width="2.7109375" style="6" customWidth="1"/>
    <col min="28" max="28" width="2.85546875" style="6" customWidth="1"/>
    <col min="29" max="29" width="7.140625" style="6" customWidth="1"/>
    <col min="30" max="30" width="3.140625" customWidth="1"/>
    <col min="31" max="31" width="1.85546875" customWidth="1"/>
    <col min="33" max="33" width="4.7109375" customWidth="1"/>
    <col min="34" max="34" width="3" customWidth="1"/>
    <col min="35" max="35" width="7.28515625" customWidth="1"/>
    <col min="36" max="36" width="3.5703125" customWidth="1"/>
  </cols>
  <sheetData>
    <row r="1" spans="1:36" ht="26.25">
      <c r="A1" s="4"/>
      <c r="B1" s="4"/>
      <c r="C1" s="4"/>
      <c r="D1" s="4"/>
      <c r="E1" s="4"/>
      <c r="F1" s="4"/>
      <c r="G1"/>
      <c r="AD1" s="6"/>
      <c r="AE1" s="6"/>
      <c r="AF1" s="6"/>
      <c r="AG1" s="6"/>
      <c r="AH1" s="6"/>
      <c r="AI1" s="6"/>
      <c r="AJ1" s="6"/>
    </row>
    <row r="2" spans="1:36" ht="26.25">
      <c r="A2" s="4"/>
      <c r="B2" s="399" t="s">
        <v>67</v>
      </c>
      <c r="C2" s="400"/>
      <c r="D2" s="400"/>
      <c r="E2" s="400"/>
      <c r="F2" s="401"/>
      <c r="G2"/>
      <c r="H2" s="399" t="s">
        <v>16</v>
      </c>
      <c r="I2" s="400"/>
      <c r="J2" s="400"/>
      <c r="K2" s="400"/>
      <c r="L2" s="401"/>
      <c r="N2" s="399" t="s">
        <v>16</v>
      </c>
      <c r="O2" s="400"/>
      <c r="P2" s="400"/>
      <c r="Q2" s="400"/>
      <c r="R2" s="401"/>
      <c r="S2" s="33"/>
      <c r="T2" s="399" t="s">
        <v>16</v>
      </c>
      <c r="U2" s="400"/>
      <c r="V2" s="400"/>
      <c r="W2" s="400"/>
      <c r="X2" s="401"/>
      <c r="Y2" s="33"/>
      <c r="Z2" s="399" t="s">
        <v>16</v>
      </c>
      <c r="AA2" s="400"/>
      <c r="AB2" s="400"/>
      <c r="AC2" s="400"/>
      <c r="AD2" s="401"/>
      <c r="AE2" s="33"/>
      <c r="AF2" s="399" t="s">
        <v>16</v>
      </c>
      <c r="AG2" s="400"/>
      <c r="AH2" s="400"/>
      <c r="AI2" s="400"/>
      <c r="AJ2" s="401"/>
    </row>
    <row r="3" spans="1:36" ht="26.25">
      <c r="A3" s="5"/>
      <c r="B3" s="402" t="s">
        <v>68</v>
      </c>
      <c r="C3" s="403"/>
      <c r="D3" s="403"/>
      <c r="E3" s="403"/>
      <c r="F3" s="404"/>
      <c r="G3"/>
      <c r="H3" s="402" t="s">
        <v>8</v>
      </c>
      <c r="I3" s="403"/>
      <c r="J3" s="403"/>
      <c r="K3" s="403"/>
      <c r="L3" s="404"/>
      <c r="N3" s="402" t="s">
        <v>9</v>
      </c>
      <c r="O3" s="403"/>
      <c r="P3" s="403"/>
      <c r="Q3" s="403"/>
      <c r="R3" s="404"/>
      <c r="S3" s="4"/>
      <c r="T3" s="402" t="s">
        <v>10</v>
      </c>
      <c r="U3" s="403"/>
      <c r="V3" s="403"/>
      <c r="W3" s="403"/>
      <c r="X3" s="404"/>
      <c r="Y3" s="4"/>
      <c r="Z3" s="402" t="s">
        <v>11</v>
      </c>
      <c r="AA3" s="403"/>
      <c r="AB3" s="403"/>
      <c r="AC3" s="403"/>
      <c r="AD3" s="404"/>
      <c r="AE3" s="4"/>
      <c r="AF3" s="402" t="s">
        <v>12</v>
      </c>
      <c r="AG3" s="403"/>
      <c r="AH3" s="403"/>
      <c r="AI3" s="403"/>
      <c r="AJ3" s="404"/>
    </row>
    <row r="4" spans="1:36" ht="26.25">
      <c r="A4" s="6"/>
      <c r="B4" s="394" t="s">
        <v>6</v>
      </c>
      <c r="C4" s="395"/>
      <c r="D4" s="396">
        <v>42181</v>
      </c>
      <c r="E4" s="397"/>
      <c r="F4" s="398"/>
      <c r="G4"/>
      <c r="H4" s="394" t="s">
        <v>6</v>
      </c>
      <c r="I4" s="395"/>
      <c r="J4" s="396">
        <v>42337</v>
      </c>
      <c r="K4" s="397"/>
      <c r="L4" s="398"/>
      <c r="M4" s="33"/>
      <c r="N4" s="394" t="s">
        <v>6</v>
      </c>
      <c r="O4" s="395"/>
      <c r="P4" s="396">
        <v>42503</v>
      </c>
      <c r="Q4" s="397"/>
      <c r="R4" s="398"/>
      <c r="S4" s="4"/>
      <c r="T4" s="394" t="s">
        <v>6</v>
      </c>
      <c r="U4" s="395"/>
      <c r="V4" s="396">
        <v>42337</v>
      </c>
      <c r="W4" s="397"/>
      <c r="X4" s="398"/>
      <c r="Y4" s="4"/>
      <c r="Z4" s="394" t="s">
        <v>6</v>
      </c>
      <c r="AA4" s="395"/>
      <c r="AB4" s="396">
        <v>42502</v>
      </c>
      <c r="AC4" s="397"/>
      <c r="AD4" s="398"/>
      <c r="AE4" s="4"/>
      <c r="AF4" s="394" t="s">
        <v>6</v>
      </c>
      <c r="AG4" s="395"/>
      <c r="AH4" s="396">
        <v>42530</v>
      </c>
      <c r="AI4" s="397"/>
      <c r="AJ4" s="398"/>
    </row>
    <row r="5" spans="1:36" ht="26.25">
      <c r="A5" s="6"/>
      <c r="B5" s="45">
        <v>0</v>
      </c>
      <c r="C5" s="37">
        <v>2</v>
      </c>
      <c r="D5" s="38" t="s">
        <v>13</v>
      </c>
      <c r="E5" s="204">
        <f>C5/1000</f>
        <v>2E-3</v>
      </c>
      <c r="F5" s="40" t="s">
        <v>7</v>
      </c>
      <c r="G5"/>
      <c r="H5" s="36">
        <v>2.5</v>
      </c>
      <c r="I5" s="37">
        <v>0.06</v>
      </c>
      <c r="J5" s="38" t="s">
        <v>13</v>
      </c>
      <c r="K5" s="39">
        <f t="shared" ref="K5:K14" si="0">I5/1000</f>
        <v>5.9999999999999995E-5</v>
      </c>
      <c r="L5" s="40" t="s">
        <v>7</v>
      </c>
      <c r="M5" s="34"/>
      <c r="N5" s="36">
        <v>2.5</v>
      </c>
      <c r="O5" s="37">
        <v>0.08</v>
      </c>
      <c r="P5" s="41" t="s">
        <v>13</v>
      </c>
      <c r="Q5" s="42">
        <f t="shared" ref="Q5:Q17" si="1">O5/1000</f>
        <v>8.0000000000000007E-5</v>
      </c>
      <c r="R5" s="43" t="s">
        <v>7</v>
      </c>
      <c r="S5" s="4"/>
      <c r="T5" s="44">
        <v>1.0049999999999999</v>
      </c>
      <c r="U5" s="37">
        <v>0.06</v>
      </c>
      <c r="V5" s="41" t="s">
        <v>13</v>
      </c>
      <c r="W5" s="42">
        <f t="shared" ref="W5:W51" si="2">U5/1000</f>
        <v>5.9999999999999995E-5</v>
      </c>
      <c r="X5" s="43" t="s">
        <v>7</v>
      </c>
      <c r="Y5" s="4"/>
      <c r="Z5" s="45">
        <v>1</v>
      </c>
      <c r="AA5" s="37">
        <v>0.08</v>
      </c>
      <c r="AB5" s="41" t="s">
        <v>13</v>
      </c>
      <c r="AC5" s="42">
        <f t="shared" ref="AC5:AC36" si="3">AA5/1000</f>
        <v>8.0000000000000007E-5</v>
      </c>
      <c r="AD5" s="43" t="s">
        <v>7</v>
      </c>
      <c r="AE5" s="4"/>
      <c r="AF5" s="45">
        <v>125</v>
      </c>
      <c r="AG5" s="37">
        <v>0.42</v>
      </c>
      <c r="AH5" s="41" t="s">
        <v>13</v>
      </c>
      <c r="AI5" s="42">
        <f t="shared" ref="AI5:AI12" si="4">AG5/1000</f>
        <v>4.1999999999999996E-4</v>
      </c>
      <c r="AJ5" s="43" t="s">
        <v>7</v>
      </c>
    </row>
    <row r="6" spans="1:36" ht="26.25">
      <c r="A6" s="6"/>
      <c r="B6" s="45">
        <v>20</v>
      </c>
      <c r="C6" s="37">
        <v>2</v>
      </c>
      <c r="D6" s="38" t="s">
        <v>13</v>
      </c>
      <c r="E6" s="39">
        <f t="shared" ref="E6:E16" si="5">C6/1000</f>
        <v>2E-3</v>
      </c>
      <c r="F6" s="40" t="s">
        <v>7</v>
      </c>
      <c r="G6"/>
      <c r="H6" s="36">
        <v>5.0999999999999996</v>
      </c>
      <c r="I6" s="37">
        <v>0.06</v>
      </c>
      <c r="J6" s="38" t="s">
        <v>13</v>
      </c>
      <c r="K6" s="39">
        <f t="shared" si="0"/>
        <v>5.9999999999999995E-5</v>
      </c>
      <c r="L6" s="40" t="s">
        <v>7</v>
      </c>
      <c r="M6" s="35"/>
      <c r="N6" s="36">
        <v>5.0999999999999996</v>
      </c>
      <c r="O6" s="37">
        <v>0.09</v>
      </c>
      <c r="P6" s="41" t="s">
        <v>13</v>
      </c>
      <c r="Q6" s="42">
        <f t="shared" si="1"/>
        <v>8.9999999999999992E-5</v>
      </c>
      <c r="R6" s="43" t="s">
        <v>7</v>
      </c>
      <c r="S6" s="5"/>
      <c r="T6" s="46">
        <v>1.01</v>
      </c>
      <c r="U6" s="37">
        <v>0.06</v>
      </c>
      <c r="V6" s="41" t="s">
        <v>13</v>
      </c>
      <c r="W6" s="42">
        <f t="shared" si="2"/>
        <v>5.9999999999999995E-5</v>
      </c>
      <c r="X6" s="43" t="s">
        <v>7</v>
      </c>
      <c r="Y6" s="5"/>
      <c r="Z6" s="44">
        <v>1.0049999999999999</v>
      </c>
      <c r="AA6" s="37">
        <v>0.08</v>
      </c>
      <c r="AB6" s="41" t="s">
        <v>13</v>
      </c>
      <c r="AC6" s="42">
        <f t="shared" si="3"/>
        <v>8.0000000000000007E-5</v>
      </c>
      <c r="AD6" s="43" t="s">
        <v>7</v>
      </c>
      <c r="AE6" s="5"/>
      <c r="AF6" s="45">
        <v>150</v>
      </c>
      <c r="AG6" s="37">
        <v>0.47</v>
      </c>
      <c r="AH6" s="41" t="s">
        <v>13</v>
      </c>
      <c r="AI6" s="42">
        <f t="shared" si="4"/>
        <v>4.6999999999999999E-4</v>
      </c>
      <c r="AJ6" s="43" t="s">
        <v>7</v>
      </c>
    </row>
    <row r="7" spans="1:36" ht="26.25">
      <c r="A7" s="6"/>
      <c r="B7" s="45">
        <v>50</v>
      </c>
      <c r="C7" s="37">
        <v>2</v>
      </c>
      <c r="D7" s="38" t="s">
        <v>13</v>
      </c>
      <c r="E7" s="39">
        <f t="shared" si="5"/>
        <v>2E-3</v>
      </c>
      <c r="F7" s="40" t="s">
        <v>7</v>
      </c>
      <c r="G7"/>
      <c r="H7" s="36">
        <v>7.7</v>
      </c>
      <c r="I7" s="37">
        <v>0.06</v>
      </c>
      <c r="J7" s="38" t="s">
        <v>13</v>
      </c>
      <c r="K7" s="39">
        <f t="shared" si="0"/>
        <v>5.9999999999999995E-5</v>
      </c>
      <c r="L7" s="40" t="s">
        <v>7</v>
      </c>
      <c r="M7" s="33"/>
      <c r="N7" s="36">
        <v>7.7</v>
      </c>
      <c r="O7" s="37">
        <v>0.09</v>
      </c>
      <c r="P7" s="41" t="s">
        <v>13</v>
      </c>
      <c r="Q7" s="42">
        <f t="shared" si="1"/>
        <v>8.9999999999999992E-5</v>
      </c>
      <c r="R7" s="43" t="s">
        <v>7</v>
      </c>
      <c r="T7" s="46">
        <v>1.02</v>
      </c>
      <c r="U7" s="37">
        <v>0.06</v>
      </c>
      <c r="V7" s="41" t="s">
        <v>13</v>
      </c>
      <c r="W7" s="42">
        <f t="shared" si="2"/>
        <v>5.9999999999999995E-5</v>
      </c>
      <c r="X7" s="43" t="s">
        <v>7</v>
      </c>
      <c r="Z7" s="46">
        <v>1.01</v>
      </c>
      <c r="AA7" s="37">
        <v>0.08</v>
      </c>
      <c r="AB7" s="41" t="s">
        <v>13</v>
      </c>
      <c r="AC7" s="42">
        <f t="shared" si="3"/>
        <v>8.0000000000000007E-5</v>
      </c>
      <c r="AD7" s="43" t="s">
        <v>7</v>
      </c>
      <c r="AE7" s="6"/>
      <c r="AF7" s="45">
        <v>175</v>
      </c>
      <c r="AG7" s="37">
        <v>0.51</v>
      </c>
      <c r="AH7" s="41" t="s">
        <v>13</v>
      </c>
      <c r="AI7" s="42">
        <f t="shared" si="4"/>
        <v>5.1000000000000004E-4</v>
      </c>
      <c r="AJ7" s="43" t="s">
        <v>7</v>
      </c>
    </row>
    <row r="8" spans="1:36" ht="26.25">
      <c r="A8" s="6"/>
      <c r="B8" s="45">
        <v>100</v>
      </c>
      <c r="C8" s="37">
        <v>2</v>
      </c>
      <c r="D8" s="38" t="s">
        <v>13</v>
      </c>
      <c r="E8" s="39">
        <f t="shared" si="5"/>
        <v>2E-3</v>
      </c>
      <c r="F8" s="40" t="s">
        <v>7</v>
      </c>
      <c r="G8"/>
      <c r="H8" s="36">
        <v>10.3</v>
      </c>
      <c r="I8" s="37">
        <v>7.0000000000000007E-2</v>
      </c>
      <c r="J8" s="38" t="s">
        <v>13</v>
      </c>
      <c r="K8" s="39">
        <f t="shared" si="0"/>
        <v>7.0000000000000007E-5</v>
      </c>
      <c r="L8" s="40" t="s">
        <v>7</v>
      </c>
      <c r="M8" s="33"/>
      <c r="N8" s="36">
        <v>10.3</v>
      </c>
      <c r="O8" s="37">
        <v>0.09</v>
      </c>
      <c r="P8" s="41" t="s">
        <v>13</v>
      </c>
      <c r="Q8" s="42">
        <f t="shared" si="1"/>
        <v>8.9999999999999992E-5</v>
      </c>
      <c r="R8" s="43" t="s">
        <v>7</v>
      </c>
      <c r="T8" s="46">
        <v>1.03</v>
      </c>
      <c r="U8" s="37">
        <v>0.06</v>
      </c>
      <c r="V8" s="41" t="s">
        <v>13</v>
      </c>
      <c r="W8" s="42">
        <f t="shared" si="2"/>
        <v>5.9999999999999995E-5</v>
      </c>
      <c r="X8" s="43" t="s">
        <v>7</v>
      </c>
      <c r="Z8" s="46">
        <v>1.02</v>
      </c>
      <c r="AA8" s="37">
        <v>0.08</v>
      </c>
      <c r="AB8" s="41" t="s">
        <v>13</v>
      </c>
      <c r="AC8" s="42">
        <f t="shared" si="3"/>
        <v>8.0000000000000007E-5</v>
      </c>
      <c r="AD8" s="43" t="s">
        <v>7</v>
      </c>
      <c r="AE8" s="6"/>
      <c r="AF8" s="45">
        <v>200</v>
      </c>
      <c r="AG8" s="37">
        <v>0.55000000000000004</v>
      </c>
      <c r="AH8" s="41" t="s">
        <v>13</v>
      </c>
      <c r="AI8" s="42">
        <f t="shared" si="4"/>
        <v>5.5000000000000003E-4</v>
      </c>
      <c r="AJ8" s="43" t="s">
        <v>7</v>
      </c>
    </row>
    <row r="9" spans="1:36" ht="26.25">
      <c r="A9" s="6"/>
      <c r="B9" s="45">
        <v>150</v>
      </c>
      <c r="C9" s="37">
        <v>2</v>
      </c>
      <c r="D9" s="38" t="s">
        <v>13</v>
      </c>
      <c r="E9" s="39">
        <f t="shared" si="5"/>
        <v>2E-3</v>
      </c>
      <c r="F9" s="40" t="s">
        <v>7</v>
      </c>
      <c r="G9"/>
      <c r="H9" s="36">
        <v>12.9</v>
      </c>
      <c r="I9" s="37">
        <v>7.0000000000000007E-2</v>
      </c>
      <c r="J9" s="38" t="s">
        <v>13</v>
      </c>
      <c r="K9" s="39">
        <f t="shared" si="0"/>
        <v>7.0000000000000007E-5</v>
      </c>
      <c r="L9" s="40" t="s">
        <v>7</v>
      </c>
      <c r="M9" s="33"/>
      <c r="N9" s="36">
        <v>12.9</v>
      </c>
      <c r="O9" s="37">
        <v>0.09</v>
      </c>
      <c r="P9" s="41" t="s">
        <v>13</v>
      </c>
      <c r="Q9" s="42">
        <f t="shared" si="1"/>
        <v>8.9999999999999992E-5</v>
      </c>
      <c r="R9" s="43" t="s">
        <v>7</v>
      </c>
      <c r="T9" s="46">
        <v>1.04</v>
      </c>
      <c r="U9" s="37">
        <v>0.06</v>
      </c>
      <c r="V9" s="41" t="s">
        <v>13</v>
      </c>
      <c r="W9" s="42">
        <f t="shared" si="2"/>
        <v>5.9999999999999995E-5</v>
      </c>
      <c r="X9" s="43" t="s">
        <v>7</v>
      </c>
      <c r="Z9" s="46">
        <v>1.03</v>
      </c>
      <c r="AA9" s="37">
        <v>0.08</v>
      </c>
      <c r="AB9" s="41" t="s">
        <v>13</v>
      </c>
      <c r="AC9" s="42">
        <f t="shared" si="3"/>
        <v>8.0000000000000007E-5</v>
      </c>
      <c r="AD9" s="43" t="s">
        <v>7</v>
      </c>
      <c r="AE9" s="6"/>
      <c r="AF9" s="45">
        <v>250</v>
      </c>
      <c r="AG9" s="37">
        <v>0.63</v>
      </c>
      <c r="AH9" s="41" t="s">
        <v>13</v>
      </c>
      <c r="AI9" s="42">
        <f t="shared" si="4"/>
        <v>6.3000000000000003E-4</v>
      </c>
      <c r="AJ9" s="43" t="s">
        <v>7</v>
      </c>
    </row>
    <row r="10" spans="1:36" ht="26.25">
      <c r="A10" s="6"/>
      <c r="B10" s="45">
        <v>200</v>
      </c>
      <c r="C10" s="37">
        <v>2</v>
      </c>
      <c r="D10" s="38" t="s">
        <v>13</v>
      </c>
      <c r="E10" s="39">
        <f t="shared" si="5"/>
        <v>2E-3</v>
      </c>
      <c r="F10" s="40" t="s">
        <v>7</v>
      </c>
      <c r="G10"/>
      <c r="H10" s="36">
        <v>15</v>
      </c>
      <c r="I10" s="37">
        <v>7.0000000000000007E-2</v>
      </c>
      <c r="J10" s="38" t="s">
        <v>13</v>
      </c>
      <c r="K10" s="39">
        <f t="shared" si="0"/>
        <v>7.0000000000000007E-5</v>
      </c>
      <c r="L10" s="40" t="s">
        <v>7</v>
      </c>
      <c r="M10" s="33"/>
      <c r="N10" s="45">
        <v>15</v>
      </c>
      <c r="O10" s="37">
        <v>0.1</v>
      </c>
      <c r="P10" s="41" t="s">
        <v>13</v>
      </c>
      <c r="Q10" s="42">
        <f t="shared" si="1"/>
        <v>1E-4</v>
      </c>
      <c r="R10" s="43" t="s">
        <v>7</v>
      </c>
      <c r="T10" s="46">
        <v>1.05</v>
      </c>
      <c r="U10" s="37">
        <v>0.06</v>
      </c>
      <c r="V10" s="41" t="s">
        <v>13</v>
      </c>
      <c r="W10" s="42">
        <f t="shared" si="2"/>
        <v>5.9999999999999995E-5</v>
      </c>
      <c r="X10" s="43" t="s">
        <v>7</v>
      </c>
      <c r="Z10" s="46">
        <v>1.04</v>
      </c>
      <c r="AA10" s="37">
        <v>0.08</v>
      </c>
      <c r="AB10" s="41" t="s">
        <v>13</v>
      </c>
      <c r="AC10" s="42">
        <f t="shared" si="3"/>
        <v>8.0000000000000007E-5</v>
      </c>
      <c r="AD10" s="43" t="s">
        <v>7</v>
      </c>
      <c r="AE10" s="6"/>
      <c r="AF10" s="45">
        <v>300</v>
      </c>
      <c r="AG10" s="37">
        <v>0.71</v>
      </c>
      <c r="AH10" s="41" t="s">
        <v>13</v>
      </c>
      <c r="AI10" s="42">
        <f t="shared" si="4"/>
        <v>7.0999999999999991E-4</v>
      </c>
      <c r="AJ10" s="43" t="s">
        <v>7</v>
      </c>
    </row>
    <row r="11" spans="1:36" ht="26.25">
      <c r="A11" s="6"/>
      <c r="B11" s="45">
        <v>250</v>
      </c>
      <c r="C11" s="37">
        <v>2</v>
      </c>
      <c r="D11" s="38" t="s">
        <v>13</v>
      </c>
      <c r="E11" s="39">
        <f t="shared" si="5"/>
        <v>2E-3</v>
      </c>
      <c r="F11" s="40" t="s">
        <v>7</v>
      </c>
      <c r="G11"/>
      <c r="H11" s="36">
        <v>17.600000000000001</v>
      </c>
      <c r="I11" s="37">
        <v>7.0000000000000007E-2</v>
      </c>
      <c r="J11" s="38" t="s">
        <v>13</v>
      </c>
      <c r="K11" s="39">
        <f t="shared" si="0"/>
        <v>7.0000000000000007E-5</v>
      </c>
      <c r="L11" s="40" t="s">
        <v>7</v>
      </c>
      <c r="M11" s="33"/>
      <c r="N11" s="36">
        <v>17.600000000000001</v>
      </c>
      <c r="O11" s="37">
        <v>0.1</v>
      </c>
      <c r="P11" s="41" t="s">
        <v>13</v>
      </c>
      <c r="Q11" s="42">
        <f t="shared" si="1"/>
        <v>1E-4</v>
      </c>
      <c r="R11" s="43" t="s">
        <v>7</v>
      </c>
      <c r="T11" s="46">
        <v>1.06</v>
      </c>
      <c r="U11" s="37">
        <v>0.06</v>
      </c>
      <c r="V11" s="41" t="s">
        <v>13</v>
      </c>
      <c r="W11" s="42">
        <f t="shared" si="2"/>
        <v>5.9999999999999995E-5</v>
      </c>
      <c r="X11" s="43" t="s">
        <v>7</v>
      </c>
      <c r="Z11" s="46">
        <v>1.05</v>
      </c>
      <c r="AA11" s="37">
        <v>0.08</v>
      </c>
      <c r="AB11" s="41" t="s">
        <v>13</v>
      </c>
      <c r="AC11" s="42">
        <f t="shared" si="3"/>
        <v>8.0000000000000007E-5</v>
      </c>
      <c r="AD11" s="43" t="s">
        <v>7</v>
      </c>
      <c r="AE11" s="6"/>
      <c r="AF11" s="45">
        <v>400</v>
      </c>
      <c r="AG11" s="37">
        <v>0.89</v>
      </c>
      <c r="AH11" s="41" t="s">
        <v>13</v>
      </c>
      <c r="AI11" s="42">
        <f t="shared" si="4"/>
        <v>8.9000000000000006E-4</v>
      </c>
      <c r="AJ11" s="43" t="s">
        <v>7</v>
      </c>
    </row>
    <row r="12" spans="1:36" ht="26.25">
      <c r="A12" s="6"/>
      <c r="B12" s="45">
        <v>300</v>
      </c>
      <c r="C12" s="37">
        <v>2</v>
      </c>
      <c r="D12" s="38" t="s">
        <v>13</v>
      </c>
      <c r="E12" s="39">
        <f t="shared" si="5"/>
        <v>2E-3</v>
      </c>
      <c r="F12" s="40" t="s">
        <v>7</v>
      </c>
      <c r="G12"/>
      <c r="H12" s="36">
        <v>20.2</v>
      </c>
      <c r="I12" s="37">
        <v>7.0000000000000007E-2</v>
      </c>
      <c r="J12" s="38" t="s">
        <v>13</v>
      </c>
      <c r="K12" s="39">
        <f t="shared" si="0"/>
        <v>7.0000000000000007E-5</v>
      </c>
      <c r="L12" s="40" t="s">
        <v>7</v>
      </c>
      <c r="M12" s="33"/>
      <c r="N12" s="36">
        <v>20.2</v>
      </c>
      <c r="O12" s="37">
        <v>0.1</v>
      </c>
      <c r="P12" s="41" t="s">
        <v>13</v>
      </c>
      <c r="Q12" s="42">
        <f t="shared" si="1"/>
        <v>1E-4</v>
      </c>
      <c r="R12" s="43" t="s">
        <v>7</v>
      </c>
      <c r="T12" s="46">
        <v>1.07</v>
      </c>
      <c r="U12" s="37">
        <v>0.06</v>
      </c>
      <c r="V12" s="41" t="s">
        <v>13</v>
      </c>
      <c r="W12" s="42">
        <f t="shared" si="2"/>
        <v>5.9999999999999995E-5</v>
      </c>
      <c r="X12" s="43" t="s">
        <v>7</v>
      </c>
      <c r="Z12" s="46">
        <v>1.06</v>
      </c>
      <c r="AA12" s="37">
        <v>0.08</v>
      </c>
      <c r="AB12" s="41" t="s">
        <v>13</v>
      </c>
      <c r="AC12" s="42">
        <f t="shared" si="3"/>
        <v>8.0000000000000007E-5</v>
      </c>
      <c r="AD12" s="43" t="s">
        <v>7</v>
      </c>
      <c r="AE12" s="6"/>
      <c r="AF12" s="45">
        <v>500</v>
      </c>
      <c r="AG12" s="37">
        <v>1.1000000000000001</v>
      </c>
      <c r="AH12" s="41" t="s">
        <v>13</v>
      </c>
      <c r="AI12" s="42">
        <f t="shared" si="4"/>
        <v>1.1000000000000001E-3</v>
      </c>
      <c r="AJ12" s="43" t="s">
        <v>7</v>
      </c>
    </row>
    <row r="13" spans="1:36" ht="26.25">
      <c r="A13" s="6"/>
      <c r="B13" s="45">
        <v>400</v>
      </c>
      <c r="C13" s="37">
        <v>2</v>
      </c>
      <c r="D13" s="38" t="s">
        <v>13</v>
      </c>
      <c r="E13" s="39">
        <f t="shared" si="5"/>
        <v>2E-3</v>
      </c>
      <c r="F13" s="40" t="s">
        <v>7</v>
      </c>
      <c r="G13"/>
      <c r="H13" s="36">
        <v>22.8</v>
      </c>
      <c r="I13" s="37">
        <v>7.0000000000000007E-2</v>
      </c>
      <c r="J13" s="38" t="s">
        <v>13</v>
      </c>
      <c r="K13" s="39">
        <f t="shared" si="0"/>
        <v>7.0000000000000007E-5</v>
      </c>
      <c r="L13" s="40" t="s">
        <v>7</v>
      </c>
      <c r="M13" s="33"/>
      <c r="N13" s="36">
        <v>22.8</v>
      </c>
      <c r="O13" s="37">
        <v>0.1</v>
      </c>
      <c r="P13" s="41" t="s">
        <v>13</v>
      </c>
      <c r="Q13" s="42">
        <f t="shared" si="1"/>
        <v>1E-4</v>
      </c>
      <c r="R13" s="43" t="s">
        <v>7</v>
      </c>
      <c r="T13" s="46">
        <v>1.08</v>
      </c>
      <c r="U13" s="37">
        <v>0.06</v>
      </c>
      <c r="V13" s="41" t="s">
        <v>13</v>
      </c>
      <c r="W13" s="42">
        <f t="shared" si="2"/>
        <v>5.9999999999999995E-5</v>
      </c>
      <c r="X13" s="43" t="s">
        <v>7</v>
      </c>
      <c r="Z13" s="46">
        <v>1.07</v>
      </c>
      <c r="AA13" s="37">
        <v>0.08</v>
      </c>
      <c r="AB13" s="41" t="s">
        <v>13</v>
      </c>
      <c r="AC13" s="42">
        <f t="shared" si="3"/>
        <v>8.0000000000000007E-5</v>
      </c>
      <c r="AD13" s="43" t="s">
        <v>7</v>
      </c>
      <c r="AE13" s="6"/>
      <c r="AF13" s="7"/>
      <c r="AG13" s="7"/>
      <c r="AH13" s="7"/>
      <c r="AI13" s="7"/>
      <c r="AJ13" s="7"/>
    </row>
    <row r="14" spans="1:36" ht="26.25">
      <c r="A14" s="6"/>
      <c r="B14" s="45">
        <v>500</v>
      </c>
      <c r="C14" s="37">
        <v>2</v>
      </c>
      <c r="D14" s="38" t="s">
        <v>13</v>
      </c>
      <c r="E14" s="39">
        <f t="shared" si="5"/>
        <v>2E-3</v>
      </c>
      <c r="F14" s="40" t="s">
        <v>7</v>
      </c>
      <c r="G14"/>
      <c r="H14" s="36">
        <v>25</v>
      </c>
      <c r="I14" s="37">
        <v>7.0000000000000007E-2</v>
      </c>
      <c r="J14" s="47" t="s">
        <v>13</v>
      </c>
      <c r="K14" s="39">
        <f t="shared" si="0"/>
        <v>7.0000000000000007E-5</v>
      </c>
      <c r="L14" s="40" t="s">
        <v>7</v>
      </c>
      <c r="M14" s="33"/>
      <c r="N14" s="45">
        <v>25</v>
      </c>
      <c r="O14" s="37">
        <v>0.11</v>
      </c>
      <c r="P14" s="41" t="s">
        <v>13</v>
      </c>
      <c r="Q14" s="42">
        <f t="shared" si="1"/>
        <v>1.1E-4</v>
      </c>
      <c r="R14" s="43" t="s">
        <v>7</v>
      </c>
      <c r="T14" s="46">
        <v>1.0900000000000001</v>
      </c>
      <c r="U14" s="37">
        <v>0.06</v>
      </c>
      <c r="V14" s="41" t="s">
        <v>13</v>
      </c>
      <c r="W14" s="42">
        <f t="shared" si="2"/>
        <v>5.9999999999999995E-5</v>
      </c>
      <c r="X14" s="43" t="s">
        <v>7</v>
      </c>
      <c r="Z14" s="46">
        <v>1.08</v>
      </c>
      <c r="AA14" s="37">
        <v>0.08</v>
      </c>
      <c r="AB14" s="41" t="s">
        <v>13</v>
      </c>
      <c r="AC14" s="42">
        <f t="shared" si="3"/>
        <v>8.0000000000000007E-5</v>
      </c>
      <c r="AD14" s="43" t="s">
        <v>7</v>
      </c>
      <c r="AE14" s="6"/>
      <c r="AF14" s="7"/>
      <c r="AG14" s="7"/>
      <c r="AH14" s="7"/>
      <c r="AI14" s="7"/>
      <c r="AJ14" s="7"/>
    </row>
    <row r="15" spans="1:36" ht="26.25">
      <c r="A15" s="6"/>
      <c r="B15" s="45">
        <v>600</v>
      </c>
      <c r="C15" s="37">
        <v>2</v>
      </c>
      <c r="D15" s="38" t="s">
        <v>13</v>
      </c>
      <c r="E15" s="39">
        <f t="shared" si="5"/>
        <v>2E-3</v>
      </c>
      <c r="F15" s="40" t="s">
        <v>7</v>
      </c>
      <c r="G15"/>
      <c r="H15" s="33"/>
      <c r="I15" s="33"/>
      <c r="J15" s="33"/>
      <c r="K15" s="33"/>
      <c r="L15" s="33"/>
      <c r="M15" s="33"/>
      <c r="N15" s="45">
        <v>50</v>
      </c>
      <c r="O15" s="37">
        <v>0.13</v>
      </c>
      <c r="P15" s="41" t="s">
        <v>13</v>
      </c>
      <c r="Q15" s="42">
        <f t="shared" si="1"/>
        <v>1.3000000000000002E-4</v>
      </c>
      <c r="R15" s="43" t="s">
        <v>7</v>
      </c>
      <c r="T15" s="46">
        <v>1.1000000000000001</v>
      </c>
      <c r="U15" s="37">
        <v>0.06</v>
      </c>
      <c r="V15" s="41" t="s">
        <v>13</v>
      </c>
      <c r="W15" s="42">
        <f t="shared" si="2"/>
        <v>5.9999999999999995E-5</v>
      </c>
      <c r="X15" s="43" t="s">
        <v>7</v>
      </c>
      <c r="Z15" s="46">
        <v>1.0900000000000001</v>
      </c>
      <c r="AA15" s="37">
        <v>0.08</v>
      </c>
      <c r="AB15" s="41" t="s">
        <v>13</v>
      </c>
      <c r="AC15" s="42">
        <f t="shared" si="3"/>
        <v>8.0000000000000007E-5</v>
      </c>
      <c r="AD15" s="43" t="s">
        <v>7</v>
      </c>
      <c r="AE15" s="6"/>
      <c r="AF15" s="7"/>
      <c r="AG15" s="7"/>
      <c r="AH15" s="7"/>
      <c r="AI15" s="7"/>
      <c r="AJ15" s="7"/>
    </row>
    <row r="16" spans="1:36" ht="26.25">
      <c r="A16" s="6"/>
      <c r="B16" s="45">
        <v>700</v>
      </c>
      <c r="C16" s="37">
        <v>2</v>
      </c>
      <c r="D16" s="38" t="s">
        <v>13</v>
      </c>
      <c r="E16" s="39">
        <f t="shared" si="5"/>
        <v>2E-3</v>
      </c>
      <c r="F16" s="40" t="s">
        <v>7</v>
      </c>
      <c r="G16"/>
      <c r="H16" s="48" t="s">
        <v>14</v>
      </c>
      <c r="I16" s="49">
        <v>2</v>
      </c>
      <c r="J16" s="50"/>
      <c r="K16" s="33"/>
      <c r="L16" s="33"/>
      <c r="M16" s="33"/>
      <c r="N16" s="45">
        <v>75</v>
      </c>
      <c r="O16" s="37">
        <v>0.16</v>
      </c>
      <c r="P16" s="41" t="s">
        <v>13</v>
      </c>
      <c r="Q16" s="42">
        <f t="shared" si="1"/>
        <v>1.6000000000000001E-4</v>
      </c>
      <c r="R16" s="43" t="s">
        <v>7</v>
      </c>
      <c r="T16" s="46">
        <v>1.2</v>
      </c>
      <c r="U16" s="37">
        <v>0.06</v>
      </c>
      <c r="V16" s="41" t="s">
        <v>13</v>
      </c>
      <c r="W16" s="42">
        <f t="shared" si="2"/>
        <v>5.9999999999999995E-5</v>
      </c>
      <c r="X16" s="43" t="s">
        <v>7</v>
      </c>
      <c r="Z16" s="46">
        <v>1.1000000000000001</v>
      </c>
      <c r="AA16" s="37">
        <v>0.08</v>
      </c>
      <c r="AB16" s="41" t="s">
        <v>13</v>
      </c>
      <c r="AC16" s="42">
        <f t="shared" si="3"/>
        <v>8.0000000000000007E-5</v>
      </c>
      <c r="AD16" s="43" t="s">
        <v>7</v>
      </c>
      <c r="AE16" s="6"/>
      <c r="AF16" s="7"/>
      <c r="AG16" s="7"/>
      <c r="AH16" s="7"/>
      <c r="AI16" s="7"/>
      <c r="AJ16" s="7"/>
    </row>
    <row r="17" spans="1:36" ht="26.25">
      <c r="A17" s="6"/>
      <c r="B17" s="6"/>
      <c r="C17" s="6"/>
      <c r="D17" s="6"/>
      <c r="E17" s="6"/>
      <c r="F17" s="6"/>
      <c r="G17"/>
      <c r="H17" s="51" t="s">
        <v>15</v>
      </c>
      <c r="I17" s="51">
        <v>5</v>
      </c>
      <c r="J17" s="50"/>
      <c r="K17" s="33"/>
      <c r="L17" s="33"/>
      <c r="M17" s="33"/>
      <c r="N17" s="45">
        <v>100</v>
      </c>
      <c r="O17" s="37">
        <v>0.18</v>
      </c>
      <c r="P17" s="41" t="s">
        <v>13</v>
      </c>
      <c r="Q17" s="42">
        <f t="shared" si="1"/>
        <v>1.7999999999999998E-4</v>
      </c>
      <c r="R17" s="43" t="s">
        <v>7</v>
      </c>
      <c r="T17" s="46">
        <v>1.3</v>
      </c>
      <c r="U17" s="37">
        <v>0.06</v>
      </c>
      <c r="V17" s="41" t="s">
        <v>13</v>
      </c>
      <c r="W17" s="42">
        <f t="shared" si="2"/>
        <v>5.9999999999999995E-5</v>
      </c>
      <c r="X17" s="43" t="s">
        <v>7</v>
      </c>
      <c r="Z17" s="46">
        <v>1.2</v>
      </c>
      <c r="AA17" s="37">
        <v>0.08</v>
      </c>
      <c r="AB17" s="41" t="s">
        <v>13</v>
      </c>
      <c r="AC17" s="42">
        <f t="shared" si="3"/>
        <v>8.0000000000000007E-5</v>
      </c>
      <c r="AD17" s="43" t="s">
        <v>7</v>
      </c>
      <c r="AE17" s="6"/>
      <c r="AF17" s="7"/>
      <c r="AG17" s="7"/>
      <c r="AH17" s="7"/>
      <c r="AI17" s="7"/>
      <c r="AJ17" s="7"/>
    </row>
    <row r="18" spans="1:36" ht="26.25">
      <c r="A18" s="6"/>
      <c r="B18" s="6"/>
      <c r="C18" s="6"/>
      <c r="D18" s="6"/>
      <c r="E18" s="6"/>
      <c r="F18" s="6"/>
      <c r="G18"/>
      <c r="H18" s="7"/>
      <c r="I18" s="7"/>
      <c r="J18" s="7"/>
      <c r="K18" s="7"/>
      <c r="L18" s="7"/>
      <c r="M18" s="33"/>
      <c r="N18" s="7"/>
      <c r="O18" s="7"/>
      <c r="P18" s="7"/>
      <c r="Q18" s="7"/>
      <c r="R18" s="7"/>
      <c r="T18" s="46">
        <v>1.4</v>
      </c>
      <c r="U18" s="37">
        <v>0.06</v>
      </c>
      <c r="V18" s="41" t="s">
        <v>13</v>
      </c>
      <c r="W18" s="42">
        <f t="shared" si="2"/>
        <v>5.9999999999999995E-5</v>
      </c>
      <c r="X18" s="43" t="s">
        <v>7</v>
      </c>
      <c r="Z18" s="46">
        <v>1.3</v>
      </c>
      <c r="AA18" s="37">
        <v>0.08</v>
      </c>
      <c r="AB18" s="41" t="s">
        <v>13</v>
      </c>
      <c r="AC18" s="42">
        <f t="shared" si="3"/>
        <v>8.0000000000000007E-5</v>
      </c>
      <c r="AD18" s="43" t="s">
        <v>7</v>
      </c>
      <c r="AE18" s="6"/>
      <c r="AF18" s="33"/>
      <c r="AG18" s="33"/>
      <c r="AH18" s="33"/>
      <c r="AI18" s="33"/>
      <c r="AJ18" s="33"/>
    </row>
    <row r="19" spans="1:36" ht="26.25">
      <c r="A19" s="6"/>
      <c r="B19" s="6"/>
      <c r="C19" s="6"/>
      <c r="D19" s="6"/>
      <c r="E19" s="6"/>
      <c r="F19" s="6"/>
      <c r="G19"/>
      <c r="H19" s="7"/>
      <c r="I19" s="7"/>
      <c r="J19" s="7"/>
      <c r="K19" s="7"/>
      <c r="L19" s="7"/>
      <c r="M19" s="33"/>
      <c r="N19" s="7"/>
      <c r="O19" s="7"/>
      <c r="P19" s="7"/>
      <c r="Q19" s="7"/>
      <c r="R19" s="7"/>
      <c r="T19" s="46">
        <v>1.5</v>
      </c>
      <c r="U19" s="37">
        <v>0.06</v>
      </c>
      <c r="V19" s="41" t="s">
        <v>13</v>
      </c>
      <c r="W19" s="42">
        <f t="shared" si="2"/>
        <v>5.9999999999999995E-5</v>
      </c>
      <c r="X19" s="43" t="s">
        <v>7</v>
      </c>
      <c r="Z19" s="46">
        <v>1.4</v>
      </c>
      <c r="AA19" s="37">
        <v>0.08</v>
      </c>
      <c r="AB19" s="41" t="s">
        <v>13</v>
      </c>
      <c r="AC19" s="42">
        <f t="shared" si="3"/>
        <v>8.0000000000000007E-5</v>
      </c>
      <c r="AD19" s="43" t="s">
        <v>7</v>
      </c>
      <c r="AE19" s="6"/>
      <c r="AF19" s="33"/>
      <c r="AG19" s="33"/>
      <c r="AH19" s="33"/>
      <c r="AI19" s="33"/>
      <c r="AJ19" s="33"/>
    </row>
    <row r="20" spans="1:36" ht="26.25">
      <c r="A20" s="6"/>
      <c r="B20" s="6"/>
      <c r="C20" s="6"/>
      <c r="D20" s="6"/>
      <c r="E20" s="6"/>
      <c r="F20" s="6"/>
      <c r="G20"/>
      <c r="H20" s="7"/>
      <c r="I20" s="7"/>
      <c r="J20" s="7"/>
      <c r="K20" s="7"/>
      <c r="L20" s="7"/>
      <c r="M20" s="33"/>
      <c r="N20" s="7"/>
      <c r="O20" s="7"/>
      <c r="P20" s="7"/>
      <c r="Q20" s="7"/>
      <c r="R20" s="7"/>
      <c r="T20" s="46">
        <v>1.6</v>
      </c>
      <c r="U20" s="37">
        <v>0.06</v>
      </c>
      <c r="V20" s="41" t="s">
        <v>13</v>
      </c>
      <c r="W20" s="42">
        <f t="shared" si="2"/>
        <v>5.9999999999999995E-5</v>
      </c>
      <c r="X20" s="43" t="s">
        <v>7</v>
      </c>
      <c r="Z20" s="46">
        <v>1.5</v>
      </c>
      <c r="AA20" s="37">
        <v>0.08</v>
      </c>
      <c r="AB20" s="41" t="s">
        <v>13</v>
      </c>
      <c r="AC20" s="42">
        <f t="shared" si="3"/>
        <v>8.0000000000000007E-5</v>
      </c>
      <c r="AD20" s="43" t="s">
        <v>7</v>
      </c>
      <c r="AE20" s="6"/>
      <c r="AF20" s="6"/>
      <c r="AG20" s="6"/>
      <c r="AH20" s="6"/>
      <c r="AI20" s="6"/>
      <c r="AJ20" s="6"/>
    </row>
    <row r="21" spans="1:36" ht="26.25">
      <c r="A21" s="6"/>
      <c r="B21" s="6"/>
      <c r="C21" s="6"/>
      <c r="D21" s="6"/>
      <c r="E21" s="6"/>
      <c r="F21" s="6"/>
      <c r="G21"/>
      <c r="H21" s="7"/>
      <c r="I21" s="7"/>
      <c r="J21" s="7"/>
      <c r="K21" s="7"/>
      <c r="L21" s="7"/>
      <c r="M21" s="33"/>
      <c r="N21" s="7"/>
      <c r="O21" s="7"/>
      <c r="P21" s="7"/>
      <c r="Q21" s="7"/>
      <c r="R21" s="7"/>
      <c r="T21" s="46">
        <v>1.7</v>
      </c>
      <c r="U21" s="37">
        <v>0.06</v>
      </c>
      <c r="V21" s="41" t="s">
        <v>13</v>
      </c>
      <c r="W21" s="42">
        <f t="shared" si="2"/>
        <v>5.9999999999999995E-5</v>
      </c>
      <c r="X21" s="43" t="s">
        <v>7</v>
      </c>
      <c r="Z21" s="46">
        <v>1.6</v>
      </c>
      <c r="AA21" s="37">
        <v>0.08</v>
      </c>
      <c r="AB21" s="41" t="s">
        <v>13</v>
      </c>
      <c r="AC21" s="42">
        <f t="shared" si="3"/>
        <v>8.0000000000000007E-5</v>
      </c>
      <c r="AD21" s="43" t="s">
        <v>7</v>
      </c>
      <c r="AE21" s="6"/>
      <c r="AF21" s="6"/>
      <c r="AG21" s="6"/>
      <c r="AH21" s="6"/>
      <c r="AI21" s="6"/>
      <c r="AJ21" s="6"/>
    </row>
    <row r="22" spans="1:36" ht="26.25">
      <c r="A22" s="6"/>
      <c r="B22" s="6"/>
      <c r="C22" s="6"/>
      <c r="D22" s="6"/>
      <c r="E22" s="6"/>
      <c r="F22" s="6"/>
      <c r="G22"/>
      <c r="H22" s="7"/>
      <c r="I22" s="7"/>
      <c r="J22" s="7"/>
      <c r="K22" s="7"/>
      <c r="L22" s="7"/>
      <c r="M22" s="33"/>
      <c r="N22" s="7"/>
      <c r="O22" s="7"/>
      <c r="P22" s="7"/>
      <c r="Q22" s="7"/>
      <c r="R22" s="7"/>
      <c r="T22" s="46">
        <v>1.8</v>
      </c>
      <c r="U22" s="37">
        <v>0.06</v>
      </c>
      <c r="V22" s="41" t="s">
        <v>13</v>
      </c>
      <c r="W22" s="42">
        <f t="shared" si="2"/>
        <v>5.9999999999999995E-5</v>
      </c>
      <c r="X22" s="43" t="s">
        <v>7</v>
      </c>
      <c r="Z22" s="46">
        <v>1.7</v>
      </c>
      <c r="AA22" s="37">
        <v>0.08</v>
      </c>
      <c r="AB22" s="41" t="s">
        <v>13</v>
      </c>
      <c r="AC22" s="42">
        <f t="shared" si="3"/>
        <v>8.0000000000000007E-5</v>
      </c>
      <c r="AD22" s="43" t="s">
        <v>7</v>
      </c>
      <c r="AE22" s="6"/>
      <c r="AF22" s="6"/>
      <c r="AG22" s="6"/>
      <c r="AH22" s="6"/>
      <c r="AI22" s="6"/>
      <c r="AJ22" s="6"/>
    </row>
    <row r="23" spans="1:36" ht="26.25">
      <c r="A23" s="6"/>
      <c r="B23" s="6"/>
      <c r="C23" s="6"/>
      <c r="D23" s="6"/>
      <c r="E23" s="6"/>
      <c r="F23" s="6"/>
      <c r="G2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T23" s="46">
        <v>1.9</v>
      </c>
      <c r="U23" s="37">
        <v>0.06</v>
      </c>
      <c r="V23" s="41" t="s">
        <v>13</v>
      </c>
      <c r="W23" s="42">
        <f t="shared" si="2"/>
        <v>5.9999999999999995E-5</v>
      </c>
      <c r="X23" s="43" t="s">
        <v>7</v>
      </c>
      <c r="Z23" s="46">
        <v>1.8</v>
      </c>
      <c r="AA23" s="37">
        <v>0.08</v>
      </c>
      <c r="AB23" s="41" t="s">
        <v>13</v>
      </c>
      <c r="AC23" s="42">
        <f t="shared" si="3"/>
        <v>8.0000000000000007E-5</v>
      </c>
      <c r="AD23" s="43" t="s">
        <v>7</v>
      </c>
      <c r="AE23" s="6"/>
      <c r="AF23" s="6"/>
      <c r="AG23" s="6"/>
      <c r="AH23" s="6"/>
      <c r="AI23" s="6"/>
      <c r="AJ23" s="6"/>
    </row>
    <row r="24" spans="1:36" ht="26.25">
      <c r="A24" s="6"/>
      <c r="B24" s="6"/>
      <c r="C24" s="6"/>
      <c r="D24" s="6"/>
      <c r="E24" s="6"/>
      <c r="F24" s="6"/>
      <c r="G24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T24" s="45">
        <v>1</v>
      </c>
      <c r="U24" s="37">
        <v>0.06</v>
      </c>
      <c r="V24" s="41" t="s">
        <v>13</v>
      </c>
      <c r="W24" s="42">
        <f t="shared" si="2"/>
        <v>5.9999999999999995E-5</v>
      </c>
      <c r="X24" s="43" t="s">
        <v>7</v>
      </c>
      <c r="Z24" s="46">
        <v>1.9</v>
      </c>
      <c r="AA24" s="37">
        <v>0.08</v>
      </c>
      <c r="AB24" s="41" t="s">
        <v>13</v>
      </c>
      <c r="AC24" s="42">
        <f t="shared" si="3"/>
        <v>8.0000000000000007E-5</v>
      </c>
      <c r="AD24" s="43" t="s">
        <v>7</v>
      </c>
      <c r="AE24" s="6"/>
      <c r="AF24" s="6"/>
      <c r="AG24" s="6"/>
      <c r="AH24" s="6"/>
      <c r="AI24" s="6"/>
      <c r="AJ24" s="6"/>
    </row>
    <row r="25" spans="1:36" ht="26.25">
      <c r="A25" s="6"/>
      <c r="B25" s="6"/>
      <c r="C25" s="6"/>
      <c r="D25" s="6"/>
      <c r="E25" s="6"/>
      <c r="F25" s="6"/>
      <c r="G25"/>
      <c r="H25" s="52"/>
      <c r="I25" s="53"/>
      <c r="J25" s="53"/>
      <c r="K25" s="33"/>
      <c r="L25" s="33"/>
      <c r="M25" s="33"/>
      <c r="T25" s="45">
        <v>2</v>
      </c>
      <c r="U25" s="37">
        <v>0.06</v>
      </c>
      <c r="V25" s="41" t="s">
        <v>13</v>
      </c>
      <c r="W25" s="42">
        <f t="shared" si="2"/>
        <v>5.9999999999999995E-5</v>
      </c>
      <c r="X25" s="43" t="s">
        <v>7</v>
      </c>
      <c r="Z25" s="45">
        <v>2</v>
      </c>
      <c r="AA25" s="37">
        <v>0.08</v>
      </c>
      <c r="AB25" s="41" t="s">
        <v>13</v>
      </c>
      <c r="AC25" s="42">
        <f t="shared" si="3"/>
        <v>8.0000000000000007E-5</v>
      </c>
      <c r="AD25" s="43" t="s">
        <v>7</v>
      </c>
      <c r="AE25" s="6"/>
      <c r="AF25" s="6"/>
      <c r="AG25" s="6"/>
      <c r="AH25" s="6"/>
      <c r="AI25" s="6"/>
      <c r="AJ25" s="6"/>
    </row>
    <row r="26" spans="1:36" ht="26.25">
      <c r="A26" s="6"/>
      <c r="B26" s="6"/>
      <c r="C26" s="6"/>
      <c r="D26" s="6"/>
      <c r="E26" s="6"/>
      <c r="F26" s="6"/>
      <c r="G26"/>
      <c r="H26" s="52"/>
      <c r="I26" s="53"/>
      <c r="J26" s="53"/>
      <c r="K26" s="33"/>
      <c r="L26" s="33"/>
      <c r="M26" s="33"/>
      <c r="T26" s="45">
        <v>3</v>
      </c>
      <c r="U26" s="37">
        <v>0.06</v>
      </c>
      <c r="V26" s="41" t="s">
        <v>13</v>
      </c>
      <c r="W26" s="42">
        <f t="shared" si="2"/>
        <v>5.9999999999999995E-5</v>
      </c>
      <c r="X26" s="43" t="s">
        <v>7</v>
      </c>
      <c r="Z26" s="45">
        <v>3</v>
      </c>
      <c r="AA26" s="37">
        <v>0.08</v>
      </c>
      <c r="AB26" s="41" t="s">
        <v>13</v>
      </c>
      <c r="AC26" s="42">
        <f t="shared" si="3"/>
        <v>8.0000000000000007E-5</v>
      </c>
      <c r="AD26" s="43" t="s">
        <v>7</v>
      </c>
      <c r="AE26" s="6"/>
      <c r="AF26" s="6"/>
      <c r="AG26" s="6"/>
      <c r="AH26" s="6"/>
      <c r="AI26" s="6"/>
      <c r="AJ26" s="6"/>
    </row>
    <row r="27" spans="1:36" ht="26.25">
      <c r="A27" s="6"/>
      <c r="B27" s="6"/>
      <c r="C27" s="6"/>
      <c r="D27" s="6"/>
      <c r="E27" s="6"/>
      <c r="F27" s="6"/>
      <c r="G27"/>
      <c r="H27" s="52"/>
      <c r="I27" s="53"/>
      <c r="J27" s="53"/>
      <c r="K27" s="33"/>
      <c r="L27" s="33"/>
      <c r="M27" s="33"/>
      <c r="T27" s="45">
        <v>4</v>
      </c>
      <c r="U27" s="37">
        <v>0.06</v>
      </c>
      <c r="V27" s="41" t="s">
        <v>13</v>
      </c>
      <c r="W27" s="42">
        <f t="shared" si="2"/>
        <v>5.9999999999999995E-5</v>
      </c>
      <c r="X27" s="43" t="s">
        <v>7</v>
      </c>
      <c r="Z27" s="45">
        <v>4</v>
      </c>
      <c r="AA27" s="37">
        <v>0.08</v>
      </c>
      <c r="AB27" s="41" t="s">
        <v>13</v>
      </c>
      <c r="AC27" s="42">
        <f t="shared" si="3"/>
        <v>8.0000000000000007E-5</v>
      </c>
      <c r="AD27" s="43" t="s">
        <v>7</v>
      </c>
      <c r="AE27" s="6"/>
      <c r="AF27" s="6"/>
      <c r="AG27" s="6"/>
      <c r="AH27" s="6"/>
      <c r="AI27" s="6"/>
      <c r="AJ27" s="6"/>
    </row>
    <row r="28" spans="1:36">
      <c r="A28" s="6"/>
      <c r="B28" s="6"/>
      <c r="C28" s="6"/>
      <c r="D28" s="6"/>
      <c r="E28" s="6"/>
      <c r="F28" s="6"/>
      <c r="G28"/>
      <c r="T28" s="45">
        <v>5</v>
      </c>
      <c r="U28" s="37">
        <v>0.06</v>
      </c>
      <c r="V28" s="41" t="s">
        <v>13</v>
      </c>
      <c r="W28" s="42">
        <f t="shared" si="2"/>
        <v>5.9999999999999995E-5</v>
      </c>
      <c r="X28" s="43" t="s">
        <v>7</v>
      </c>
      <c r="Z28" s="45">
        <v>5</v>
      </c>
      <c r="AA28" s="37">
        <v>0.09</v>
      </c>
      <c r="AB28" s="41" t="s">
        <v>13</v>
      </c>
      <c r="AC28" s="42">
        <f t="shared" si="3"/>
        <v>8.9999999999999992E-5</v>
      </c>
      <c r="AD28" s="43" t="s">
        <v>7</v>
      </c>
      <c r="AE28" s="6"/>
      <c r="AF28" s="6"/>
      <c r="AG28" s="6"/>
      <c r="AH28" s="6"/>
      <c r="AI28" s="6"/>
      <c r="AJ28" s="6"/>
    </row>
    <row r="29" spans="1:36">
      <c r="A29" s="6"/>
      <c r="B29" s="6"/>
      <c r="C29" s="6"/>
      <c r="D29" s="6"/>
      <c r="E29" s="6"/>
      <c r="F29" s="6"/>
      <c r="G29"/>
      <c r="T29" s="45">
        <v>6</v>
      </c>
      <c r="U29" s="37">
        <v>0.06</v>
      </c>
      <c r="V29" s="41" t="s">
        <v>13</v>
      </c>
      <c r="W29" s="42">
        <f t="shared" si="2"/>
        <v>5.9999999999999995E-5</v>
      </c>
      <c r="X29" s="43" t="s">
        <v>7</v>
      </c>
      <c r="Z29" s="45">
        <v>6</v>
      </c>
      <c r="AA29" s="37">
        <v>0.09</v>
      </c>
      <c r="AB29" s="41" t="s">
        <v>13</v>
      </c>
      <c r="AC29" s="42">
        <f t="shared" si="3"/>
        <v>8.9999999999999992E-5</v>
      </c>
      <c r="AD29" s="43" t="s">
        <v>7</v>
      </c>
      <c r="AE29" s="6"/>
      <c r="AF29" s="6"/>
      <c r="AG29" s="6"/>
      <c r="AH29" s="6"/>
      <c r="AI29" s="6"/>
      <c r="AJ29" s="6"/>
    </row>
    <row r="30" spans="1:36">
      <c r="A30" s="6"/>
      <c r="B30" s="6"/>
      <c r="C30" s="6"/>
      <c r="D30" s="6"/>
      <c r="E30" s="6"/>
      <c r="F30" s="6"/>
      <c r="G30"/>
      <c r="T30" s="45">
        <v>7</v>
      </c>
      <c r="U30" s="37">
        <v>0.06</v>
      </c>
      <c r="V30" s="41" t="s">
        <v>13</v>
      </c>
      <c r="W30" s="42">
        <f t="shared" si="2"/>
        <v>5.9999999999999995E-5</v>
      </c>
      <c r="X30" s="43" t="s">
        <v>7</v>
      </c>
      <c r="Z30" s="45">
        <v>7</v>
      </c>
      <c r="AA30" s="37">
        <v>0.09</v>
      </c>
      <c r="AB30" s="41" t="s">
        <v>13</v>
      </c>
      <c r="AC30" s="42">
        <f t="shared" si="3"/>
        <v>8.9999999999999992E-5</v>
      </c>
      <c r="AD30" s="43" t="s">
        <v>7</v>
      </c>
      <c r="AE30" s="6"/>
      <c r="AF30" s="6"/>
      <c r="AG30" s="6"/>
      <c r="AH30" s="6"/>
      <c r="AI30" s="6"/>
      <c r="AJ30" s="6"/>
    </row>
    <row r="31" spans="1:36">
      <c r="A31" s="6"/>
      <c r="B31" s="6"/>
      <c r="C31" s="6"/>
      <c r="D31" s="6"/>
      <c r="E31" s="6"/>
      <c r="F31" s="6"/>
      <c r="G31"/>
      <c r="H31"/>
      <c r="I31"/>
      <c r="J31"/>
      <c r="K31"/>
      <c r="L31"/>
      <c r="M31"/>
      <c r="T31" s="45">
        <v>8</v>
      </c>
      <c r="U31" s="37">
        <v>0.06</v>
      </c>
      <c r="V31" s="41" t="s">
        <v>13</v>
      </c>
      <c r="W31" s="42">
        <f t="shared" si="2"/>
        <v>5.9999999999999995E-5</v>
      </c>
      <c r="X31" s="43" t="s">
        <v>7</v>
      </c>
      <c r="Z31" s="45">
        <v>8</v>
      </c>
      <c r="AA31" s="37">
        <v>0.09</v>
      </c>
      <c r="AB31" s="41" t="s">
        <v>13</v>
      </c>
      <c r="AC31" s="42">
        <f t="shared" si="3"/>
        <v>8.9999999999999992E-5</v>
      </c>
      <c r="AD31" s="43" t="s">
        <v>7</v>
      </c>
      <c r="AE31" s="6"/>
      <c r="AF31" s="6"/>
      <c r="AG31" s="6"/>
      <c r="AH31" s="6"/>
      <c r="AI31" s="6"/>
      <c r="AJ31" s="6"/>
    </row>
    <row r="32" spans="1:36">
      <c r="A32" s="6"/>
      <c r="B32" s="6"/>
      <c r="C32" s="6"/>
      <c r="D32" s="6"/>
      <c r="E32" s="6"/>
      <c r="F32" s="6"/>
      <c r="G32"/>
      <c r="H32"/>
      <c r="I32"/>
      <c r="J32"/>
      <c r="K32"/>
      <c r="L32"/>
      <c r="M32"/>
      <c r="T32" s="45">
        <v>9</v>
      </c>
      <c r="U32" s="37">
        <v>0.06</v>
      </c>
      <c r="V32" s="41" t="s">
        <v>13</v>
      </c>
      <c r="W32" s="42">
        <f t="shared" si="2"/>
        <v>5.9999999999999995E-5</v>
      </c>
      <c r="X32" s="43" t="s">
        <v>7</v>
      </c>
      <c r="Z32" s="45">
        <v>9</v>
      </c>
      <c r="AA32" s="37">
        <v>0.09</v>
      </c>
      <c r="AB32" s="41" t="s">
        <v>13</v>
      </c>
      <c r="AC32" s="42">
        <f t="shared" si="3"/>
        <v>8.9999999999999992E-5</v>
      </c>
      <c r="AD32" s="43" t="s">
        <v>7</v>
      </c>
      <c r="AE32" s="6"/>
      <c r="AF32" s="6"/>
      <c r="AG32" s="6"/>
      <c r="AH32" s="6"/>
      <c r="AI32" s="6"/>
      <c r="AJ32" s="6"/>
    </row>
    <row r="33" spans="1:36">
      <c r="A33" s="6"/>
      <c r="B33" s="6"/>
      <c r="C33" s="6"/>
      <c r="D33" s="6"/>
      <c r="E33" s="6"/>
      <c r="F33" s="6"/>
      <c r="G33"/>
      <c r="H33"/>
      <c r="I33"/>
      <c r="J33"/>
      <c r="K33"/>
      <c r="L33"/>
      <c r="M33"/>
      <c r="T33" s="45">
        <v>10</v>
      </c>
      <c r="U33" s="37">
        <v>0.06</v>
      </c>
      <c r="V33" s="41" t="s">
        <v>13</v>
      </c>
      <c r="W33" s="42">
        <f t="shared" si="2"/>
        <v>5.9999999999999995E-5</v>
      </c>
      <c r="X33" s="43" t="s">
        <v>7</v>
      </c>
      <c r="Z33" s="45">
        <v>10</v>
      </c>
      <c r="AA33" s="37">
        <v>0.09</v>
      </c>
      <c r="AB33" s="41" t="s">
        <v>13</v>
      </c>
      <c r="AC33" s="42">
        <f t="shared" si="3"/>
        <v>8.9999999999999992E-5</v>
      </c>
      <c r="AD33" s="43" t="s">
        <v>7</v>
      </c>
      <c r="AE33" s="6"/>
      <c r="AF33" s="6"/>
      <c r="AG33" s="6"/>
      <c r="AH33" s="6"/>
      <c r="AI33" s="6"/>
      <c r="AJ33" s="6"/>
    </row>
    <row r="34" spans="1:36">
      <c r="A34" s="6"/>
      <c r="B34" s="6"/>
      <c r="C34" s="6"/>
      <c r="D34" s="6"/>
      <c r="E34" s="6"/>
      <c r="F34" s="6"/>
      <c r="G34"/>
      <c r="H34"/>
      <c r="I34"/>
      <c r="J34"/>
      <c r="K34"/>
      <c r="L34"/>
      <c r="M34"/>
      <c r="T34" s="45">
        <v>11</v>
      </c>
      <c r="U34" s="37">
        <v>7.0000000000000007E-2</v>
      </c>
      <c r="V34" s="41" t="s">
        <v>13</v>
      </c>
      <c r="W34" s="42">
        <f t="shared" si="2"/>
        <v>7.0000000000000007E-5</v>
      </c>
      <c r="X34" s="43" t="s">
        <v>7</v>
      </c>
      <c r="Z34" s="45">
        <v>20</v>
      </c>
      <c r="AA34" s="37">
        <v>0.1</v>
      </c>
      <c r="AB34" s="41" t="s">
        <v>13</v>
      </c>
      <c r="AC34" s="42">
        <f t="shared" si="3"/>
        <v>1E-4</v>
      </c>
      <c r="AD34" s="43" t="s">
        <v>7</v>
      </c>
      <c r="AE34" s="6"/>
      <c r="AF34" s="6"/>
      <c r="AG34" s="6"/>
      <c r="AH34" s="6"/>
      <c r="AI34" s="6"/>
      <c r="AJ34" s="6"/>
    </row>
    <row r="35" spans="1:36">
      <c r="A35" s="6"/>
      <c r="B35" s="6"/>
      <c r="C35" s="6"/>
      <c r="D35" s="6"/>
      <c r="E35" s="6"/>
      <c r="F35" s="6"/>
      <c r="G35"/>
      <c r="H35"/>
      <c r="I35"/>
      <c r="J35"/>
      <c r="K35"/>
      <c r="L35"/>
      <c r="M35"/>
      <c r="T35" s="45">
        <v>12</v>
      </c>
      <c r="U35" s="37">
        <v>7.0000000000000007E-2</v>
      </c>
      <c r="V35" s="41" t="s">
        <v>13</v>
      </c>
      <c r="W35" s="42">
        <f t="shared" si="2"/>
        <v>7.0000000000000007E-5</v>
      </c>
      <c r="X35" s="43" t="s">
        <v>7</v>
      </c>
      <c r="Z35" s="45">
        <v>30</v>
      </c>
      <c r="AA35" s="37">
        <v>0.11</v>
      </c>
      <c r="AB35" s="41" t="s">
        <v>13</v>
      </c>
      <c r="AC35" s="42">
        <f t="shared" si="3"/>
        <v>1.1E-4</v>
      </c>
      <c r="AD35" s="43" t="s">
        <v>7</v>
      </c>
      <c r="AE35" s="6"/>
      <c r="AF35" s="6"/>
      <c r="AG35" s="6"/>
      <c r="AH35" s="6"/>
      <c r="AI35" s="6"/>
      <c r="AJ35" s="6"/>
    </row>
    <row r="36" spans="1:36">
      <c r="A36" s="6"/>
      <c r="B36" s="6"/>
      <c r="C36" s="6"/>
      <c r="D36" s="6"/>
      <c r="E36" s="6"/>
      <c r="F36" s="6"/>
      <c r="G36"/>
      <c r="H36"/>
      <c r="I36"/>
      <c r="J36"/>
      <c r="K36"/>
      <c r="L36"/>
      <c r="M36"/>
      <c r="T36" s="45">
        <v>13</v>
      </c>
      <c r="U36" s="37">
        <v>7.0000000000000007E-2</v>
      </c>
      <c r="V36" s="41" t="s">
        <v>13</v>
      </c>
      <c r="W36" s="42">
        <f t="shared" si="2"/>
        <v>7.0000000000000007E-5</v>
      </c>
      <c r="X36" s="43" t="s">
        <v>7</v>
      </c>
      <c r="Z36" s="45">
        <v>50</v>
      </c>
      <c r="AA36" s="37">
        <v>0.13</v>
      </c>
      <c r="AB36" s="41" t="s">
        <v>13</v>
      </c>
      <c r="AC36" s="42">
        <f t="shared" si="3"/>
        <v>1.3000000000000002E-4</v>
      </c>
      <c r="AD36" s="43" t="s">
        <v>7</v>
      </c>
      <c r="AE36" s="6"/>
      <c r="AF36" s="6"/>
      <c r="AG36" s="6"/>
      <c r="AH36" s="6"/>
      <c r="AI36" s="6"/>
      <c r="AJ36" s="6"/>
    </row>
    <row r="37" spans="1:36">
      <c r="A37" s="6"/>
      <c r="B37" s="6"/>
      <c r="C37" s="6"/>
      <c r="D37" s="6"/>
      <c r="E37" s="6"/>
      <c r="F37" s="6"/>
      <c r="G37"/>
      <c r="H37"/>
      <c r="I37"/>
      <c r="J37"/>
      <c r="K37"/>
      <c r="L37"/>
      <c r="M37"/>
      <c r="T37" s="45">
        <v>14</v>
      </c>
      <c r="U37" s="37">
        <v>7.0000000000000007E-2</v>
      </c>
      <c r="V37" s="41" t="s">
        <v>13</v>
      </c>
      <c r="W37" s="42">
        <f t="shared" si="2"/>
        <v>7.0000000000000007E-5</v>
      </c>
      <c r="X37" s="43" t="s">
        <v>7</v>
      </c>
      <c r="Z37" s="18"/>
      <c r="AA37" s="18"/>
      <c r="AB37" s="18"/>
      <c r="AC37" s="18"/>
      <c r="AD37" s="18"/>
      <c r="AE37" s="6"/>
      <c r="AF37" s="6"/>
      <c r="AG37" s="6"/>
      <c r="AH37" s="6"/>
      <c r="AI37" s="6"/>
      <c r="AJ37" s="6"/>
    </row>
    <row r="38" spans="1:36">
      <c r="A38" s="6"/>
      <c r="B38" s="6"/>
      <c r="C38" s="6"/>
      <c r="D38" s="6"/>
      <c r="E38" s="6"/>
      <c r="F38" s="6"/>
      <c r="G38"/>
      <c r="H38"/>
      <c r="I38"/>
      <c r="J38"/>
      <c r="K38"/>
      <c r="L38"/>
      <c r="M38"/>
      <c r="T38" s="45">
        <v>15</v>
      </c>
      <c r="U38" s="37">
        <v>7.0000000000000007E-2</v>
      </c>
      <c r="V38" s="41" t="s">
        <v>13</v>
      </c>
      <c r="W38" s="42">
        <f t="shared" si="2"/>
        <v>7.0000000000000007E-5</v>
      </c>
      <c r="X38" s="43" t="s">
        <v>7</v>
      </c>
      <c r="Z38" s="18"/>
      <c r="AA38" s="18"/>
      <c r="AB38" s="18"/>
      <c r="AC38" s="18"/>
      <c r="AD38" s="18"/>
      <c r="AE38" s="6"/>
      <c r="AF38" s="6"/>
      <c r="AG38" s="6"/>
      <c r="AH38" s="6"/>
      <c r="AI38" s="6"/>
      <c r="AJ38" s="6"/>
    </row>
    <row r="39" spans="1:36">
      <c r="A39" s="6"/>
      <c r="B39" s="6"/>
      <c r="C39" s="6"/>
      <c r="D39" s="6"/>
      <c r="E39" s="6"/>
      <c r="F39" s="6"/>
      <c r="G39"/>
      <c r="H39"/>
      <c r="I39"/>
      <c r="J39"/>
      <c r="K39"/>
      <c r="L39"/>
      <c r="M39"/>
      <c r="T39" s="45">
        <v>16</v>
      </c>
      <c r="U39" s="37">
        <v>7.0000000000000007E-2</v>
      </c>
      <c r="V39" s="41" t="s">
        <v>13</v>
      </c>
      <c r="W39" s="42">
        <f t="shared" si="2"/>
        <v>7.0000000000000007E-5</v>
      </c>
      <c r="X39" s="43" t="s">
        <v>7</v>
      </c>
      <c r="Z39" s="18"/>
      <c r="AA39" s="18"/>
      <c r="AB39" s="18"/>
      <c r="AC39" s="18"/>
      <c r="AD39" s="18"/>
      <c r="AE39" s="6"/>
      <c r="AF39" s="6"/>
      <c r="AG39" s="6"/>
      <c r="AH39" s="6"/>
      <c r="AI39" s="6"/>
      <c r="AJ39" s="6"/>
    </row>
    <row r="40" spans="1:36">
      <c r="A40" s="6"/>
      <c r="B40" s="6"/>
      <c r="C40" s="6"/>
      <c r="D40" s="6"/>
      <c r="E40" s="6"/>
      <c r="F40" s="6"/>
      <c r="G40"/>
      <c r="H40"/>
      <c r="I40"/>
      <c r="J40"/>
      <c r="K40"/>
      <c r="L40"/>
      <c r="M40"/>
      <c r="T40" s="45">
        <v>17</v>
      </c>
      <c r="U40" s="37">
        <v>7.0000000000000007E-2</v>
      </c>
      <c r="V40" s="41" t="s">
        <v>13</v>
      </c>
      <c r="W40" s="42">
        <f t="shared" si="2"/>
        <v>7.0000000000000007E-5</v>
      </c>
      <c r="X40" s="43" t="s">
        <v>7</v>
      </c>
      <c r="Z40" s="18"/>
      <c r="AA40" s="18"/>
      <c r="AB40" s="18"/>
      <c r="AC40" s="18"/>
      <c r="AD40" s="18"/>
      <c r="AE40" s="6"/>
      <c r="AF40" s="6"/>
      <c r="AG40" s="6"/>
      <c r="AH40" s="6"/>
      <c r="AI40" s="6"/>
      <c r="AJ40" s="6"/>
    </row>
    <row r="41" spans="1:36">
      <c r="A41" s="6"/>
      <c r="B41" s="6"/>
      <c r="C41" s="6"/>
      <c r="D41" s="6"/>
      <c r="E41" s="6"/>
      <c r="F41" s="6"/>
      <c r="G41"/>
      <c r="H41"/>
      <c r="I41"/>
      <c r="J41"/>
      <c r="K41"/>
      <c r="L41"/>
      <c r="M41"/>
      <c r="T41" s="45">
        <v>18</v>
      </c>
      <c r="U41" s="37">
        <v>7.0000000000000007E-2</v>
      </c>
      <c r="V41" s="41" t="s">
        <v>13</v>
      </c>
      <c r="W41" s="42">
        <f t="shared" si="2"/>
        <v>7.0000000000000007E-5</v>
      </c>
      <c r="X41" s="43" t="s">
        <v>7</v>
      </c>
      <c r="Z41" s="18"/>
      <c r="AA41" s="18"/>
      <c r="AB41" s="18"/>
      <c r="AC41" s="18"/>
      <c r="AD41" s="18"/>
      <c r="AE41" s="6"/>
      <c r="AF41" s="6"/>
      <c r="AG41" s="6"/>
      <c r="AH41" s="6"/>
      <c r="AI41" s="6"/>
      <c r="AJ41" s="6"/>
    </row>
    <row r="42" spans="1:36">
      <c r="A42" s="6"/>
      <c r="B42" s="6"/>
      <c r="C42" s="6"/>
      <c r="D42" s="6"/>
      <c r="E42" s="6"/>
      <c r="F42" s="6"/>
      <c r="G42"/>
      <c r="H42"/>
      <c r="I42"/>
      <c r="J42"/>
      <c r="K42"/>
      <c r="L42"/>
      <c r="M42"/>
      <c r="T42" s="45">
        <v>19</v>
      </c>
      <c r="U42" s="37">
        <v>7.0000000000000007E-2</v>
      </c>
      <c r="V42" s="41" t="s">
        <v>13</v>
      </c>
      <c r="W42" s="42">
        <f t="shared" si="2"/>
        <v>7.0000000000000007E-5</v>
      </c>
      <c r="X42" s="43" t="s">
        <v>7</v>
      </c>
      <c r="AD42" s="6"/>
      <c r="AE42" s="6"/>
      <c r="AF42" s="6"/>
      <c r="AG42" s="6"/>
      <c r="AH42" s="6"/>
      <c r="AI42" s="6"/>
      <c r="AJ42" s="6"/>
    </row>
    <row r="43" spans="1:36">
      <c r="A43" s="6"/>
      <c r="B43" s="6"/>
      <c r="C43" s="6"/>
      <c r="D43" s="6"/>
      <c r="E43" s="6"/>
      <c r="F43" s="6"/>
      <c r="G43"/>
      <c r="H43"/>
      <c r="I43"/>
      <c r="J43"/>
      <c r="K43"/>
      <c r="L43"/>
      <c r="M43"/>
      <c r="T43" s="45">
        <v>20</v>
      </c>
      <c r="U43" s="37">
        <v>7.0000000000000007E-2</v>
      </c>
      <c r="V43" s="41" t="s">
        <v>13</v>
      </c>
      <c r="W43" s="42">
        <f t="shared" si="2"/>
        <v>7.0000000000000007E-5</v>
      </c>
      <c r="X43" s="43" t="s">
        <v>7</v>
      </c>
      <c r="AD43" s="6"/>
      <c r="AE43" s="6"/>
      <c r="AF43" s="6"/>
      <c r="AG43" s="6"/>
      <c r="AH43" s="6"/>
      <c r="AI43" s="6"/>
      <c r="AJ43" s="6"/>
    </row>
    <row r="44" spans="1:36">
      <c r="A44" s="6"/>
      <c r="B44" s="6"/>
      <c r="C44" s="6"/>
      <c r="D44" s="6"/>
      <c r="E44" s="6"/>
      <c r="F44" s="6"/>
      <c r="G44"/>
      <c r="H44"/>
      <c r="I44"/>
      <c r="J44"/>
      <c r="K44"/>
      <c r="L44"/>
      <c r="M44"/>
      <c r="T44" s="45">
        <v>21</v>
      </c>
      <c r="U44" s="37">
        <v>7.0000000000000007E-2</v>
      </c>
      <c r="V44" s="41" t="s">
        <v>13</v>
      </c>
      <c r="W44" s="42">
        <f t="shared" si="2"/>
        <v>7.0000000000000007E-5</v>
      </c>
      <c r="X44" s="43" t="s">
        <v>7</v>
      </c>
      <c r="AD44" s="6"/>
      <c r="AE44" s="6"/>
      <c r="AF44" s="6"/>
      <c r="AG44" s="6"/>
      <c r="AH44" s="6"/>
      <c r="AI44" s="6"/>
      <c r="AJ44" s="6"/>
    </row>
    <row r="45" spans="1:36">
      <c r="A45" s="6"/>
      <c r="B45" s="6"/>
      <c r="C45" s="6"/>
      <c r="D45" s="6"/>
      <c r="E45" s="6"/>
      <c r="F45" s="6"/>
      <c r="G45"/>
      <c r="H45"/>
      <c r="I45"/>
      <c r="J45"/>
      <c r="K45"/>
      <c r="L45"/>
      <c r="M45"/>
      <c r="T45" s="45">
        <v>22</v>
      </c>
      <c r="U45" s="37">
        <v>7.0000000000000007E-2</v>
      </c>
      <c r="V45" s="41" t="s">
        <v>13</v>
      </c>
      <c r="W45" s="42">
        <f t="shared" si="2"/>
        <v>7.0000000000000007E-5</v>
      </c>
      <c r="X45" s="43" t="s">
        <v>7</v>
      </c>
      <c r="AD45" s="6"/>
      <c r="AE45" s="6"/>
      <c r="AF45" s="6"/>
      <c r="AG45" s="6"/>
      <c r="AH45" s="6"/>
      <c r="AI45" s="6"/>
      <c r="AJ45" s="6"/>
    </row>
    <row r="46" spans="1:36">
      <c r="A46" s="6"/>
      <c r="B46" s="6"/>
      <c r="C46" s="6"/>
      <c r="D46" s="6"/>
      <c r="E46" s="6"/>
      <c r="F46" s="6"/>
      <c r="G46"/>
      <c r="H46"/>
      <c r="I46"/>
      <c r="J46"/>
      <c r="K46"/>
      <c r="L46"/>
      <c r="M46"/>
      <c r="T46" s="45">
        <v>23</v>
      </c>
      <c r="U46" s="37">
        <v>7.0000000000000007E-2</v>
      </c>
      <c r="V46" s="41" t="s">
        <v>13</v>
      </c>
      <c r="W46" s="42">
        <f t="shared" si="2"/>
        <v>7.0000000000000007E-5</v>
      </c>
      <c r="X46" s="43" t="s">
        <v>7</v>
      </c>
      <c r="AD46" s="6"/>
      <c r="AE46" s="6"/>
      <c r="AF46" s="6"/>
      <c r="AG46" s="6"/>
      <c r="AH46" s="6"/>
      <c r="AI46" s="6"/>
      <c r="AJ46" s="6"/>
    </row>
    <row r="47" spans="1:36">
      <c r="A47" s="6"/>
      <c r="B47" s="6"/>
      <c r="C47" s="6"/>
      <c r="D47" s="6"/>
      <c r="E47" s="6"/>
      <c r="F47" s="6"/>
      <c r="G47"/>
      <c r="H47"/>
      <c r="I47"/>
      <c r="J47"/>
      <c r="K47"/>
      <c r="L47"/>
      <c r="M47"/>
      <c r="T47" s="45">
        <v>24</v>
      </c>
      <c r="U47" s="37">
        <v>7.0000000000000007E-2</v>
      </c>
      <c r="V47" s="41" t="s">
        <v>13</v>
      </c>
      <c r="W47" s="42">
        <f t="shared" si="2"/>
        <v>7.0000000000000007E-5</v>
      </c>
      <c r="X47" s="43" t="s">
        <v>7</v>
      </c>
      <c r="AD47" s="6"/>
      <c r="AE47" s="6"/>
      <c r="AF47" s="6"/>
      <c r="AG47" s="6"/>
      <c r="AH47" s="6"/>
      <c r="AI47" s="6"/>
      <c r="AJ47" s="6"/>
    </row>
    <row r="48" spans="1:36">
      <c r="A48" s="6"/>
      <c r="B48" s="6"/>
      <c r="C48" s="6"/>
      <c r="D48" s="6"/>
      <c r="E48" s="6"/>
      <c r="F48" s="6"/>
      <c r="G48"/>
      <c r="H48"/>
      <c r="I48"/>
      <c r="J48"/>
      <c r="K48"/>
      <c r="L48"/>
      <c r="M48"/>
      <c r="T48" s="45">
        <v>25</v>
      </c>
      <c r="U48" s="37">
        <v>7.0000000000000007E-2</v>
      </c>
      <c r="V48" s="41" t="s">
        <v>13</v>
      </c>
      <c r="W48" s="42">
        <f t="shared" si="2"/>
        <v>7.0000000000000007E-5</v>
      </c>
      <c r="X48" s="43" t="s">
        <v>7</v>
      </c>
      <c r="AD48" s="6"/>
      <c r="AE48" s="6"/>
      <c r="AF48" s="6"/>
      <c r="AG48" s="6"/>
      <c r="AH48" s="6"/>
      <c r="AI48" s="6"/>
      <c r="AJ48" s="6"/>
    </row>
    <row r="49" spans="1:36">
      <c r="A49" s="6"/>
      <c r="B49" s="6"/>
      <c r="C49" s="6"/>
      <c r="D49" s="6"/>
      <c r="E49" s="6"/>
      <c r="F49" s="6"/>
      <c r="G49"/>
      <c r="H49"/>
      <c r="I49"/>
      <c r="J49"/>
      <c r="K49"/>
      <c r="L49"/>
      <c r="M49"/>
      <c r="T49" s="45">
        <v>50</v>
      </c>
      <c r="U49" s="37">
        <v>0.09</v>
      </c>
      <c r="V49" s="41" t="s">
        <v>13</v>
      </c>
      <c r="W49" s="42">
        <f t="shared" si="2"/>
        <v>8.9999999999999992E-5</v>
      </c>
      <c r="X49" s="43" t="s">
        <v>7</v>
      </c>
      <c r="AD49" s="6"/>
      <c r="AE49" s="6"/>
      <c r="AF49" s="6"/>
      <c r="AG49" s="6"/>
      <c r="AH49" s="6"/>
      <c r="AI49" s="6"/>
      <c r="AJ49" s="6"/>
    </row>
    <row r="50" spans="1:36">
      <c r="A50" s="6"/>
      <c r="B50" s="6"/>
      <c r="C50" s="6"/>
      <c r="D50" s="6"/>
      <c r="E50" s="6"/>
      <c r="F50" s="6"/>
      <c r="G50"/>
      <c r="H50"/>
      <c r="I50"/>
      <c r="J50"/>
      <c r="K50"/>
      <c r="L50"/>
      <c r="M50"/>
      <c r="T50" s="45">
        <v>75</v>
      </c>
      <c r="U50" s="37">
        <v>0.1</v>
      </c>
      <c r="V50" s="41" t="s">
        <v>13</v>
      </c>
      <c r="W50" s="42">
        <f t="shared" si="2"/>
        <v>1E-4</v>
      </c>
      <c r="X50" s="43" t="s">
        <v>7</v>
      </c>
      <c r="AD50" s="6"/>
      <c r="AE50" s="6"/>
      <c r="AF50" s="6"/>
      <c r="AG50" s="6"/>
      <c r="AH50" s="6"/>
      <c r="AI50" s="6"/>
      <c r="AJ50" s="6"/>
    </row>
    <row r="51" spans="1:36">
      <c r="A51" s="6"/>
      <c r="B51" s="6"/>
      <c r="C51" s="6"/>
      <c r="D51" s="6"/>
      <c r="E51" s="6"/>
      <c r="F51" s="6"/>
      <c r="G51"/>
      <c r="H51"/>
      <c r="I51"/>
      <c r="J51"/>
      <c r="K51"/>
      <c r="L51"/>
      <c r="M51"/>
      <c r="T51" s="45">
        <v>100</v>
      </c>
      <c r="U51" s="37">
        <v>0.12</v>
      </c>
      <c r="V51" s="41" t="s">
        <v>13</v>
      </c>
      <c r="W51" s="42">
        <f t="shared" si="2"/>
        <v>1.1999999999999999E-4</v>
      </c>
      <c r="X51" s="43" t="s">
        <v>7</v>
      </c>
      <c r="AD51" s="6"/>
      <c r="AE51" s="6"/>
      <c r="AF51" s="6"/>
      <c r="AG51" s="6"/>
      <c r="AH51" s="6"/>
      <c r="AI51" s="6"/>
      <c r="AJ51" s="6"/>
    </row>
    <row r="52" spans="1:36">
      <c r="A52" s="6"/>
      <c r="B52" s="6"/>
      <c r="C52" s="6"/>
      <c r="D52" s="6"/>
      <c r="E52" s="6"/>
      <c r="F52" s="6"/>
      <c r="G52"/>
      <c r="H52"/>
      <c r="I52"/>
      <c r="J52"/>
      <c r="K52"/>
      <c r="L52"/>
      <c r="M52"/>
      <c r="T52" s="18"/>
      <c r="U52" s="18"/>
      <c r="V52" s="18"/>
      <c r="W52" s="18"/>
      <c r="X52" s="18"/>
      <c r="AD52" s="6"/>
      <c r="AE52" s="6"/>
      <c r="AF52" s="6"/>
      <c r="AG52" s="6"/>
      <c r="AH52" s="6"/>
      <c r="AI52" s="6"/>
      <c r="AJ52" s="6"/>
    </row>
    <row r="53" spans="1:36">
      <c r="A53" s="6"/>
      <c r="B53" s="6"/>
      <c r="C53" s="6"/>
      <c r="D53" s="6"/>
      <c r="E53" s="6"/>
      <c r="F53" s="6"/>
      <c r="G53"/>
      <c r="H53"/>
      <c r="I53"/>
      <c r="J53"/>
      <c r="K53"/>
      <c r="L53"/>
      <c r="M53"/>
      <c r="T53" s="18"/>
      <c r="U53" s="18"/>
      <c r="V53" s="18"/>
      <c r="W53" s="18"/>
      <c r="X53" s="18"/>
      <c r="AD53" s="6"/>
      <c r="AE53" s="6"/>
      <c r="AF53" s="6"/>
      <c r="AG53" s="6"/>
      <c r="AH53" s="6"/>
      <c r="AI53" s="6"/>
      <c r="AJ53" s="6"/>
    </row>
    <row r="54" spans="1:36">
      <c r="A54" s="6"/>
      <c r="B54" s="6"/>
      <c r="C54" s="6"/>
      <c r="D54" s="6"/>
      <c r="E54" s="6"/>
      <c r="F54" s="6"/>
      <c r="G54"/>
      <c r="H54"/>
      <c r="I54"/>
      <c r="J54"/>
      <c r="K54"/>
      <c r="L54"/>
      <c r="M54"/>
      <c r="T54" s="18"/>
      <c r="U54" s="18"/>
      <c r="V54" s="18"/>
      <c r="W54" s="18"/>
      <c r="X54" s="18"/>
      <c r="AD54" s="6"/>
      <c r="AE54" s="6"/>
      <c r="AF54" s="6"/>
      <c r="AG54" s="6"/>
      <c r="AH54" s="6"/>
      <c r="AI54" s="6"/>
      <c r="AJ54" s="6"/>
    </row>
    <row r="55" spans="1:36">
      <c r="A55" s="6"/>
      <c r="B55" s="6"/>
      <c r="C55" s="6"/>
      <c r="D55" s="6"/>
      <c r="E55" s="6"/>
      <c r="F55" s="6"/>
      <c r="G55"/>
      <c r="H55"/>
      <c r="I55"/>
      <c r="J55"/>
      <c r="K55"/>
      <c r="L55"/>
      <c r="M55"/>
      <c r="T55" s="18"/>
      <c r="U55" s="18"/>
      <c r="V55" s="18"/>
      <c r="W55" s="18"/>
      <c r="X55" s="18"/>
      <c r="AD55" s="6"/>
      <c r="AE55" s="6"/>
      <c r="AF55" s="6"/>
      <c r="AG55" s="6"/>
      <c r="AH55" s="6"/>
      <c r="AI55" s="6"/>
      <c r="AJ55" s="6"/>
    </row>
    <row r="56" spans="1:36">
      <c r="M56" s="18"/>
      <c r="N56" s="18"/>
      <c r="O56" s="18"/>
      <c r="P56" s="18"/>
      <c r="Q56" s="18"/>
    </row>
  </sheetData>
  <mergeCells count="24">
    <mergeCell ref="B4:C4"/>
    <mergeCell ref="D4:F4"/>
    <mergeCell ref="H4:I4"/>
    <mergeCell ref="J4:L4"/>
    <mergeCell ref="N2:R2"/>
    <mergeCell ref="N4:O4"/>
    <mergeCell ref="AF2:AJ2"/>
    <mergeCell ref="B3:F3"/>
    <mergeCell ref="H3:L3"/>
    <mergeCell ref="N3:R3"/>
    <mergeCell ref="T3:X3"/>
    <mergeCell ref="Z3:AD3"/>
    <mergeCell ref="AF3:AJ3"/>
    <mergeCell ref="B2:F2"/>
    <mergeCell ref="H2:L2"/>
    <mergeCell ref="T2:X2"/>
    <mergeCell ref="Z2:AD2"/>
    <mergeCell ref="AF4:AG4"/>
    <mergeCell ref="AH4:AJ4"/>
    <mergeCell ref="P4:R4"/>
    <mergeCell ref="T4:U4"/>
    <mergeCell ref="V4:X4"/>
    <mergeCell ref="Z4:AA4"/>
    <mergeCell ref="AB4:AD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Data Record</vt:lpstr>
      <vt:lpstr>Certificate</vt:lpstr>
      <vt:lpstr>Report</vt:lpstr>
      <vt:lpstr>Result</vt:lpstr>
      <vt:lpstr>Uncertainty Budget</vt:lpstr>
      <vt:lpstr>Uncert of STD</vt:lpstr>
      <vt:lpstr>Certificate!Print_Area</vt:lpstr>
      <vt:lpstr>'Data Record'!Print_Area</vt:lpstr>
      <vt:lpstr>Report!Print_Area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Nathaphol Boonmee</dc:creator>
  <cp:lastModifiedBy>ภควดี ลักษมีวงศ์</cp:lastModifiedBy>
  <cp:lastPrinted>2016-08-12T15:57:46Z</cp:lastPrinted>
  <dcterms:created xsi:type="dcterms:W3CDTF">2015-10-01T03:04:34Z</dcterms:created>
  <dcterms:modified xsi:type="dcterms:W3CDTF">2017-08-22T16:15:10Z</dcterms:modified>
</cp:coreProperties>
</file>