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285" windowWidth="15480" windowHeight="8025" activeTab="4"/>
  </bookViews>
  <sheets>
    <sheet name="Data Record" sheetId="1" r:id="rId1"/>
    <sheet name="Certificate" sheetId="12" r:id="rId2"/>
    <sheet name="Report" sheetId="13" r:id="rId3"/>
    <sheet name="Result" sheetId="8" r:id="rId4"/>
    <sheet name="Uncertainty Budget" sheetId="11" r:id="rId5"/>
    <sheet name="Cert STD" sheetId="9" r:id="rId6"/>
  </sheets>
  <definedNames>
    <definedName name="_xlnm.Print_Area" localSheetId="1">Certificate!$A$1:$U$42</definedName>
    <definedName name="_xlnm.Print_Area" localSheetId="0">'Data Record'!$A$1:$Y$36</definedName>
    <definedName name="_xlnm.Print_Area" localSheetId="2">Report!$A$1:$V$17</definedName>
    <definedName name="_xlnm.Print_Area" localSheetId="3">Result!$A$1:$W$29</definedName>
  </definedNames>
  <calcPr calcId="162913"/>
</workbook>
</file>

<file path=xl/calcChain.xml><?xml version="1.0" encoding="utf-8"?>
<calcChain xmlns="http://schemas.openxmlformats.org/spreadsheetml/2006/main">
  <c r="O8" i="11" l="1"/>
  <c r="O9" i="11"/>
  <c r="O10" i="11"/>
  <c r="O7" i="11"/>
  <c r="N8" i="11"/>
  <c r="N9" i="11"/>
  <c r="N10" i="11"/>
  <c r="N7" i="11"/>
  <c r="B10" i="11" l="1"/>
  <c r="B9" i="11"/>
  <c r="B8" i="11"/>
  <c r="B7" i="11"/>
  <c r="G5" i="8"/>
  <c r="J19" i="12"/>
  <c r="J18" i="12"/>
  <c r="J16" i="12"/>
  <c r="J15" i="12"/>
  <c r="J14" i="12"/>
  <c r="J13" i="12"/>
  <c r="J12" i="12"/>
  <c r="J7" i="12"/>
  <c r="J5" i="12"/>
  <c r="H5" i="13" s="1"/>
  <c r="T17" i="1"/>
  <c r="D8" i="11" s="1"/>
  <c r="T18" i="1"/>
  <c r="D9" i="11" s="1"/>
  <c r="T19" i="1"/>
  <c r="D10" i="11" s="1"/>
  <c r="T16" i="1"/>
  <c r="D7" i="11" s="1"/>
  <c r="N17" i="1"/>
  <c r="Q17" i="1" s="1"/>
  <c r="N18" i="1"/>
  <c r="Q18" i="1" s="1"/>
  <c r="N19" i="1"/>
  <c r="Q19" i="1" s="1"/>
  <c r="N16" i="1"/>
  <c r="Q16" i="1" s="1"/>
  <c r="P39" i="12"/>
  <c r="F38" i="12"/>
  <c r="H10" i="11" l="1"/>
  <c r="I10" i="11" s="1"/>
  <c r="E10" i="11"/>
  <c r="H9" i="11"/>
  <c r="I9" i="11" s="1"/>
  <c r="E9" i="11"/>
  <c r="H8" i="11"/>
  <c r="I8" i="11" s="1"/>
  <c r="E8" i="11"/>
  <c r="J7" i="11"/>
  <c r="J8" i="11" s="1"/>
  <c r="E7" i="11"/>
  <c r="H7" i="11"/>
  <c r="I7" i="11" s="1"/>
  <c r="J9" i="11" l="1"/>
  <c r="K8" i="11"/>
  <c r="M8" i="11"/>
  <c r="M9" i="11"/>
  <c r="M10" i="11"/>
  <c r="M7" i="11"/>
  <c r="K7" i="11"/>
  <c r="J10" i="11" l="1"/>
  <c r="K9" i="11"/>
  <c r="K10" i="11" l="1"/>
  <c r="F22" i="8"/>
  <c r="F23" i="8"/>
  <c r="F24" i="8"/>
  <c r="F21" i="8"/>
  <c r="C24" i="8"/>
  <c r="C23" i="8"/>
  <c r="C22" i="8"/>
  <c r="E18" i="9" l="1"/>
  <c r="E17" i="9"/>
  <c r="K16" i="9"/>
  <c r="E16" i="9"/>
  <c r="K15" i="9"/>
  <c r="E15" i="9"/>
  <c r="K14" i="9"/>
  <c r="E14" i="9"/>
  <c r="K13" i="9"/>
  <c r="E13" i="9"/>
  <c r="K12" i="9"/>
  <c r="E12" i="9"/>
  <c r="K11" i="9"/>
  <c r="E11" i="9"/>
  <c r="K10" i="9"/>
  <c r="E10" i="9"/>
  <c r="K9" i="9"/>
  <c r="E9" i="9"/>
  <c r="K8" i="9"/>
  <c r="E8" i="9"/>
  <c r="F8" i="11" l="1"/>
  <c r="G8" i="11" s="1"/>
  <c r="L8" i="11" s="1"/>
  <c r="P8" i="11" s="1"/>
  <c r="P22" i="8" s="1"/>
  <c r="F7" i="11"/>
  <c r="G7" i="11" s="1"/>
  <c r="L7" i="11" s="1"/>
  <c r="P7" i="11" s="1"/>
  <c r="P21" i="8" s="1"/>
  <c r="F10" i="11"/>
  <c r="G10" i="11" s="1"/>
  <c r="L10" i="11" s="1"/>
  <c r="P10" i="11" s="1"/>
  <c r="P24" i="8" s="1"/>
  <c r="F9" i="11"/>
  <c r="G9" i="11" s="1"/>
  <c r="L9" i="11" s="1"/>
  <c r="P9" i="11" s="1"/>
  <c r="P23" i="8" s="1"/>
  <c r="H21" i="8"/>
  <c r="L21" i="8"/>
  <c r="H23" i="8"/>
  <c r="H24" i="8"/>
  <c r="L23" i="8"/>
  <c r="H22" i="8"/>
  <c r="L24" i="8"/>
  <c r="L22" i="8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<sst xmlns="http://schemas.openxmlformats.org/spreadsheetml/2006/main" count="203" uniqueCount="123">
  <si>
    <t>SP METROLOGY SYSTEM THAILAND</t>
  </si>
  <si>
    <t>Manufacturer :</t>
  </si>
  <si>
    <t>Model :</t>
  </si>
  <si>
    <t>ID No :</t>
  </si>
  <si>
    <t>Referance Standard :</t>
  </si>
  <si>
    <t>Customer Name :</t>
  </si>
  <si>
    <t>Range :</t>
  </si>
  <si>
    <t>Receive Date :</t>
  </si>
  <si>
    <t>Certificate No. :</t>
  </si>
  <si>
    <t>%RH</t>
  </si>
  <si>
    <t>Serial No. :</t>
  </si>
  <si>
    <t>Due Date :</t>
  </si>
  <si>
    <t>Calibration Date :</t>
  </si>
  <si>
    <t>Temp &amp; Humiduty :</t>
  </si>
  <si>
    <t>Value</t>
  </si>
  <si>
    <t>Average</t>
  </si>
  <si>
    <t>Repeatability</t>
  </si>
  <si>
    <t>Uc</t>
  </si>
  <si>
    <t>Ui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</si>
  <si>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</si>
  <si>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</si>
  <si>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</si>
  <si>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</si>
  <si>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</si>
  <si>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</si>
  <si>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</si>
  <si>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</si>
  <si>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</si>
  <si>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</si>
  <si>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</si>
  <si>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Environmental Conditions</t>
  </si>
  <si>
    <t>Ambient Temperature</t>
  </si>
  <si>
    <t>Relative Humidity</t>
  </si>
  <si>
    <t>In-Lab</t>
  </si>
  <si>
    <t>Location of Calibration</t>
  </si>
  <si>
    <t>Serial No.</t>
  </si>
  <si>
    <t>Certificate No.</t>
  </si>
  <si>
    <t>Due. Date</t>
  </si>
  <si>
    <t>This certification is traceable to the International System of Unit maintained at :</t>
  </si>
  <si>
    <t>-The National Institute of Metrology ( Thailand ), NIMT.</t>
  </si>
  <si>
    <t>Method of Calibration</t>
  </si>
  <si>
    <t>Date of Issue :</t>
  </si>
  <si>
    <t>Approved by  :</t>
  </si>
  <si>
    <t>Authorized Signatory</t>
  </si>
  <si>
    <t>Result of Calibration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</si>
  <si>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</si>
  <si>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</si>
  <si>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</si>
  <si>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</si>
  <si>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t>Traceability</t>
  </si>
  <si>
    <t>mm</t>
  </si>
  <si>
    <t>Error</t>
  </si>
  <si>
    <t>Uncertainty Budget of Test Sieve</t>
  </si>
  <si>
    <t>Nominal Value</t>
  </si>
  <si>
    <t>Uncert of 3D Vision</t>
  </si>
  <si>
    <t>Temperature Effect</t>
  </si>
  <si>
    <t xml:space="preserve">Resolution of 3D Vision </t>
  </si>
  <si>
    <t>Certificate of Calibration (3D)</t>
  </si>
  <si>
    <t>SP-SD-005</t>
  </si>
  <si>
    <t>Due Date</t>
  </si>
  <si>
    <t>X - Axis</t>
  </si>
  <si>
    <t>Y - Axis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</si>
  <si>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</si>
  <si>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 xml:space="preserve">Page </t>
  </si>
  <si>
    <t>of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</si>
  <si>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</si>
  <si>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</si>
  <si>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</si>
  <si>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</si>
  <si>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</si>
  <si>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</si>
  <si>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</si>
  <si>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</si>
  <si>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 xml:space="preserve">X-Wire </t>
  </si>
  <si>
    <t xml:space="preserve">Y-Wire </t>
  </si>
  <si>
    <t>X-Opening Size</t>
  </si>
  <si>
    <t>Recommended Due Date</t>
  </si>
  <si>
    <t>± 1 °C</t>
  </si>
  <si>
    <t>± 15 %</t>
  </si>
  <si>
    <t>Certificate Report</t>
  </si>
  <si>
    <r>
      <t>Page :</t>
    </r>
    <r>
      <rPr>
        <sz val="10"/>
        <rFont val="Gulim"/>
        <family val="2"/>
      </rPr>
      <t xml:space="preserve"> 3 of 3</t>
    </r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</si>
  <si>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</si>
  <si>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</si>
  <si>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</si>
  <si>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</si>
  <si>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</si>
  <si>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Uncertainty 
( ± ) µm</t>
  </si>
  <si>
    <t>Nominal 
Value</t>
  </si>
  <si>
    <t>STD 
Reading</t>
  </si>
  <si>
    <t>SPR15120045-1</t>
  </si>
  <si>
    <t>SP METROLOGY SYSTEM (THAILAND) CO.,LTD.</t>
  </si>
  <si>
    <t>OPI</t>
  </si>
  <si>
    <r>
      <t>Page :</t>
    </r>
    <r>
      <rPr>
        <sz val="10"/>
        <rFont val="Gulim"/>
        <family val="2"/>
      </rPr>
      <t xml:space="preserve"> 1 of 3</t>
    </r>
  </si>
  <si>
    <t>N/A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</si>
  <si>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</si>
  <si>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</si>
  <si>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</si>
  <si>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</si>
  <si>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</si>
  <si>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</si>
  <si>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</si>
  <si>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</si>
  <si>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</si>
  <si>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</si>
  <si>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</si>
  <si>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</si>
  <si>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</si>
  <si>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</si>
  <si>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</si>
  <si>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</si>
  <si>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 xml:space="preserve">STD Reading </t>
  </si>
  <si>
    <t>X1</t>
  </si>
  <si>
    <t>X2</t>
  </si>
  <si>
    <t>X3</t>
  </si>
  <si>
    <t>X4</t>
  </si>
  <si>
    <t xml:space="preserve">X-Opening 
Size </t>
  </si>
  <si>
    <t xml:space="preserve">Y-Opening 
Size </t>
  </si>
  <si>
    <t>Norminal 
Value</t>
  </si>
  <si>
    <t>Test Sieve</t>
  </si>
  <si>
    <t>3D Vision Measuring Machine</t>
  </si>
  <si>
    <t>D3020-T</t>
  </si>
  <si>
    <t>MTO 150453-1</t>
  </si>
  <si>
    <r>
      <rPr>
        <vertAlign val="superscript"/>
        <sz val="11"/>
        <color indexed="8"/>
        <rFont val="Calibri"/>
        <family val="2"/>
        <charset val="222"/>
        <scheme val="minor"/>
      </rPr>
      <t>o</t>
    </r>
    <r>
      <rPr>
        <sz val="11"/>
        <color indexed="8"/>
        <rFont val="Calibri"/>
        <family val="2"/>
        <charset val="22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</si>
</sst>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0.000"/>
    <numFmt numFmtId="166" formatCode="0.0000"/>
    <numFmt numFmtId="167" formatCode="0.0E+00"/>
    <numFmt numFmtId="168" formatCode="dd\ mmmm\ yyyy"/>
    <numFmt numFmtId="169" formatCode="[$-1010409]d\ mmmm\ yyyy;@"/>
    <numFmt numFmtId="170" formatCode="0.0"/>
    <numFmt numFmtId="171" formatCode="[$-809]dd\ mmmm\ yyyy;@"/>
    <numFmt numFmtId="172" formatCode="0.000000"/>
    <numFmt numFmtId="173" formatCode="0.00000"/>
    <numFmt numFmtId="174" formatCode="0.0000000"/>
    <numFmt numFmtId="175" formatCode="[$-409]d\-mmm\-yyyy;@"/>
    <numFmt numFmtId="176" formatCode="[$-409]dd\-mmm\-yy;@"/>
    <numFmt numFmtId="177" formatCode="[$-409]d\-mmm\-yy;@"/>
  </numFmts>
  <fonts count="6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10"/>
      <name val="Gulim"/>
      <family val="2"/>
    </font>
    <font>
      <sz val="10"/>
      <name val="Arial"/>
      <family val="2"/>
    </font>
    <font>
      <sz val="10"/>
      <color rgb="FFFF0000"/>
      <name val="Gulim"/>
      <family val="2"/>
    </font>
    <font>
      <sz val="11"/>
      <color theme="1"/>
      <name val="Calibri"/>
      <family val="2"/>
      <charset val="222"/>
      <scheme val="minor"/>
    </font>
    <font>
      <b/>
      <sz val="10"/>
      <name val="Gulim"/>
      <family val="2"/>
    </font>
    <font>
      <sz val="10"/>
      <color indexed="10"/>
      <name val="Gulim"/>
      <family val="2"/>
    </font>
    <font>
      <vertAlign val="subscript"/>
      <sz val="10"/>
      <name val="Gulim"/>
      <family val="2"/>
    </font>
    <font>
      <sz val="9"/>
      <name val="Gulim"/>
      <family val="2"/>
    </font>
    <font>
      <sz val="14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b/>
      <sz val="11"/>
      <name val="Gill Sans MT"/>
      <family val="2"/>
    </font>
    <font>
      <b/>
      <sz val="12"/>
      <name val="Gulim"/>
      <family val="2"/>
    </font>
    <font>
      <sz val="11"/>
      <name val="Gill Sans MT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12"/>
      <name val="Cordia New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12"/>
      <color rgb="FF0070C0"/>
      <name val="Cordia New"/>
      <family val="2"/>
    </font>
    <font>
      <b/>
      <sz val="12"/>
      <name val="Cordia New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8"/>
      <name val="Angsana New"/>
      <family val="1"/>
    </font>
    <font>
      <sz val="16"/>
      <name val="Angsana New"/>
      <family val="1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14"/>
      <color theme="1"/>
      <name val="Cordia New"/>
      <family val="2"/>
    </font>
    <font>
      <sz val="10"/>
      <color rgb="FF0070C0"/>
      <name val="Gulim"/>
      <family val="2"/>
    </font>
    <font>
      <b/>
      <sz val="14"/>
      <name val="Cordia New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b/>
      <sz val="18"/>
      <name val="Gulim"/>
      <family val="2"/>
    </font>
    <font>
      <b/>
      <sz val="14"/>
      <color theme="0"/>
      <name val="Cordia New"/>
      <family val="2"/>
    </font>
    <font>
      <sz val="10"/>
      <color theme="1"/>
      <name val="Gulim"/>
      <family val="2"/>
    </font>
    <font>
      <sz val="10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charset val="222"/>
      <scheme val="minor"/>
    </font>
    <font>
      <sz val="11"/>
      <color indexed="8"/>
      <name val="Calibri"/>
      <family val="2"/>
      <charset val="222"/>
      <scheme val="minor"/>
    </font>
    <font>
      <sz val="14"/>
      <color rgb="FF0070C0"/>
      <name val="Cordia New"/>
      <family val="2"/>
    </font>
    <font>
      <sz val="9"/>
      <color theme="1"/>
      <name val="Gulim"/>
      <family val="2"/>
    </font>
    <font>
      <sz val="9"/>
      <name val="Gulim"/>
      <family val="2"/>
    </font>
    <font>
      <sz val="10"/>
      <color rgb="FF0070C0"/>
      <name val="Gulim"/>
      <family val="2"/>
    </font>
    <font>
      <sz val="10"/>
      <color rgb="FFFF0000"/>
      <name val="Gulim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6" fillId="0" borderId="0"/>
    <xf numFmtId="0" fontId="3" fillId="0" borderId="0"/>
    <xf numFmtId="164" fontId="13" fillId="0" borderId="0" applyFont="0" applyFill="0" applyBorder="0" applyAlignment="0" applyProtection="0"/>
    <xf numFmtId="0" fontId="13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6" fillId="0" borderId="0"/>
  </cellStyleXfs>
  <cellXfs count="360">
    <xf numFmtId="0" fontId="0" fillId="0" borderId="0" xfId="0"/>
    <xf numFmtId="0" fontId="14" fillId="0" borderId="0" xfId="8" applyFont="1" applyAlignment="1">
      <alignment vertical="center"/>
    </xf>
    <xf numFmtId="0" fontId="16" fillId="0" borderId="0" xfId="8" applyFont="1" applyAlignment="1">
      <alignment horizontal="center" vertical="center"/>
    </xf>
    <xf numFmtId="0" fontId="17" fillId="0" borderId="0" xfId="8" applyFont="1" applyAlignment="1">
      <alignment vertical="center"/>
    </xf>
    <xf numFmtId="0" fontId="18" fillId="0" borderId="0" xfId="8" applyFont="1" applyAlignment="1">
      <alignment vertical="center"/>
    </xf>
    <xf numFmtId="0" fontId="19" fillId="0" borderId="0" xfId="8" applyFont="1" applyBorder="1" applyAlignment="1">
      <alignment vertical="center"/>
    </xf>
    <xf numFmtId="0" fontId="19" fillId="0" borderId="0" xfId="8" applyFont="1" applyAlignment="1">
      <alignment vertical="center"/>
    </xf>
    <xf numFmtId="0" fontId="5" fillId="0" borderId="0" xfId="8" applyFont="1" applyBorder="1" applyAlignment="1">
      <alignment vertical="center"/>
    </xf>
    <xf numFmtId="0" fontId="5" fillId="0" borderId="0" xfId="8" applyFont="1" applyAlignment="1">
      <alignment vertical="center"/>
    </xf>
    <xf numFmtId="0" fontId="19" fillId="0" borderId="0" xfId="1" applyFont="1" applyBorder="1" applyAlignment="1">
      <alignment vertical="center"/>
    </xf>
    <xf numFmtId="0" fontId="18" fillId="0" borderId="0" xfId="13" applyFont="1" applyBorder="1" applyAlignment="1">
      <alignment horizontal="left" vertical="center"/>
    </xf>
    <xf numFmtId="0" fontId="17" fillId="0" borderId="0" xfId="13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5" fillId="0" borderId="0" xfId="13" applyFont="1" applyFill="1" applyBorder="1" applyAlignment="1">
      <alignment horizontal="left" vertical="center"/>
    </xf>
    <xf numFmtId="0" fontId="5" fillId="0" borderId="0" xfId="13" applyFont="1" applyBorder="1" applyAlignment="1">
      <alignment horizontal="left" vertical="center"/>
    </xf>
    <xf numFmtId="0" fontId="10" fillId="0" borderId="0" xfId="13" applyFont="1" applyBorder="1" applyAlignment="1">
      <alignment horizontal="left" vertical="center"/>
    </xf>
    <xf numFmtId="0" fontId="17" fillId="0" borderId="0" xfId="8" applyFont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4" xfId="8" applyFont="1" applyBorder="1" applyAlignment="1">
      <alignment vertical="center"/>
    </xf>
    <xf numFmtId="0" fontId="19" fillId="0" borderId="4" xfId="8" applyFont="1" applyBorder="1" applyAlignment="1">
      <alignment horizontal="center" vertical="center"/>
    </xf>
    <xf numFmtId="0" fontId="20" fillId="0" borderId="4" xfId="8" applyFont="1" applyBorder="1" applyAlignment="1">
      <alignment vertical="center"/>
    </xf>
    <xf numFmtId="0" fontId="5" fillId="0" borderId="4" xfId="8" applyFont="1" applyBorder="1" applyAlignment="1">
      <alignment vertical="center"/>
    </xf>
    <xf numFmtId="0" fontId="18" fillId="0" borderId="4" xfId="8" applyFont="1" applyBorder="1" applyAlignment="1">
      <alignment vertical="center"/>
    </xf>
    <xf numFmtId="164" fontId="17" fillId="0" borderId="0" xfId="3" applyFont="1" applyFill="1" applyBorder="1" applyAlignment="1" applyProtection="1">
      <alignment vertical="center"/>
      <protection locked="0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9" fillId="0" borderId="0" xfId="1" applyFont="1" applyBorder="1" applyAlignment="1">
      <alignment horizontal="left" vertical="center"/>
    </xf>
    <xf numFmtId="1" fontId="9" fillId="0" borderId="0" xfId="1" applyNumberFormat="1" applyFont="1" applyBorder="1" applyAlignment="1">
      <alignment horizontal="left" vertical="center"/>
    </xf>
    <xf numFmtId="0" fontId="19" fillId="0" borderId="0" xfId="8" applyFont="1" applyAlignment="1">
      <alignment horizontal="left" vertical="center"/>
    </xf>
    <xf numFmtId="0" fontId="20" fillId="0" borderId="0" xfId="8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8" applyFont="1" applyAlignment="1">
      <alignment vertical="center"/>
    </xf>
    <xf numFmtId="0" fontId="22" fillId="0" borderId="0" xfId="8" applyFont="1" applyBorder="1" applyAlignment="1">
      <alignment vertical="center"/>
    </xf>
    <xf numFmtId="0" fontId="5" fillId="0" borderId="0" xfId="8" quotePrefix="1" applyFont="1" applyAlignment="1">
      <alignment vertical="center"/>
    </xf>
    <xf numFmtId="0" fontId="18" fillId="0" borderId="0" xfId="8" applyFont="1" applyAlignment="1">
      <alignment horizontal="right" vertical="center"/>
    </xf>
    <xf numFmtId="0" fontId="21" fillId="0" borderId="0" xfId="8" applyFont="1" applyBorder="1" applyAlignment="1">
      <alignment vertical="center"/>
    </xf>
    <xf numFmtId="0" fontId="17" fillId="0" borderId="0" xfId="8" quotePrefix="1" applyFont="1" applyBorder="1" applyAlignment="1">
      <alignment vertical="center" shrinkToFit="1"/>
    </xf>
    <xf numFmtId="0" fontId="5" fillId="0" borderId="0" xfId="1" applyNumberFormat="1" applyFont="1" applyBorder="1" applyAlignment="1">
      <alignment vertical="center"/>
    </xf>
    <xf numFmtId="0" fontId="2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24" fillId="0" borderId="0" xfId="1" applyNumberFormat="1" applyFont="1" applyBorder="1" applyAlignment="1">
      <alignment horizontal="right" vertical="center"/>
    </xf>
    <xf numFmtId="0" fontId="9" fillId="0" borderId="0" xfId="8" applyNumberFormat="1" applyFont="1" applyAlignment="1">
      <alignment vertical="center"/>
    </xf>
    <xf numFmtId="0" fontId="5" fillId="0" borderId="0" xfId="11" applyNumberFormat="1" applyFont="1" applyBorder="1"/>
    <xf numFmtId="0" fontId="5" fillId="0" borderId="0" xfId="5" applyNumberFormat="1" applyFont="1" applyBorder="1" applyAlignment="1">
      <alignment vertical="center"/>
    </xf>
    <xf numFmtId="0" fontId="5" fillId="0" borderId="0" xfId="5" applyNumberFormat="1" applyFont="1" applyAlignment="1">
      <alignment vertical="center"/>
    </xf>
    <xf numFmtId="0" fontId="5" fillId="0" borderId="0" xfId="5" applyNumberFormat="1" applyFont="1"/>
    <xf numFmtId="0" fontId="5" fillId="0" borderId="0" xfId="1" applyFont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5" applyNumberFormat="1" applyFont="1" applyBorder="1" applyAlignment="1">
      <alignment horizontal="center" vertical="center"/>
    </xf>
    <xf numFmtId="0" fontId="5" fillId="0" borderId="0" xfId="11" applyNumberFormat="1" applyFont="1" applyBorder="1" applyAlignment="1">
      <alignment horizontal="left" vertical="center" shrinkToFit="1"/>
    </xf>
    <xf numFmtId="0" fontId="9" fillId="0" borderId="0" xfId="7" applyNumberFormat="1" applyFont="1" applyBorder="1" applyAlignment="1">
      <alignment horizontal="right" vertical="center"/>
    </xf>
    <xf numFmtId="0" fontId="5" fillId="0" borderId="0" xfId="11" quotePrefix="1" applyNumberFormat="1" applyFont="1" applyBorder="1" applyAlignment="1">
      <alignment vertical="center"/>
    </xf>
    <xf numFmtId="0" fontId="5" fillId="0" borderId="0" xfId="1" applyNumberFormat="1" applyFont="1" applyAlignment="1"/>
    <xf numFmtId="0" fontId="5" fillId="0" borderId="0" xfId="0" applyNumberFormat="1" applyFont="1" applyBorder="1" applyAlignment="1">
      <alignment vertical="center" shrinkToFit="1"/>
    </xf>
    <xf numFmtId="166" fontId="5" fillId="0" borderId="0" xfId="1" applyNumberFormat="1" applyFont="1" applyAlignment="1">
      <alignment horizontal="center" vertical="center"/>
    </xf>
    <xf numFmtId="0" fontId="9" fillId="0" borderId="0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Border="1" applyAlignment="1">
      <alignment horizontal="left" vertical="center"/>
    </xf>
    <xf numFmtId="0" fontId="5" fillId="0" borderId="0" xfId="1" applyNumberFormat="1" applyFont="1" applyBorder="1" applyAlignment="1">
      <alignment vertical="center" wrapText="1"/>
    </xf>
    <xf numFmtId="0" fontId="25" fillId="0" borderId="0" xfId="1" applyNumberFormat="1" applyFont="1" applyAlignment="1">
      <alignment vertical="center"/>
    </xf>
    <xf numFmtId="0" fontId="19" fillId="0" borderId="0" xfId="8" applyFont="1" applyBorder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38" fillId="0" borderId="0" xfId="17" applyFont="1" applyAlignment="1">
      <alignment horizontal="center" vertical="center"/>
    </xf>
    <xf numFmtId="0" fontId="38" fillId="6" borderId="0" xfId="17" applyFont="1" applyFill="1" applyAlignment="1">
      <alignment horizontal="center" vertical="center"/>
    </xf>
    <xf numFmtId="0" fontId="39" fillId="0" borderId="0" xfId="17" applyFont="1" applyAlignment="1" applyProtection="1">
      <alignment horizontal="center" vertical="center"/>
      <protection locked="0"/>
    </xf>
    <xf numFmtId="1" fontId="43" fillId="0" borderId="2" xfId="17" applyNumberFormat="1" applyFont="1" applyBorder="1" applyAlignment="1" applyProtection="1">
      <alignment horizontal="center" vertical="center"/>
      <protection locked="0"/>
    </xf>
    <xf numFmtId="0" fontId="43" fillId="5" borderId="5" xfId="17" applyFont="1" applyFill="1" applyBorder="1" applyAlignment="1" applyProtection="1">
      <alignment horizontal="right" vertical="center"/>
      <protection locked="0"/>
    </xf>
    <xf numFmtId="0" fontId="43" fillId="5" borderId="6" xfId="17" applyFont="1" applyFill="1" applyBorder="1" applyAlignment="1" applyProtection="1">
      <alignment horizontal="center" vertical="center"/>
      <protection locked="0"/>
    </xf>
    <xf numFmtId="0" fontId="43" fillId="8" borderId="5" xfId="17" applyFont="1" applyFill="1" applyBorder="1" applyAlignment="1" applyProtection="1">
      <alignment horizontal="center" vertical="center"/>
      <protection locked="0"/>
    </xf>
    <xf numFmtId="0" fontId="43" fillId="8" borderId="6" xfId="17" applyFont="1" applyFill="1" applyBorder="1" applyAlignment="1" applyProtection="1">
      <alignment horizontal="left" vertical="center"/>
      <protection locked="0"/>
    </xf>
    <xf numFmtId="0" fontId="43" fillId="5" borderId="6" xfId="17" applyFont="1" applyFill="1" applyBorder="1" applyAlignment="1" applyProtection="1">
      <alignment horizontal="right" vertical="center"/>
      <protection locked="0"/>
    </xf>
    <xf numFmtId="1" fontId="43" fillId="0" borderId="10" xfId="17" applyNumberFormat="1" applyFont="1" applyFill="1" applyBorder="1" applyAlignment="1" applyProtection="1">
      <alignment horizontal="center" vertical="center"/>
      <protection locked="0"/>
    </xf>
    <xf numFmtId="0" fontId="43" fillId="0" borderId="10" xfId="17" applyFont="1" applyFill="1" applyBorder="1" applyAlignment="1" applyProtection="1">
      <alignment horizontal="right" vertical="center"/>
      <protection locked="0"/>
    </xf>
    <xf numFmtId="0" fontId="43" fillId="0" borderId="10" xfId="17" applyFont="1" applyFill="1" applyBorder="1" applyAlignment="1" applyProtection="1">
      <alignment horizontal="center" vertical="center"/>
      <protection locked="0"/>
    </xf>
    <xf numFmtId="0" fontId="43" fillId="0" borderId="10" xfId="17" applyFont="1" applyFill="1" applyBorder="1" applyAlignment="1" applyProtection="1">
      <alignment horizontal="left" vertical="center"/>
      <protection locked="0"/>
    </xf>
    <xf numFmtId="1" fontId="43" fillId="0" borderId="0" xfId="17" applyNumberFormat="1" applyFont="1" applyFill="1" applyBorder="1" applyAlignment="1" applyProtection="1">
      <alignment horizontal="center" vertical="center"/>
      <protection locked="0"/>
    </xf>
    <xf numFmtId="0" fontId="43" fillId="0" borderId="0" xfId="17" applyFont="1" applyFill="1" applyBorder="1" applyAlignment="1" applyProtection="1">
      <alignment horizontal="right" vertical="center"/>
      <protection locked="0"/>
    </xf>
    <xf numFmtId="0" fontId="43" fillId="0" borderId="0" xfId="17" applyFont="1" applyFill="1" applyBorder="1" applyAlignment="1" applyProtection="1">
      <alignment horizontal="center" vertical="center"/>
      <protection locked="0"/>
    </xf>
    <xf numFmtId="0" fontId="43" fillId="0" borderId="0" xfId="17" applyFont="1" applyFill="1" applyBorder="1" applyAlignment="1" applyProtection="1">
      <alignment horizontal="left" vertical="center"/>
      <protection locked="0"/>
    </xf>
    <xf numFmtId="0" fontId="49" fillId="0" borderId="0" xfId="8" applyFont="1" applyBorder="1" applyAlignment="1">
      <alignment vertical="center"/>
    </xf>
    <xf numFmtId="0" fontId="48" fillId="0" borderId="0" xfId="8" applyFont="1" applyAlignment="1">
      <alignment horizontal="center" vertical="center"/>
    </xf>
    <xf numFmtId="0" fontId="49" fillId="0" borderId="0" xfId="8" applyFont="1" applyAlignment="1">
      <alignment vertical="center"/>
    </xf>
    <xf numFmtId="0" fontId="48" fillId="0" borderId="0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49" fillId="0" borderId="0" xfId="1" applyFont="1" applyBorder="1" applyAlignment="1">
      <alignment vertical="center"/>
    </xf>
    <xf numFmtId="0" fontId="49" fillId="0" borderId="4" xfId="8" applyFont="1" applyBorder="1" applyAlignment="1">
      <alignment vertical="center"/>
    </xf>
    <xf numFmtId="0" fontId="13" fillId="0" borderId="4" xfId="8" applyFont="1" applyBorder="1" applyAlignment="1">
      <alignment vertical="center"/>
    </xf>
    <xf numFmtId="0" fontId="50" fillId="0" borderId="0" xfId="13" applyFont="1" applyBorder="1" applyAlignment="1">
      <alignment horizontal="left" vertical="center"/>
    </xf>
    <xf numFmtId="0" fontId="48" fillId="0" borderId="0" xfId="1" applyFont="1" applyBorder="1" applyAlignment="1">
      <alignment horizontal="center" vertical="center"/>
    </xf>
    <xf numFmtId="0" fontId="49" fillId="0" borderId="0" xfId="1" applyFont="1" applyBorder="1" applyAlignment="1">
      <alignment horizontal="left" vertical="center"/>
    </xf>
    <xf numFmtId="0" fontId="13" fillId="0" borderId="0" xfId="1" applyFont="1" applyBorder="1" applyAlignment="1">
      <alignment vertical="center"/>
    </xf>
    <xf numFmtId="168" fontId="13" fillId="0" borderId="0" xfId="1" applyNumberFormat="1" applyFont="1" applyBorder="1" applyAlignment="1">
      <alignment horizontal="left" vertical="center"/>
    </xf>
    <xf numFmtId="0" fontId="48" fillId="0" borderId="0" xfId="8" applyFont="1" applyAlignment="1">
      <alignment vertical="center"/>
    </xf>
    <xf numFmtId="0" fontId="4" fillId="0" borderId="0" xfId="8" applyFont="1" applyAlignment="1">
      <alignment vertical="center"/>
    </xf>
    <xf numFmtId="0" fontId="46" fillId="0" borderId="0" xfId="1" applyFont="1" applyBorder="1" applyAlignment="1">
      <alignment horizontal="left" vertical="center"/>
    </xf>
    <xf numFmtId="0" fontId="48" fillId="0" borderId="0" xfId="8" applyFont="1" applyBorder="1" applyAlignment="1">
      <alignment horizontal="center" vertical="center"/>
    </xf>
    <xf numFmtId="0" fontId="18" fillId="0" borderId="0" xfId="8" applyFont="1" applyAlignment="1">
      <alignment horizontal="center" vertical="center"/>
    </xf>
    <xf numFmtId="0" fontId="17" fillId="0" borderId="0" xfId="4" applyFont="1" applyBorder="1" applyAlignment="1">
      <alignment vertical="center"/>
    </xf>
    <xf numFmtId="2" fontId="18" fillId="0" borderId="0" xfId="1" applyNumberFormat="1" applyFont="1" applyBorder="1" applyAlignment="1">
      <alignment vertical="center"/>
    </xf>
    <xf numFmtId="0" fontId="17" fillId="0" borderId="0" xfId="14" applyFont="1" applyBorder="1" applyAlignment="1">
      <alignment vertical="center"/>
    </xf>
    <xf numFmtId="0" fontId="5" fillId="0" borderId="0" xfId="8" quotePrefix="1" applyFont="1" applyBorder="1" applyAlignment="1">
      <alignment vertical="center"/>
    </xf>
    <xf numFmtId="0" fontId="13" fillId="0" borderId="0" xfId="8" quotePrefix="1" applyFont="1" applyBorder="1" applyAlignment="1">
      <alignment vertical="center"/>
    </xf>
    <xf numFmtId="168" fontId="18" fillId="0" borderId="0" xfId="8" applyNumberFormat="1" applyFont="1" applyBorder="1" applyAlignment="1">
      <alignment vertical="center"/>
    </xf>
    <xf numFmtId="1" fontId="18" fillId="0" borderId="0" xfId="1" applyNumberFormat="1" applyFont="1" applyBorder="1" applyAlignment="1">
      <alignment vertical="center"/>
    </xf>
    <xf numFmtId="168" fontId="13" fillId="0" borderId="0" xfId="8" applyNumberFormat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0" fontId="13" fillId="0" borderId="0" xfId="8" applyFont="1" applyBorder="1" applyAlignment="1">
      <alignment horizontal="center" vertical="center"/>
    </xf>
    <xf numFmtId="0" fontId="26" fillId="6" borderId="0" xfId="1" applyFont="1" applyFill="1" applyAlignment="1">
      <alignment horizontal="center" vertical="center"/>
    </xf>
    <xf numFmtId="0" fontId="27" fillId="6" borderId="0" xfId="1" applyFont="1" applyFill="1" applyAlignment="1">
      <alignment vertical="center"/>
    </xf>
    <xf numFmtId="0" fontId="6" fillId="0" borderId="0" xfId="1"/>
    <xf numFmtId="0" fontId="27" fillId="6" borderId="0" xfId="1" applyFont="1" applyFill="1" applyAlignment="1">
      <alignment horizontal="left" vertical="center"/>
    </xf>
    <xf numFmtId="0" fontId="27" fillId="6" borderId="0" xfId="1" applyFont="1" applyFill="1" applyAlignment="1">
      <alignment horizontal="right" vertical="center"/>
    </xf>
    <xf numFmtId="0" fontId="29" fillId="6" borderId="0" xfId="1" applyFont="1" applyFill="1" applyAlignment="1">
      <alignment horizontal="center" vertical="center"/>
    </xf>
    <xf numFmtId="0" fontId="27" fillId="6" borderId="0" xfId="1" applyFont="1" applyFill="1" applyAlignment="1">
      <alignment horizontal="center" vertical="center"/>
    </xf>
    <xf numFmtId="0" fontId="51" fillId="16" borderId="7" xfId="1" applyFont="1" applyFill="1" applyBorder="1" applyAlignment="1">
      <alignment horizontal="center" vertical="center"/>
    </xf>
    <xf numFmtId="0" fontId="47" fillId="16" borderId="12" xfId="1" applyFont="1" applyFill="1" applyBorder="1" applyAlignment="1">
      <alignment horizontal="center" vertical="center"/>
    </xf>
    <xf numFmtId="0" fontId="30" fillId="9" borderId="2" xfId="1" applyFont="1" applyFill="1" applyBorder="1" applyAlignment="1">
      <alignment horizontal="center" vertical="center"/>
    </xf>
    <xf numFmtId="0" fontId="30" fillId="10" borderId="2" xfId="1" applyFont="1" applyFill="1" applyBorder="1" applyAlignment="1">
      <alignment horizontal="center" vertical="center"/>
    </xf>
    <xf numFmtId="0" fontId="30" fillId="9" borderId="7" xfId="1" applyFont="1" applyFill="1" applyBorder="1" applyAlignment="1">
      <alignment horizontal="center" vertical="center"/>
    </xf>
    <xf numFmtId="0" fontId="30" fillId="16" borderId="2" xfId="1" applyFont="1" applyFill="1" applyBorder="1" applyAlignment="1">
      <alignment horizontal="center" vertical="center"/>
    </xf>
    <xf numFmtId="0" fontId="31" fillId="6" borderId="0" xfId="1" applyFont="1" applyFill="1" applyAlignment="1">
      <alignment horizontal="center" vertical="center"/>
    </xf>
    <xf numFmtId="174" fontId="32" fillId="4" borderId="2" xfId="1" applyNumberFormat="1" applyFont="1" applyFill="1" applyBorder="1" applyAlignment="1">
      <alignment horizontal="center" vertical="center"/>
    </xf>
    <xf numFmtId="174" fontId="30" fillId="4" borderId="2" xfId="1" applyNumberFormat="1" applyFont="1" applyFill="1" applyBorder="1" applyAlignment="1">
      <alignment horizontal="center" vertical="center"/>
    </xf>
    <xf numFmtId="165" fontId="33" fillId="4" borderId="2" xfId="1" applyNumberFormat="1" applyFont="1" applyFill="1" applyBorder="1" applyAlignment="1">
      <alignment horizontal="center" vertical="center"/>
    </xf>
    <xf numFmtId="165" fontId="30" fillId="4" borderId="2" xfId="1" applyNumberFormat="1" applyFont="1" applyFill="1" applyBorder="1" applyAlignment="1">
      <alignment horizontal="center" vertical="center"/>
    </xf>
    <xf numFmtId="173" fontId="30" fillId="4" borderId="2" xfId="1" applyNumberFormat="1" applyFont="1" applyFill="1" applyBorder="1" applyAlignment="1">
      <alignment horizontal="center" vertical="center"/>
    </xf>
    <xf numFmtId="172" fontId="32" fillId="4" borderId="2" xfId="1" applyNumberFormat="1" applyFont="1" applyFill="1" applyBorder="1" applyAlignment="1">
      <alignment horizontal="center" vertical="center"/>
    </xf>
    <xf numFmtId="166" fontId="30" fillId="4" borderId="12" xfId="1" applyNumberFormat="1" applyFont="1" applyFill="1" applyBorder="1" applyAlignment="1">
      <alignment horizontal="center" vertical="center"/>
    </xf>
    <xf numFmtId="167" fontId="30" fillId="4" borderId="12" xfId="1" applyNumberFormat="1" applyFont="1" applyFill="1" applyBorder="1" applyAlignment="1">
      <alignment horizontal="center" vertical="center"/>
    </xf>
    <xf numFmtId="2" fontId="30" fillId="4" borderId="2" xfId="1" applyNumberFormat="1" applyFont="1" applyFill="1" applyBorder="1" applyAlignment="1">
      <alignment horizontal="center" vertical="center"/>
    </xf>
    <xf numFmtId="1" fontId="34" fillId="16" borderId="2" xfId="1" applyNumberFormat="1" applyFont="1" applyFill="1" applyBorder="1" applyAlignment="1">
      <alignment horizontal="center" vertical="center"/>
    </xf>
    <xf numFmtId="0" fontId="26" fillId="0" borderId="0" xfId="1" applyFont="1" applyFill="1" applyAlignment="1">
      <alignment horizontal="center" vertical="center"/>
    </xf>
    <xf numFmtId="165" fontId="26" fillId="4" borderId="0" xfId="1" applyNumberFormat="1" applyFont="1" applyFill="1" applyBorder="1" applyAlignment="1">
      <alignment vertical="center"/>
    </xf>
    <xf numFmtId="0" fontId="7" fillId="4" borderId="0" xfId="19" applyFont="1" applyFill="1" applyBorder="1" applyAlignment="1">
      <alignment horizontal="center" vertical="center"/>
    </xf>
    <xf numFmtId="165" fontId="5" fillId="4" borderId="0" xfId="19" applyNumberFormat="1" applyFont="1" applyFill="1" applyBorder="1" applyAlignment="1">
      <alignment horizontal="center" vertical="center"/>
    </xf>
    <xf numFmtId="0" fontId="35" fillId="4" borderId="0" xfId="19" applyFont="1" applyFill="1" applyBorder="1" applyAlignment="1">
      <alignment horizontal="center" vertical="center"/>
    </xf>
    <xf numFmtId="0" fontId="5" fillId="4" borderId="0" xfId="19" applyFont="1" applyFill="1" applyBorder="1" applyAlignment="1">
      <alignment horizontal="center" vertical="center"/>
    </xf>
    <xf numFmtId="2" fontId="35" fillId="4" borderId="0" xfId="19" applyNumberFormat="1" applyFont="1" applyFill="1" applyBorder="1" applyAlignment="1">
      <alignment horizontal="center" vertical="center"/>
    </xf>
    <xf numFmtId="167" fontId="31" fillId="4" borderId="0" xfId="1" applyNumberFormat="1" applyFont="1" applyFill="1" applyBorder="1" applyAlignment="1">
      <alignment horizontal="center" vertical="center"/>
    </xf>
    <xf numFmtId="2" fontId="31" fillId="4" borderId="0" xfId="1" applyNumberFormat="1" applyFont="1" applyFill="1" applyBorder="1" applyAlignment="1">
      <alignment horizontal="center" vertical="center"/>
    </xf>
    <xf numFmtId="165" fontId="31" fillId="4" borderId="0" xfId="1" applyNumberFormat="1" applyFont="1" applyFill="1" applyBorder="1" applyAlignment="1">
      <alignment horizontal="center" vertical="center"/>
    </xf>
    <xf numFmtId="0" fontId="26" fillId="4" borderId="0" xfId="1" applyFont="1" applyFill="1" applyBorder="1" applyAlignment="1">
      <alignment horizontal="center" vertical="center"/>
    </xf>
    <xf numFmtId="2" fontId="26" fillId="4" borderId="0" xfId="1" applyNumberFormat="1" applyFont="1" applyFill="1" applyBorder="1" applyAlignment="1">
      <alignment horizontal="center" vertical="center"/>
    </xf>
    <xf numFmtId="2" fontId="5" fillId="4" borderId="0" xfId="19" applyNumberFormat="1" applyFont="1" applyFill="1" applyBorder="1" applyAlignment="1">
      <alignment horizontal="center" vertical="center"/>
    </xf>
    <xf numFmtId="165" fontId="35" fillId="4" borderId="0" xfId="19" applyNumberFormat="1" applyFont="1" applyFill="1" applyBorder="1" applyAlignment="1">
      <alignment horizontal="center" vertical="center"/>
    </xf>
    <xf numFmtId="165" fontId="26" fillId="4" borderId="0" xfId="1" applyNumberFormat="1" applyFont="1" applyFill="1" applyBorder="1" applyAlignment="1">
      <alignment horizontal="center" vertical="center"/>
    </xf>
    <xf numFmtId="165" fontId="36" fillId="4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5" fillId="0" borderId="0" xfId="8" applyFont="1" applyAlignment="1">
      <alignment vertical="center"/>
    </xf>
    <xf numFmtId="0" fontId="9" fillId="0" borderId="0" xfId="8" applyFont="1" applyBorder="1" applyAlignment="1">
      <alignment vertical="center"/>
    </xf>
    <xf numFmtId="0" fontId="9" fillId="0" borderId="0" xfId="8" applyFont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right" vertical="center"/>
    </xf>
    <xf numFmtId="0" fontId="9" fillId="0" borderId="0" xfId="8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4" xfId="8" applyFont="1" applyBorder="1" applyAlignment="1">
      <alignment horizontal="center" vertical="center"/>
    </xf>
    <xf numFmtId="0" fontId="5" fillId="0" borderId="4" xfId="13" applyFont="1" applyBorder="1" applyAlignment="1">
      <alignment horizontal="left" vertical="center"/>
    </xf>
    <xf numFmtId="0" fontId="17" fillId="0" borderId="0" xfId="8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9" fillId="0" borderId="0" xfId="13" applyFont="1" applyFill="1" applyBorder="1" applyAlignment="1">
      <alignment horizontal="left"/>
    </xf>
    <xf numFmtId="0" fontId="17" fillId="0" borderId="0" xfId="8" applyFont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5" fillId="0" borderId="0" xfId="1" quotePrefix="1" applyFont="1" applyBorder="1" applyAlignment="1">
      <alignment horizontal="left" vertical="center"/>
    </xf>
    <xf numFmtId="1" fontId="5" fillId="0" borderId="0" xfId="1" applyNumberFormat="1" applyFont="1" applyBorder="1" applyAlignment="1">
      <alignment horizontal="right" vertical="center"/>
    </xf>
    <xf numFmtId="1" fontId="5" fillId="0" borderId="0" xfId="1" quotePrefix="1" applyNumberFormat="1" applyFont="1" applyBorder="1" applyAlignment="1">
      <alignment horizontal="left" vertical="center"/>
    </xf>
    <xf numFmtId="0" fontId="9" fillId="0" borderId="0" xfId="8" applyFont="1" applyAlignment="1">
      <alignment horizontal="left" vertical="center"/>
    </xf>
    <xf numFmtId="168" fontId="5" fillId="0" borderId="0" xfId="1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9" fontId="4" fillId="0" borderId="0" xfId="1" applyNumberFormat="1" applyFont="1" applyBorder="1" applyAlignment="1">
      <alignment horizontal="left" vertical="center"/>
    </xf>
    <xf numFmtId="0" fontId="5" fillId="0" borderId="0" xfId="4" applyFont="1" applyBorder="1" applyAlignment="1">
      <alignment vertical="center"/>
    </xf>
    <xf numFmtId="0" fontId="17" fillId="0" borderId="0" xfId="8" applyFont="1" applyBorder="1" applyAlignment="1">
      <alignment horizontal="center" vertical="center"/>
    </xf>
    <xf numFmtId="0" fontId="5" fillId="0" borderId="0" xfId="8" applyFont="1" applyAlignment="1">
      <alignment vertical="top" wrapText="1"/>
    </xf>
    <xf numFmtId="0" fontId="5" fillId="0" borderId="0" xfId="8" applyFont="1" applyAlignment="1">
      <alignment horizontal="left" vertical="center"/>
    </xf>
    <xf numFmtId="0" fontId="46" fillId="0" borderId="0" xfId="22" applyFont="1" applyAlignment="1">
      <alignment vertical="center"/>
    </xf>
    <xf numFmtId="0" fontId="13" fillId="0" borderId="0" xfId="22" applyFont="1" applyAlignment="1">
      <alignment vertical="center"/>
    </xf>
    <xf numFmtId="0" fontId="54" fillId="0" borderId="0" xfId="22" applyFont="1"/>
    <xf numFmtId="0" fontId="4" fillId="0" borderId="0" xfId="21" applyFont="1" applyFill="1" applyAlignment="1">
      <alignment vertical="center"/>
    </xf>
    <xf numFmtId="0" fontId="4" fillId="0" borderId="0" xfId="23" applyFont="1" applyFill="1" applyAlignment="1">
      <alignment vertical="center"/>
    </xf>
    <xf numFmtId="168" fontId="5" fillId="0" borderId="0" xfId="8" applyNumberFormat="1" applyFont="1" applyAlignment="1">
      <alignment vertical="center"/>
    </xf>
    <xf numFmtId="2" fontId="5" fillId="0" borderId="0" xfId="1" applyNumberFormat="1" applyFont="1" applyBorder="1" applyAlignment="1">
      <alignment vertical="center"/>
    </xf>
    <xf numFmtId="0" fontId="55" fillId="0" borderId="0" xfId="22" applyFont="1" applyFill="1" applyBorder="1" applyAlignment="1">
      <alignment vertical="center"/>
    </xf>
    <xf numFmtId="0" fontId="5" fillId="0" borderId="10" xfId="8" applyFont="1" applyBorder="1" applyAlignment="1">
      <alignment vertical="center"/>
    </xf>
    <xf numFmtId="0" fontId="1" fillId="0" borderId="0" xfId="22"/>
    <xf numFmtId="0" fontId="4" fillId="0" borderId="0" xfId="22" applyFont="1" applyFill="1" applyAlignment="1">
      <alignment vertical="center"/>
    </xf>
    <xf numFmtId="0" fontId="5" fillId="0" borderId="0" xfId="8" applyFont="1" applyBorder="1" applyAlignment="1">
      <alignment horizontal="center" vertical="center" wrapText="1"/>
    </xf>
    <xf numFmtId="0" fontId="5" fillId="0" borderId="0" xfId="8" quotePrefix="1" applyFont="1" applyBorder="1" applyAlignment="1">
      <alignment horizontal="center" vertical="center"/>
    </xf>
    <xf numFmtId="177" fontId="5" fillId="0" borderId="0" xfId="8" applyNumberFormat="1" applyFont="1" applyBorder="1" applyAlignment="1">
      <alignment horizontal="center" vertical="center"/>
    </xf>
    <xf numFmtId="0" fontId="5" fillId="0" borderId="0" xfId="1" applyFont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shrinkToFit="1"/>
    </xf>
    <xf numFmtId="0" fontId="5" fillId="0" borderId="0" xfId="8" applyFont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0" fontId="17" fillId="0" borderId="0" xfId="8" quotePrefix="1" applyFont="1" applyBorder="1" applyAlignment="1">
      <alignment horizontal="center" vertical="center" shrinkToFit="1"/>
    </xf>
    <xf numFmtId="0" fontId="15" fillId="0" borderId="0" xfId="8" applyFont="1" applyAlignment="1">
      <alignment horizontal="center" vertical="center"/>
    </xf>
    <xf numFmtId="1" fontId="5" fillId="0" borderId="0" xfId="1" quotePrefix="1" applyNumberFormat="1" applyFont="1" applyBorder="1" applyAlignment="1">
      <alignment horizontal="left" vertical="center"/>
    </xf>
    <xf numFmtId="177" fontId="5" fillId="0" borderId="0" xfId="1" quotePrefix="1" applyNumberFormat="1" applyFont="1" applyBorder="1" applyAlignment="1">
      <alignment horizontal="left" vertical="center"/>
    </xf>
    <xf numFmtId="171" fontId="5" fillId="0" borderId="0" xfId="1" applyNumberFormat="1" applyFont="1" applyBorder="1" applyAlignment="1">
      <alignment horizontal="left" vertical="center"/>
    </xf>
    <xf numFmtId="169" fontId="5" fillId="0" borderId="0" xfId="8" applyNumberFormat="1" applyFont="1" applyAlignment="1">
      <alignment horizontal="left" vertical="center"/>
    </xf>
    <xf numFmtId="0" fontId="9" fillId="0" borderId="0" xfId="8" applyFont="1" applyBorder="1" applyAlignment="1">
      <alignment horizontal="right" vertical="center"/>
    </xf>
    <xf numFmtId="171" fontId="13" fillId="0" borderId="0" xfId="1" quotePrefix="1" applyNumberFormat="1" applyFont="1" applyBorder="1" applyAlignment="1">
      <alignment horizontal="left" vertical="center"/>
    </xf>
    <xf numFmtId="171" fontId="13" fillId="0" borderId="0" xfId="1" applyNumberFormat="1" applyFont="1" applyBorder="1" applyAlignment="1">
      <alignment horizontal="left" vertical="center"/>
    </xf>
    <xf numFmtId="169" fontId="13" fillId="0" borderId="0" xfId="8" applyNumberFormat="1" applyFont="1" applyBorder="1" applyAlignment="1">
      <alignment horizontal="left" vertical="center"/>
    </xf>
    <xf numFmtId="0" fontId="49" fillId="0" borderId="0" xfId="8" applyFont="1" applyBorder="1" applyAlignment="1">
      <alignment horizontal="right" vertical="center"/>
    </xf>
    <xf numFmtId="0" fontId="13" fillId="0" borderId="0" xfId="8" applyFont="1" applyBorder="1" applyAlignment="1">
      <alignment horizontal="center" vertical="center"/>
    </xf>
    <xf numFmtId="0" fontId="5" fillId="0" borderId="5" xfId="8" applyFont="1" applyBorder="1" applyAlignment="1">
      <alignment horizontal="center" vertical="center" wrapText="1"/>
    </xf>
    <xf numFmtId="0" fontId="5" fillId="0" borderId="3" xfId="8" applyFont="1" applyBorder="1" applyAlignment="1">
      <alignment horizontal="center" vertical="center" wrapText="1"/>
    </xf>
    <xf numFmtId="0" fontId="5" fillId="0" borderId="6" xfId="8" applyFont="1" applyBorder="1" applyAlignment="1">
      <alignment horizontal="center" vertical="center" wrapText="1"/>
    </xf>
    <xf numFmtId="0" fontId="5" fillId="0" borderId="5" xfId="8" applyFont="1" applyBorder="1" applyAlignment="1">
      <alignment horizontal="center" vertical="center"/>
    </xf>
    <xf numFmtId="0" fontId="5" fillId="0" borderId="3" xfId="8" applyFont="1" applyBorder="1" applyAlignment="1">
      <alignment horizontal="center" vertical="center"/>
    </xf>
    <xf numFmtId="0" fontId="5" fillId="0" borderId="6" xfId="8" applyFont="1" applyBorder="1" applyAlignment="1">
      <alignment horizontal="center" vertical="center"/>
    </xf>
    <xf numFmtId="0" fontId="5" fillId="0" borderId="5" xfId="8" quotePrefix="1" applyFont="1" applyBorder="1" applyAlignment="1">
      <alignment horizontal="center" vertical="center"/>
    </xf>
    <xf numFmtId="0" fontId="5" fillId="0" borderId="3" xfId="8" quotePrefix="1" applyFont="1" applyBorder="1" applyAlignment="1">
      <alignment horizontal="center" vertical="center"/>
    </xf>
    <xf numFmtId="0" fontId="5" fillId="0" borderId="6" xfId="8" quotePrefix="1" applyFont="1" applyBorder="1" applyAlignment="1">
      <alignment horizontal="center" vertical="center"/>
    </xf>
    <xf numFmtId="177" fontId="5" fillId="0" borderId="5" xfId="8" applyNumberFormat="1" applyFont="1" applyBorder="1" applyAlignment="1">
      <alignment horizontal="center" vertical="center"/>
    </xf>
    <xf numFmtId="177" fontId="5" fillId="0" borderId="3" xfId="8" applyNumberFormat="1" applyFont="1" applyBorder="1" applyAlignment="1">
      <alignment horizontal="center" vertical="center"/>
    </xf>
    <xf numFmtId="177" fontId="5" fillId="0" borderId="6" xfId="8" applyNumberFormat="1" applyFont="1" applyBorder="1" applyAlignment="1">
      <alignment horizontal="center" vertical="center"/>
    </xf>
    <xf numFmtId="0" fontId="56" fillId="0" borderId="0" xfId="8" applyFont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3" xfId="8" applyFont="1" applyBorder="1" applyAlignment="1">
      <alignment horizontal="center" vertical="center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15" fillId="0" borderId="0" xfId="1" applyNumberFormat="1" applyFont="1" applyBorder="1" applyAlignment="1">
      <alignment horizontal="center" vertical="center"/>
    </xf>
    <xf numFmtId="0" fontId="5" fillId="0" borderId="8" xfId="18" applyFont="1" applyBorder="1" applyAlignment="1">
      <alignment horizontal="center" vertical="center" wrapText="1" shrinkToFit="1"/>
    </xf>
    <xf numFmtId="0" fontId="5" fillId="0" borderId="10" xfId="18" applyFont="1" applyBorder="1" applyAlignment="1">
      <alignment horizontal="center" vertical="center" wrapText="1" shrinkToFit="1"/>
    </xf>
    <xf numFmtId="0" fontId="5" fillId="0" borderId="11" xfId="18" applyFont="1" applyBorder="1" applyAlignment="1">
      <alignment horizontal="center" vertical="center" wrapText="1" shrinkToFit="1"/>
    </xf>
    <xf numFmtId="0" fontId="5" fillId="0" borderId="0" xfId="18" applyFont="1" applyBorder="1" applyAlignment="1">
      <alignment horizontal="center" vertical="center" wrapText="1" shrinkToFit="1"/>
    </xf>
    <xf numFmtId="165" fontId="5" fillId="0" borderId="11" xfId="18" applyNumberFormat="1" applyFont="1" applyBorder="1" applyAlignment="1">
      <alignment horizontal="center" vertical="center"/>
    </xf>
    <xf numFmtId="165" fontId="5" fillId="0" borderId="0" xfId="18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170" fontId="5" fillId="0" borderId="11" xfId="18" applyNumberFormat="1" applyFont="1" applyBorder="1" applyAlignment="1">
      <alignment horizontal="center" vertical="center"/>
    </xf>
    <xf numFmtId="170" fontId="5" fillId="0" borderId="0" xfId="18" applyNumberFormat="1" applyFont="1" applyBorder="1" applyAlignment="1">
      <alignment horizontal="center" vertical="center"/>
    </xf>
    <xf numFmtId="170" fontId="5" fillId="0" borderId="8" xfId="18" applyNumberFormat="1" applyFont="1" applyBorder="1" applyAlignment="1">
      <alignment horizontal="center" vertical="center"/>
    </xf>
    <xf numFmtId="170" fontId="5" fillId="0" borderId="10" xfId="18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5" fillId="0" borderId="8" xfId="18" applyNumberFormat="1" applyFont="1" applyBorder="1" applyAlignment="1">
      <alignment horizontal="center" vertical="center"/>
    </xf>
    <xf numFmtId="165" fontId="5" fillId="0" borderId="10" xfId="18" applyNumberFormat="1" applyFont="1" applyBorder="1" applyAlignment="1">
      <alignment horizontal="center" vertical="center"/>
    </xf>
    <xf numFmtId="165" fontId="5" fillId="0" borderId="9" xfId="18" applyNumberFormat="1" applyFont="1" applyBorder="1" applyAlignment="1">
      <alignment horizontal="center" vertical="center"/>
    </xf>
    <xf numFmtId="165" fontId="5" fillId="0" borderId="1" xfId="18" applyNumberFormat="1" applyFont="1" applyBorder="1" applyAlignment="1">
      <alignment horizontal="center" vertical="center"/>
    </xf>
    <xf numFmtId="0" fontId="5" fillId="0" borderId="0" xfId="7" applyNumberFormat="1" applyFont="1" applyBorder="1" applyAlignment="1">
      <alignment horizontal="left" vertical="center" shrinkToFit="1"/>
    </xf>
    <xf numFmtId="170" fontId="5" fillId="0" borderId="13" xfId="18" applyNumberFormat="1" applyFont="1" applyBorder="1" applyAlignment="1">
      <alignment horizontal="center" vertical="center"/>
    </xf>
    <xf numFmtId="170" fontId="5" fillId="0" borderId="4" xfId="18" applyNumberFormat="1" applyFont="1" applyBorder="1" applyAlignment="1">
      <alignment horizontal="center" vertical="center"/>
    </xf>
    <xf numFmtId="0" fontId="5" fillId="0" borderId="8" xfId="18" applyFont="1" applyBorder="1" applyAlignment="1">
      <alignment horizontal="center" vertical="center" wrapText="1"/>
    </xf>
    <xf numFmtId="0" fontId="5" fillId="0" borderId="10" xfId="18" applyFont="1" applyBorder="1" applyAlignment="1">
      <alignment horizontal="center" vertical="center" wrapText="1"/>
    </xf>
    <xf numFmtId="0" fontId="5" fillId="0" borderId="9" xfId="18" applyFont="1" applyBorder="1" applyAlignment="1">
      <alignment horizontal="center" vertical="center" wrapText="1"/>
    </xf>
    <xf numFmtId="0" fontId="5" fillId="0" borderId="13" xfId="18" applyFont="1" applyBorder="1" applyAlignment="1">
      <alignment horizontal="center" vertical="center" wrapText="1"/>
    </xf>
    <xf numFmtId="0" fontId="5" fillId="0" borderId="4" xfId="18" applyFont="1" applyBorder="1" applyAlignment="1">
      <alignment horizontal="center" vertical="center" wrapText="1"/>
    </xf>
    <xf numFmtId="0" fontId="5" fillId="0" borderId="14" xfId="18" applyFont="1" applyBorder="1" applyAlignment="1">
      <alignment horizontal="center" vertical="center" wrapText="1"/>
    </xf>
    <xf numFmtId="0" fontId="5" fillId="0" borderId="2" xfId="18" applyFont="1" applyBorder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5" fontId="5" fillId="0" borderId="13" xfId="18" applyNumberFormat="1" applyFont="1" applyBorder="1" applyAlignment="1">
      <alignment horizontal="center" vertical="center"/>
    </xf>
    <xf numFmtId="165" fontId="5" fillId="0" borderId="4" xfId="18" applyNumberFormat="1" applyFont="1" applyBorder="1" applyAlignment="1">
      <alignment horizontal="center" vertical="center"/>
    </xf>
    <xf numFmtId="165" fontId="5" fillId="0" borderId="14" xfId="18" applyNumberFormat="1" applyFont="1" applyBorder="1" applyAlignment="1">
      <alignment horizontal="center" vertical="center"/>
    </xf>
    <xf numFmtId="0" fontId="5" fillId="0" borderId="13" xfId="18" applyFont="1" applyBorder="1" applyAlignment="1">
      <alignment horizontal="center" vertical="center" wrapText="1" shrinkToFit="1"/>
    </xf>
    <xf numFmtId="0" fontId="5" fillId="0" borderId="4" xfId="18" applyFont="1" applyBorder="1" applyAlignment="1">
      <alignment horizontal="center" vertical="center" wrapText="1" shrinkToFit="1"/>
    </xf>
    <xf numFmtId="0" fontId="28" fillId="6" borderId="0" xfId="1" applyFont="1" applyFill="1" applyAlignment="1">
      <alignment horizontal="center" vertical="center"/>
    </xf>
    <xf numFmtId="0" fontId="12" fillId="7" borderId="8" xfId="1" applyFont="1" applyFill="1" applyBorder="1" applyAlignment="1">
      <alignment horizontal="center" vertical="center"/>
    </xf>
    <xf numFmtId="0" fontId="12" fillId="7" borderId="9" xfId="1" applyFont="1" applyFill="1" applyBorder="1" applyAlignment="1">
      <alignment horizontal="center" vertical="center"/>
    </xf>
    <xf numFmtId="0" fontId="30" fillId="7" borderId="8" xfId="1" applyFont="1" applyFill="1" applyBorder="1" applyAlignment="1">
      <alignment horizontal="center" vertical="center"/>
    </xf>
    <xf numFmtId="0" fontId="30" fillId="7" borderId="9" xfId="1" applyFont="1" applyFill="1" applyBorder="1" applyAlignment="1">
      <alignment horizontal="center" vertical="center"/>
    </xf>
    <xf numFmtId="0" fontId="30" fillId="7" borderId="8" xfId="19" applyFont="1" applyFill="1" applyBorder="1" applyAlignment="1">
      <alignment horizontal="center" vertical="center"/>
    </xf>
    <xf numFmtId="0" fontId="30" fillId="7" borderId="9" xfId="19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5" fillId="7" borderId="12" xfId="1" applyFont="1" applyFill="1" applyBorder="1" applyAlignment="1">
      <alignment horizontal="center" vertical="center"/>
    </xf>
    <xf numFmtId="0" fontId="5" fillId="7" borderId="13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2" fontId="30" fillId="4" borderId="5" xfId="1" applyNumberFormat="1" applyFont="1" applyFill="1" applyBorder="1" applyAlignment="1">
      <alignment horizontal="center" vertical="center"/>
    </xf>
    <xf numFmtId="2" fontId="30" fillId="4" borderId="6" xfId="1" applyNumberFormat="1" applyFont="1" applyFill="1" applyBorder="1" applyAlignment="1">
      <alignment horizontal="center" vertical="center"/>
    </xf>
    <xf numFmtId="0" fontId="30" fillId="9" borderId="5" xfId="1" applyFont="1" applyFill="1" applyBorder="1" applyAlignment="1">
      <alignment horizontal="center" vertical="center"/>
    </xf>
    <xf numFmtId="0" fontId="30" fillId="9" borderId="6" xfId="1" applyFont="1" applyFill="1" applyBorder="1" applyAlignment="1">
      <alignment horizontal="center" vertical="center"/>
    </xf>
    <xf numFmtId="0" fontId="38" fillId="14" borderId="5" xfId="17" applyFont="1" applyFill="1" applyBorder="1" applyAlignment="1" applyProtection="1">
      <alignment horizontal="center" vertical="center"/>
      <protection locked="0"/>
    </xf>
    <xf numFmtId="0" fontId="38" fillId="14" borderId="3" xfId="17" applyFont="1" applyFill="1" applyBorder="1" applyAlignment="1" applyProtection="1">
      <alignment horizontal="center" vertical="center"/>
      <protection locked="0"/>
    </xf>
    <xf numFmtId="0" fontId="38" fillId="14" borderId="6" xfId="17" applyFont="1" applyFill="1" applyBorder="1" applyAlignment="1" applyProtection="1">
      <alignment horizontal="center" vertical="center"/>
      <protection locked="0"/>
    </xf>
    <xf numFmtId="0" fontId="40" fillId="11" borderId="5" xfId="17" applyFont="1" applyFill="1" applyBorder="1" applyAlignment="1" applyProtection="1">
      <alignment horizontal="center" vertical="center"/>
      <protection locked="0"/>
    </xf>
    <xf numFmtId="0" fontId="40" fillId="11" borderId="3" xfId="17" applyFont="1" applyFill="1" applyBorder="1" applyAlignment="1" applyProtection="1">
      <alignment horizontal="center" vertical="center"/>
      <protection locked="0"/>
    </xf>
    <xf numFmtId="0" fontId="40" fillId="11" borderId="6" xfId="17" applyFont="1" applyFill="1" applyBorder="1" applyAlignment="1" applyProtection="1">
      <alignment horizontal="center" vertical="center"/>
      <protection locked="0"/>
    </xf>
    <xf numFmtId="0" fontId="41" fillId="12" borderId="5" xfId="17" applyFont="1" applyFill="1" applyBorder="1" applyAlignment="1" applyProtection="1">
      <alignment horizontal="center" vertical="center"/>
      <protection locked="0"/>
    </xf>
    <xf numFmtId="0" fontId="41" fillId="12" borderId="3" xfId="17" applyFont="1" applyFill="1" applyBorder="1" applyAlignment="1" applyProtection="1">
      <alignment horizontal="center" vertical="center"/>
      <protection locked="0"/>
    </xf>
    <xf numFmtId="0" fontId="41" fillId="12" borderId="6" xfId="17" applyFont="1" applyFill="1" applyBorder="1" applyAlignment="1" applyProtection="1">
      <alignment horizontal="center" vertical="center"/>
      <protection locked="0"/>
    </xf>
    <xf numFmtId="0" fontId="38" fillId="13" borderId="5" xfId="17" applyFont="1" applyFill="1" applyBorder="1" applyAlignment="1" applyProtection="1">
      <alignment horizontal="center" vertical="center"/>
      <protection locked="0"/>
    </xf>
    <xf numFmtId="0" fontId="38" fillId="13" borderId="3" xfId="17" applyFont="1" applyFill="1" applyBorder="1" applyAlignment="1" applyProtection="1">
      <alignment horizontal="center" vertical="center"/>
      <protection locked="0"/>
    </xf>
    <xf numFmtId="175" fontId="42" fillId="13" borderId="5" xfId="17" applyNumberFormat="1" applyFont="1" applyFill="1" applyBorder="1" applyAlignment="1" applyProtection="1">
      <alignment horizontal="center" vertical="center"/>
      <protection locked="0"/>
    </xf>
    <xf numFmtId="175" fontId="42" fillId="13" borderId="3" xfId="17" applyNumberFormat="1" applyFont="1" applyFill="1" applyBorder="1" applyAlignment="1" applyProtection="1">
      <alignment horizontal="center" vertical="center"/>
      <protection locked="0"/>
    </xf>
    <xf numFmtId="175" fontId="42" fillId="13" borderId="6" xfId="17" applyNumberFormat="1" applyFont="1" applyFill="1" applyBorder="1" applyAlignment="1" applyProtection="1">
      <alignment horizontal="center" vertical="center"/>
      <protection locked="0"/>
    </xf>
    <xf numFmtId="0" fontId="57" fillId="2" borderId="0" xfId="15" applyFont="1" applyFill="1" applyBorder="1" applyAlignment="1">
      <alignment horizontal="center" vertical="center"/>
    </xf>
    <xf numFmtId="0" fontId="58" fillId="0" borderId="0" xfId="15" applyFont="1" applyFill="1" applyAlignment="1"/>
    <xf numFmtId="0" fontId="58" fillId="0" borderId="0" xfId="0" applyFont="1"/>
    <xf numFmtId="0" fontId="58" fillId="0" borderId="4" xfId="15" applyFont="1" applyFill="1" applyBorder="1" applyAlignment="1">
      <alignment horizontal="left"/>
    </xf>
    <xf numFmtId="0" fontId="58" fillId="0" borderId="0" xfId="15" applyFont="1" applyFill="1" applyBorder="1" applyAlignment="1"/>
    <xf numFmtId="0" fontId="58" fillId="0" borderId="4" xfId="15" applyFont="1" applyFill="1" applyBorder="1" applyAlignment="1">
      <alignment horizontal="center"/>
    </xf>
    <xf numFmtId="0" fontId="58" fillId="0" borderId="0" xfId="15" applyFont="1" applyFill="1" applyBorder="1" applyAlignment="1">
      <alignment horizontal="center"/>
    </xf>
    <xf numFmtId="0" fontId="59" fillId="0" borderId="0" xfId="0" applyFont="1" applyAlignment="1">
      <alignment vertical="center"/>
    </xf>
    <xf numFmtId="176" fontId="58" fillId="0" borderId="3" xfId="15" applyNumberFormat="1" applyFont="1" applyFill="1" applyBorder="1" applyAlignment="1">
      <alignment horizontal="left"/>
    </xf>
    <xf numFmtId="176" fontId="58" fillId="0" borderId="4" xfId="15" applyNumberFormat="1" applyFont="1" applyFill="1" applyBorder="1" applyAlignment="1">
      <alignment horizontal="left"/>
    </xf>
    <xf numFmtId="0" fontId="60" fillId="3" borderId="0" xfId="15" applyFont="1" applyFill="1" applyBorder="1" applyAlignment="1">
      <alignment horizontal="center" vertical="center"/>
    </xf>
    <xf numFmtId="0" fontId="58" fillId="0" borderId="3" xfId="15" applyFont="1" applyFill="1" applyBorder="1" applyAlignment="1">
      <alignment horizontal="center"/>
    </xf>
    <xf numFmtId="0" fontId="58" fillId="0" borderId="0" xfId="15" applyFont="1" applyFill="1" applyAlignment="1">
      <alignment horizontal="center"/>
    </xf>
    <xf numFmtId="0" fontId="58" fillId="0" borderId="0" xfId="15" applyFont="1" applyFill="1" applyAlignment="1">
      <alignment horizontal="left"/>
    </xf>
    <xf numFmtId="0" fontId="63" fillId="15" borderId="0" xfId="15" applyFont="1" applyFill="1" applyBorder="1" applyAlignment="1">
      <alignment horizontal="center" vertical="center"/>
    </xf>
    <xf numFmtId="0" fontId="58" fillId="0" borderId="0" xfId="0" applyFont="1" applyFill="1" applyBorder="1" applyAlignment="1"/>
    <xf numFmtId="0" fontId="58" fillId="0" borderId="0" xfId="0" applyFont="1" applyFill="1" applyBorder="1" applyAlignment="1">
      <alignment vertical="center"/>
    </xf>
    <xf numFmtId="0" fontId="58" fillId="0" borderId="4" xfId="0" applyFont="1" applyFill="1" applyBorder="1" applyAlignment="1">
      <alignment horizontal="left"/>
    </xf>
    <xf numFmtId="0" fontId="58" fillId="0" borderId="3" xfId="0" applyFont="1" applyFill="1" applyBorder="1" applyAlignment="1">
      <alignment horizontal="left"/>
    </xf>
    <xf numFmtId="0" fontId="58" fillId="0" borderId="10" xfId="0" applyFont="1" applyFill="1" applyBorder="1" applyAlignment="1"/>
    <xf numFmtId="0" fontId="58" fillId="0" borderId="10" xfId="0" applyFont="1" applyFill="1" applyBorder="1" applyAlignment="1">
      <alignment vertical="center"/>
    </xf>
    <xf numFmtId="0" fontId="58" fillId="0" borderId="0" xfId="0" applyFont="1" applyFill="1" applyAlignment="1">
      <alignment vertical="center"/>
    </xf>
    <xf numFmtId="0" fontId="58" fillId="0" borderId="0" xfId="0" applyFont="1" applyFill="1" applyAlignment="1"/>
    <xf numFmtId="0" fontId="59" fillId="0" borderId="3" xfId="0" applyFont="1" applyBorder="1" applyAlignment="1">
      <alignment horizontal="center"/>
    </xf>
    <xf numFmtId="0" fontId="58" fillId="0" borderId="10" xfId="0" applyFont="1" applyFill="1" applyBorder="1" applyAlignment="1">
      <alignment horizontal="center"/>
    </xf>
    <xf numFmtId="0" fontId="59" fillId="0" borderId="0" xfId="0" applyFont="1" applyBorder="1" applyAlignment="1">
      <alignment vertical="center"/>
    </xf>
    <xf numFmtId="0" fontId="59" fillId="0" borderId="0" xfId="0" applyFont="1" applyBorder="1" applyAlignment="1"/>
    <xf numFmtId="0" fontId="58" fillId="0" borderId="10" xfId="0" applyFont="1" applyFill="1" applyBorder="1" applyAlignment="1">
      <alignment horizontal="left"/>
    </xf>
    <xf numFmtId="0" fontId="58" fillId="0" borderId="0" xfId="0" applyFont="1" applyFill="1" applyAlignment="1">
      <alignment horizontal="left"/>
    </xf>
    <xf numFmtId="0" fontId="59" fillId="0" borderId="0" xfId="0" applyFont="1" applyBorder="1" applyAlignment="1">
      <alignment horizontal="center"/>
    </xf>
    <xf numFmtId="0" fontId="58" fillId="0" borderId="4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vertical="center"/>
    </xf>
    <xf numFmtId="0" fontId="64" fillId="0" borderId="0" xfId="0" applyFont="1" applyFill="1" applyAlignment="1">
      <alignment vertical="center"/>
    </xf>
    <xf numFmtId="0" fontId="58" fillId="0" borderId="0" xfId="0" applyFont="1" applyFill="1" applyBorder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64" fillId="0" borderId="0" xfId="0" applyFont="1" applyFill="1" applyAlignment="1"/>
    <xf numFmtId="0" fontId="65" fillId="0" borderId="4" xfId="0" applyFont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65" fillId="0" borderId="0" xfId="0" applyFont="1" applyBorder="1" applyAlignment="1">
      <alignment vertical="center"/>
    </xf>
    <xf numFmtId="0" fontId="58" fillId="0" borderId="4" xfId="0" applyFont="1" applyFill="1" applyBorder="1" applyAlignment="1">
      <alignment horizontal="center" vertical="center"/>
    </xf>
    <xf numFmtId="0" fontId="58" fillId="0" borderId="0" xfId="0" applyFont="1" applyFill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0" fontId="64" fillId="0" borderId="0" xfId="0" applyFont="1" applyFill="1" applyBorder="1" applyAlignment="1"/>
    <xf numFmtId="0" fontId="64" fillId="0" borderId="0" xfId="0" applyFont="1" applyFill="1" applyBorder="1" applyAlignment="1">
      <alignment horizont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8" fillId="0" borderId="0" xfId="15" applyFont="1" applyFill="1" applyAlignment="1">
      <alignment vertical="center"/>
    </xf>
    <xf numFmtId="0" fontId="64" fillId="0" borderId="0" xfId="0" applyFont="1"/>
    <xf numFmtId="0" fontId="59" fillId="0" borderId="5" xfId="0" applyFont="1" applyBorder="1" applyAlignment="1">
      <alignment horizontal="center" vertical="center"/>
    </xf>
    <xf numFmtId="0" fontId="58" fillId="0" borderId="5" xfId="0" applyFont="1" applyFill="1" applyBorder="1" applyAlignment="1">
      <alignment horizontal="center" vertical="center" wrapText="1"/>
    </xf>
    <xf numFmtId="0" fontId="58" fillId="0" borderId="3" xfId="0" applyFont="1" applyFill="1" applyBorder="1" applyAlignment="1">
      <alignment horizontal="center" vertical="center" wrapText="1"/>
    </xf>
    <xf numFmtId="165" fontId="59" fillId="0" borderId="3" xfId="0" quotePrefix="1" applyNumberFormat="1" applyFont="1" applyBorder="1" applyAlignment="1">
      <alignment horizontal="center" vertical="center" shrinkToFit="1"/>
    </xf>
    <xf numFmtId="166" fontId="59" fillId="0" borderId="2" xfId="0" applyNumberFormat="1" applyFont="1" applyBorder="1" applyAlignment="1">
      <alignment horizontal="center" vertical="center"/>
    </xf>
    <xf numFmtId="166" fontId="66" fillId="0" borderId="2" xfId="0" applyNumberFormat="1" applyFont="1" applyBorder="1" applyAlignment="1">
      <alignment horizontal="center" vertical="center"/>
    </xf>
    <xf numFmtId="166" fontId="67" fillId="0" borderId="2" xfId="0" applyNumberFormat="1" applyFont="1" applyBorder="1" applyAlignment="1">
      <alignment horizontal="center" vertical="center"/>
    </xf>
    <xf numFmtId="0" fontId="58" fillId="0" borderId="5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</cellXfs>
  <cellStyles count="27">
    <cellStyle name="Comma 2" xfId="3"/>
    <cellStyle name="Normal" xfId="0" builtinId="0"/>
    <cellStyle name="Normal 2" xfId="1"/>
    <cellStyle name="Normal 2 2" xfId="4"/>
    <cellStyle name="Normal 2 2 6" xfId="5"/>
    <cellStyle name="Normal 2 2 7" xfId="6"/>
    <cellStyle name="Normal 2 2 8" xfId="7"/>
    <cellStyle name="Normal 3" xfId="2"/>
    <cellStyle name="Normal 3 2" xfId="16"/>
    <cellStyle name="Normal 3 3" xfId="19"/>
    <cellStyle name="Normal 4" xfId="8"/>
    <cellStyle name="Normal 4 2" xfId="9"/>
    <cellStyle name="Normal 4 7" xfId="10"/>
    <cellStyle name="Normal 5" xfId="20"/>
    <cellStyle name="Normal 5 2" xfId="24"/>
    <cellStyle name="Normal 6" xfId="11"/>
    <cellStyle name="Normal 6 2" xfId="21"/>
    <cellStyle name="Normal 7" xfId="12"/>
    <cellStyle name="Normal 7 2" xfId="25"/>
    <cellStyle name="Normal 8" xfId="22"/>
    <cellStyle name="Normal_Cert vernier_Vernier.1(Ext,int,depth)" xfId="18"/>
    <cellStyle name="Normal_Uncertainty Budget" xfId="17"/>
    <cellStyle name="ปกติ 2" xfId="26"/>
    <cellStyle name="ปกติ 2 2" xfId="13"/>
    <cellStyle name="ปกติ 3" xfId="15"/>
    <cellStyle name="ปกติ 3 2" xfId="23"/>
    <cellStyle name="ปกติ_Cert.(ตัวอย่าง DMM)" xfId="14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64795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238125</xdr:colOff>
          <xdr:row>4</xdr:row>
          <xdr:rowOff>19050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209550</xdr:colOff>
          <xdr:row>9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285875" y="4124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24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7391400" y="79819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47625</xdr:rowOff>
    </xdr:from>
    <xdr:to>
      <xdr:col>12</xdr:col>
      <xdr:colOff>95250</xdr:colOff>
      <xdr:row>16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71625"/>
          <a:ext cx="2743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123825</xdr:colOff>
      <xdr:row>8</xdr:row>
      <xdr:rowOff>85725</xdr:rowOff>
    </xdr:from>
    <xdr:ext cx="754758" cy="2713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819275" y="1400175"/>
          <a:ext cx="754758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x-opening</a:t>
          </a:r>
          <a:endParaRPr lang="th-TH" sz="1100"/>
        </a:p>
      </xdr:txBody>
    </xdr:sp>
    <xdr:clientData/>
  </xdr:oneCellAnchor>
  <xdr:oneCellAnchor>
    <xdr:from>
      <xdr:col>2</xdr:col>
      <xdr:colOff>43053</xdr:colOff>
      <xdr:row>11</xdr:row>
      <xdr:rowOff>33146</xdr:rowOff>
    </xdr:from>
    <xdr:ext cx="271356" cy="75751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 rot="16200000">
          <a:off x="342898" y="2219326"/>
          <a:ext cx="757515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y-opening</a:t>
          </a:r>
          <a:endParaRPr lang="th-TH" sz="1100"/>
        </a:p>
      </xdr:txBody>
    </xdr:sp>
    <xdr:clientData/>
  </xdr:oneCellAnchor>
  <xdr:oneCellAnchor>
    <xdr:from>
      <xdr:col>4</xdr:col>
      <xdr:colOff>0</xdr:colOff>
      <xdr:row>15</xdr:row>
      <xdr:rowOff>123825</xdr:rowOff>
    </xdr:from>
    <xdr:ext cx="1097095" cy="27135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123950" y="2905125"/>
          <a:ext cx="1097095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x-wire</a:t>
          </a:r>
          <a:r>
            <a:rPr lang="en-US" sz="1100" baseline="0"/>
            <a:t> diameter</a:t>
          </a:r>
          <a:endParaRPr lang="th-TH" sz="1100"/>
        </a:p>
      </xdr:txBody>
    </xdr:sp>
    <xdr:clientData/>
  </xdr:oneCellAnchor>
  <xdr:oneCellAnchor>
    <xdr:from>
      <xdr:col>11</xdr:col>
      <xdr:colOff>155696</xdr:colOff>
      <xdr:row>11</xdr:row>
      <xdr:rowOff>82430</xdr:rowOff>
    </xdr:from>
    <xdr:ext cx="271356" cy="109709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 rot="16200000">
          <a:off x="2867026" y="2438400"/>
          <a:ext cx="1097095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y-wire</a:t>
          </a:r>
          <a:r>
            <a:rPr lang="en-US" sz="1100" baseline="0"/>
            <a:t> diameter</a:t>
          </a:r>
          <a:endParaRPr lang="th-TH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9</xdr:row>
          <xdr:rowOff>38100</xdr:rowOff>
        </xdr:from>
        <xdr:to>
          <xdr:col>20</xdr:col>
          <xdr:colOff>66675</xdr:colOff>
          <xdr:row>17</xdr:row>
          <xdr:rowOff>28575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73"/>
  <sheetViews>
    <sheetView view="pageBreakPreview" topLeftCell="A4" zoomScaleNormal="100" zoomScaleSheetLayoutView="100" workbookViewId="0">
      <selection activeCell="T19" sqref="T19:W19"/>
    </sheetView>
  </sheetViews>
  <sheetFormatPr defaultColWidth="7.5703125" defaultRowHeight="18.75" customHeight="1"/>
  <cols>
    <col min="1" max="5" width="3.85546875" style="320" customWidth="1"/>
    <col min="6" max="13" width="4" style="320" customWidth="1"/>
    <col min="14" max="42" width="3.85546875" style="320" customWidth="1"/>
    <col min="43" max="60" width="3.5703125" style="320" customWidth="1"/>
    <col min="61" max="16384" width="7.5703125" style="320"/>
  </cols>
  <sheetData>
    <row r="1" spans="1:39" s="301" customFormat="1" ht="21" customHeight="1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300" t="s">
        <v>8</v>
      </c>
      <c r="M1" s="300"/>
      <c r="N1" s="302" t="s">
        <v>89</v>
      </c>
      <c r="O1" s="302"/>
      <c r="P1" s="302"/>
      <c r="Q1" s="302"/>
      <c r="R1" s="303"/>
      <c r="S1" s="303"/>
      <c r="T1" s="303"/>
      <c r="U1" s="303" t="s">
        <v>63</v>
      </c>
      <c r="V1" s="303"/>
      <c r="W1" s="304">
        <v>1</v>
      </c>
      <c r="X1" s="305" t="s">
        <v>64</v>
      </c>
      <c r="Y1" s="304">
        <v>1</v>
      </c>
      <c r="AB1" s="303"/>
      <c r="AC1" s="303"/>
      <c r="AD1" s="303"/>
      <c r="AE1" s="303"/>
      <c r="AF1" s="303"/>
      <c r="AG1" s="303"/>
      <c r="AH1" s="303"/>
      <c r="AI1" s="303"/>
      <c r="AJ1" s="303"/>
    </row>
    <row r="2" spans="1:39" s="306" customFormat="1" ht="21" customHeight="1">
      <c r="A2" s="299"/>
      <c r="B2" s="299"/>
      <c r="C2" s="299"/>
      <c r="D2" s="299"/>
      <c r="E2" s="299"/>
      <c r="F2" s="299"/>
      <c r="G2" s="299"/>
      <c r="H2" s="299"/>
      <c r="I2" s="299"/>
      <c r="J2" s="303" t="s">
        <v>7</v>
      </c>
      <c r="M2" s="300"/>
      <c r="N2" s="307">
        <v>42350</v>
      </c>
      <c r="O2" s="307"/>
      <c r="P2" s="307"/>
      <c r="Q2" s="307"/>
      <c r="R2" s="303" t="s">
        <v>12</v>
      </c>
      <c r="T2" s="303"/>
      <c r="V2" s="308">
        <v>42350</v>
      </c>
      <c r="W2" s="308"/>
      <c r="X2" s="308"/>
      <c r="Y2" s="308"/>
      <c r="Z2" s="303"/>
      <c r="AA2" s="303"/>
      <c r="AB2" s="303"/>
      <c r="AC2" s="303"/>
      <c r="AD2" s="303"/>
      <c r="AE2" s="303"/>
      <c r="AF2" s="303"/>
      <c r="AG2" s="303"/>
      <c r="AH2" s="303"/>
      <c r="AI2" s="303"/>
      <c r="AJ2" s="303"/>
    </row>
    <row r="3" spans="1:39" s="306" customFormat="1" ht="21" customHeight="1">
      <c r="A3" s="309" t="s">
        <v>65</v>
      </c>
      <c r="B3" s="309"/>
      <c r="C3" s="309"/>
      <c r="D3" s="309"/>
      <c r="E3" s="309"/>
      <c r="F3" s="309"/>
      <c r="G3" s="309"/>
      <c r="H3" s="309"/>
      <c r="I3" s="309"/>
      <c r="J3" s="300" t="s">
        <v>13</v>
      </c>
      <c r="M3" s="300"/>
      <c r="N3" s="300"/>
      <c r="O3" s="310">
        <v>20</v>
      </c>
      <c r="P3" s="311" t="s">
        <v>122</v>
      </c>
      <c r="Q3" s="304">
        <v>50</v>
      </c>
      <c r="R3" s="312" t="s">
        <v>9</v>
      </c>
      <c r="T3" s="303"/>
      <c r="U3" s="303"/>
      <c r="W3" s="300"/>
      <c r="X3" s="300"/>
      <c r="Y3" s="300"/>
      <c r="Z3" s="300"/>
      <c r="AA3" s="300"/>
      <c r="AB3" s="303"/>
      <c r="AC3" s="303"/>
      <c r="AD3" s="303"/>
      <c r="AE3" s="303"/>
      <c r="AF3" s="303"/>
      <c r="AG3" s="303"/>
      <c r="AH3" s="303"/>
      <c r="AI3" s="303"/>
      <c r="AJ3" s="303"/>
    </row>
    <row r="4" spans="1:39" s="306" customFormat="1" ht="21" customHeight="1">
      <c r="A4" s="313" t="s">
        <v>118</v>
      </c>
      <c r="B4" s="313"/>
      <c r="C4" s="313"/>
      <c r="D4" s="313"/>
      <c r="E4" s="313"/>
      <c r="F4" s="313"/>
      <c r="G4" s="313"/>
      <c r="H4" s="313"/>
      <c r="I4" s="313"/>
      <c r="J4" s="300" t="s">
        <v>66</v>
      </c>
      <c r="M4" s="300"/>
      <c r="N4" s="300"/>
      <c r="O4" s="300" t="s">
        <v>67</v>
      </c>
      <c r="P4" s="300"/>
      <c r="R4" s="300"/>
      <c r="S4" s="300" t="s">
        <v>68</v>
      </c>
      <c r="T4" s="300"/>
      <c r="U4" s="300"/>
      <c r="V4" s="300"/>
      <c r="W4" s="300"/>
      <c r="X4" s="300"/>
      <c r="Z4" s="300"/>
      <c r="AA4" s="300"/>
      <c r="AB4" s="303"/>
      <c r="AC4" s="303"/>
      <c r="AD4" s="303"/>
      <c r="AE4" s="303"/>
      <c r="AF4" s="303"/>
      <c r="AG4" s="303"/>
      <c r="AH4" s="303"/>
      <c r="AI4" s="303"/>
      <c r="AJ4" s="303"/>
    </row>
    <row r="5" spans="1:39" s="306" customFormat="1" ht="21" customHeight="1">
      <c r="A5" s="314" t="s">
        <v>5</v>
      </c>
      <c r="B5" s="315"/>
      <c r="C5" s="315"/>
      <c r="D5" s="315"/>
      <c r="E5" s="315"/>
      <c r="F5" s="316" t="s">
        <v>90</v>
      </c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5"/>
      <c r="W5" s="315"/>
      <c r="X5" s="315"/>
      <c r="Y5" s="315"/>
      <c r="Z5" s="315"/>
      <c r="AA5" s="315"/>
      <c r="AB5" s="303"/>
      <c r="AC5" s="303"/>
      <c r="AD5" s="303"/>
      <c r="AE5" s="303"/>
      <c r="AF5" s="303"/>
      <c r="AG5" s="303"/>
      <c r="AH5" s="303"/>
      <c r="AI5" s="303"/>
      <c r="AJ5" s="303"/>
    </row>
    <row r="6" spans="1:39" s="306" customFormat="1" ht="21" customHeight="1">
      <c r="A6" s="314" t="s">
        <v>69</v>
      </c>
      <c r="B6" s="315"/>
      <c r="C6" s="315"/>
      <c r="D6" s="315"/>
      <c r="E6" s="315"/>
      <c r="F6" s="317" t="s">
        <v>118</v>
      </c>
      <c r="G6" s="317"/>
      <c r="H6" s="317"/>
      <c r="I6" s="317"/>
      <c r="J6" s="317"/>
      <c r="K6" s="317"/>
      <c r="L6" s="317"/>
      <c r="M6" s="317"/>
      <c r="N6" s="317"/>
      <c r="O6" s="318" t="s">
        <v>1</v>
      </c>
      <c r="Q6" s="319"/>
      <c r="R6" s="320"/>
      <c r="S6" s="316" t="s">
        <v>91</v>
      </c>
      <c r="T6" s="316"/>
      <c r="U6" s="316"/>
      <c r="V6" s="316"/>
      <c r="W6" s="316"/>
      <c r="X6" s="316"/>
      <c r="Y6" s="315"/>
      <c r="Z6" s="315"/>
      <c r="AA6" s="315"/>
      <c r="AB6" s="303"/>
      <c r="AC6" s="303"/>
      <c r="AD6" s="303"/>
      <c r="AE6" s="303"/>
      <c r="AF6" s="303"/>
      <c r="AG6" s="303"/>
      <c r="AH6" s="303"/>
      <c r="AI6" s="303"/>
      <c r="AJ6" s="303"/>
    </row>
    <row r="7" spans="1:39" s="306" customFormat="1" ht="21" customHeight="1">
      <c r="A7" s="314" t="s">
        <v>2</v>
      </c>
      <c r="B7" s="320"/>
      <c r="C7" s="316">
        <v>123</v>
      </c>
      <c r="D7" s="316"/>
      <c r="E7" s="316"/>
      <c r="F7" s="316"/>
      <c r="G7" s="316"/>
      <c r="H7" s="316"/>
      <c r="I7" s="316"/>
      <c r="J7" s="318" t="s">
        <v>10</v>
      </c>
      <c r="K7" s="318"/>
      <c r="L7" s="318"/>
      <c r="M7" s="316">
        <v>456</v>
      </c>
      <c r="N7" s="316"/>
      <c r="O7" s="316"/>
      <c r="P7" s="316"/>
      <c r="Q7" s="316"/>
      <c r="R7" s="316"/>
      <c r="S7" s="314" t="s">
        <v>3</v>
      </c>
      <c r="T7" s="319"/>
      <c r="U7" s="317">
        <v>789</v>
      </c>
      <c r="V7" s="317"/>
      <c r="W7" s="317"/>
      <c r="X7" s="317"/>
      <c r="Y7" s="315"/>
      <c r="Z7" s="315"/>
      <c r="AA7" s="315"/>
      <c r="AB7" s="303"/>
      <c r="AC7" s="303"/>
      <c r="AD7" s="303"/>
      <c r="AE7" s="303"/>
      <c r="AF7" s="303"/>
      <c r="AG7" s="303"/>
      <c r="AH7" s="303"/>
      <c r="AI7" s="303"/>
      <c r="AJ7" s="303"/>
    </row>
    <row r="8" spans="1:39" s="306" customFormat="1" ht="21" customHeight="1">
      <c r="A8" s="321" t="s">
        <v>6</v>
      </c>
      <c r="B8" s="320"/>
      <c r="C8" s="322"/>
      <c r="D8" s="322"/>
      <c r="E8" s="318" t="s">
        <v>50</v>
      </c>
      <c r="F8" s="323"/>
      <c r="G8" s="318"/>
      <c r="H8" s="318"/>
      <c r="I8" s="324"/>
      <c r="J8" s="324"/>
      <c r="K8" s="325"/>
      <c r="L8" s="324"/>
      <c r="M8" s="323"/>
      <c r="N8" s="323"/>
      <c r="O8" s="318"/>
      <c r="P8" s="318"/>
      <c r="Q8" s="318"/>
      <c r="R8" s="319"/>
      <c r="S8" s="314"/>
      <c r="T8" s="315"/>
      <c r="U8" s="324"/>
      <c r="V8" s="318"/>
      <c r="W8" s="318"/>
      <c r="X8" s="326"/>
      <c r="Y8" s="315"/>
      <c r="Z8" s="315"/>
      <c r="AA8" s="315"/>
      <c r="AB8" s="303"/>
      <c r="AC8" s="303"/>
      <c r="AD8" s="303"/>
      <c r="AE8" s="303"/>
      <c r="AF8" s="303"/>
      <c r="AG8" s="303"/>
      <c r="AH8" s="303"/>
      <c r="AI8" s="303"/>
      <c r="AJ8" s="303"/>
    </row>
    <row r="9" spans="1:39" s="306" customFormat="1" ht="21" customHeight="1">
      <c r="A9" s="327" t="s">
        <v>70</v>
      </c>
      <c r="B9" s="327"/>
      <c r="C9" s="327"/>
      <c r="D9" s="327"/>
      <c r="E9" s="327"/>
      <c r="F9" s="321"/>
      <c r="G9" s="321"/>
      <c r="H9" s="321" t="s">
        <v>71</v>
      </c>
      <c r="I9" s="320"/>
      <c r="J9" s="328"/>
      <c r="K9" s="320"/>
      <c r="L9" s="321" t="s">
        <v>72</v>
      </c>
      <c r="M9" s="320"/>
      <c r="N9" s="321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14"/>
      <c r="Z9" s="314"/>
      <c r="AA9" s="314"/>
      <c r="AB9" s="303"/>
      <c r="AC9" s="303"/>
      <c r="AD9" s="303"/>
      <c r="AE9" s="303"/>
      <c r="AF9" s="303"/>
      <c r="AG9" s="303"/>
      <c r="AH9" s="303"/>
      <c r="AI9" s="303"/>
      <c r="AJ9" s="303"/>
    </row>
    <row r="10" spans="1:39" ht="20.100000000000001" customHeight="1">
      <c r="B10" s="330"/>
      <c r="C10" s="330"/>
      <c r="D10" s="330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2"/>
      <c r="R10" s="332"/>
      <c r="S10" s="332"/>
      <c r="T10" s="332"/>
      <c r="U10" s="332"/>
      <c r="V10" s="332"/>
      <c r="W10" s="332"/>
      <c r="X10" s="332"/>
      <c r="Y10" s="332"/>
      <c r="Z10" s="332"/>
      <c r="AA10" s="332"/>
      <c r="AB10" s="333"/>
      <c r="AC10" s="333"/>
      <c r="AD10" s="333"/>
      <c r="AE10" s="333"/>
      <c r="AF10" s="334"/>
      <c r="AL10" s="335"/>
      <c r="AM10" s="315"/>
    </row>
    <row r="11" spans="1:39" ht="20.100000000000001" customHeight="1">
      <c r="A11" s="336" t="s">
        <v>4</v>
      </c>
      <c r="C11" s="336"/>
      <c r="D11" s="336"/>
      <c r="E11" s="336"/>
      <c r="F11" s="337"/>
      <c r="G11" s="337"/>
      <c r="H11" s="337"/>
      <c r="I11" s="337"/>
      <c r="J11" s="337"/>
      <c r="K11" s="337"/>
      <c r="L11" s="337"/>
      <c r="M11" s="338" t="s">
        <v>11</v>
      </c>
      <c r="N11" s="339"/>
      <c r="P11" s="340"/>
      <c r="Q11" s="340"/>
      <c r="R11" s="340"/>
      <c r="S11" s="340"/>
      <c r="T11" s="340"/>
      <c r="U11" s="340"/>
      <c r="V11" s="332"/>
      <c r="W11" s="332"/>
      <c r="X11" s="332"/>
      <c r="Y11" s="332"/>
      <c r="Z11" s="332"/>
      <c r="AA11" s="332"/>
      <c r="AB11" s="332"/>
      <c r="AC11" s="332"/>
      <c r="AD11" s="333"/>
      <c r="AE11" s="333"/>
      <c r="AF11" s="341"/>
      <c r="AM11" s="315"/>
    </row>
    <row r="12" spans="1:39" ht="20.100000000000001" customHeight="1">
      <c r="B12" s="336"/>
      <c r="C12" s="336"/>
      <c r="D12" s="336"/>
      <c r="E12" s="336"/>
      <c r="F12" s="336"/>
      <c r="G12" s="336"/>
      <c r="H12" s="342"/>
      <c r="I12" s="342"/>
      <c r="J12" s="342"/>
      <c r="K12" s="342"/>
      <c r="L12" s="342"/>
      <c r="M12" s="342"/>
      <c r="N12" s="342"/>
      <c r="O12" s="342"/>
      <c r="P12" s="342"/>
      <c r="Q12" s="333"/>
      <c r="R12" s="343"/>
      <c r="S12" s="344"/>
      <c r="T12" s="344"/>
      <c r="U12" s="331"/>
      <c r="V12" s="331"/>
      <c r="W12" s="331"/>
      <c r="X12" s="331"/>
      <c r="Y12" s="331"/>
      <c r="Z12" s="331"/>
      <c r="AA12" s="331"/>
      <c r="AB12" s="331"/>
      <c r="AC12" s="331"/>
      <c r="AD12" s="333"/>
      <c r="AE12" s="333"/>
    </row>
    <row r="13" spans="1:39" ht="17.100000000000001" customHeight="1"/>
    <row r="14" spans="1:39" ht="18.95" customHeight="1">
      <c r="A14" s="345" t="s">
        <v>117</v>
      </c>
      <c r="B14" s="345"/>
      <c r="C14" s="345"/>
      <c r="D14" s="345"/>
      <c r="E14" s="345"/>
      <c r="F14" s="346" t="s">
        <v>110</v>
      </c>
      <c r="G14" s="346"/>
      <c r="H14" s="346"/>
      <c r="I14" s="346"/>
      <c r="J14" s="346"/>
      <c r="K14" s="346"/>
      <c r="L14" s="346"/>
      <c r="M14" s="347"/>
      <c r="N14" s="348" t="s">
        <v>15</v>
      </c>
      <c r="O14" s="348"/>
      <c r="P14" s="348"/>
      <c r="Q14" s="348" t="s">
        <v>51</v>
      </c>
      <c r="R14" s="348"/>
      <c r="S14" s="348"/>
      <c r="T14" s="348" t="s">
        <v>16</v>
      </c>
      <c r="U14" s="348"/>
      <c r="V14" s="348"/>
      <c r="W14" s="348"/>
      <c r="AA14" s="349"/>
      <c r="AB14" s="349"/>
      <c r="AC14" s="349"/>
      <c r="AD14" s="349"/>
      <c r="AE14" s="349"/>
      <c r="AF14" s="350"/>
    </row>
    <row r="15" spans="1:39" ht="18.95" customHeight="1">
      <c r="A15" s="345"/>
      <c r="B15" s="345"/>
      <c r="C15" s="345"/>
      <c r="D15" s="345"/>
      <c r="E15" s="345"/>
      <c r="F15" s="346" t="s">
        <v>111</v>
      </c>
      <c r="G15" s="346"/>
      <c r="H15" s="351" t="s">
        <v>112</v>
      </c>
      <c r="I15" s="346"/>
      <c r="J15" s="351" t="s">
        <v>113</v>
      </c>
      <c r="K15" s="346"/>
      <c r="L15" s="351" t="s">
        <v>114</v>
      </c>
      <c r="M15" s="346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AA15" s="349"/>
      <c r="AB15" s="349"/>
      <c r="AC15" s="349"/>
      <c r="AD15" s="349"/>
      <c r="AE15" s="349"/>
      <c r="AF15" s="350"/>
    </row>
    <row r="16" spans="1:39" ht="27.95" customHeight="1">
      <c r="A16" s="352" t="s">
        <v>115</v>
      </c>
      <c r="B16" s="353"/>
      <c r="C16" s="353"/>
      <c r="D16" s="354">
        <v>0</v>
      </c>
      <c r="E16" s="354"/>
      <c r="F16" s="355">
        <v>0</v>
      </c>
      <c r="G16" s="355"/>
      <c r="H16" s="355">
        <v>0</v>
      </c>
      <c r="I16" s="355"/>
      <c r="J16" s="355">
        <v>0</v>
      </c>
      <c r="K16" s="355"/>
      <c r="L16" s="355">
        <v>0</v>
      </c>
      <c r="M16" s="355"/>
      <c r="N16" s="356">
        <f>AVERAGE(F16:M16)</f>
        <v>0</v>
      </c>
      <c r="O16" s="356"/>
      <c r="P16" s="356"/>
      <c r="Q16" s="357">
        <f>D16-N16</f>
        <v>0</v>
      </c>
      <c r="R16" s="357"/>
      <c r="S16" s="357"/>
      <c r="T16" s="356">
        <f>STDEV(F16:M16)/SQRT(4)</f>
        <v>0</v>
      </c>
      <c r="U16" s="356"/>
      <c r="V16" s="356"/>
      <c r="W16" s="356"/>
      <c r="AA16" s="349"/>
      <c r="AB16" s="349"/>
      <c r="AC16" s="349"/>
      <c r="AD16" s="349"/>
      <c r="AE16" s="349"/>
      <c r="AF16" s="350"/>
    </row>
    <row r="17" spans="1:32" ht="27.95" customHeight="1">
      <c r="A17" s="352" t="s">
        <v>116</v>
      </c>
      <c r="B17" s="353"/>
      <c r="C17" s="353"/>
      <c r="D17" s="354">
        <v>2.5</v>
      </c>
      <c r="E17" s="354"/>
      <c r="F17" s="355">
        <v>2.5</v>
      </c>
      <c r="G17" s="355"/>
      <c r="H17" s="355">
        <v>2.5</v>
      </c>
      <c r="I17" s="355"/>
      <c r="J17" s="355">
        <v>2.5</v>
      </c>
      <c r="K17" s="355"/>
      <c r="L17" s="355">
        <v>2.5</v>
      </c>
      <c r="M17" s="355"/>
      <c r="N17" s="356">
        <f t="shared" ref="N17:N19" si="0">AVERAGE(F17:M17)</f>
        <v>2.5</v>
      </c>
      <c r="O17" s="356"/>
      <c r="P17" s="356"/>
      <c r="Q17" s="357">
        <f>D17-N17</f>
        <v>0</v>
      </c>
      <c r="R17" s="357"/>
      <c r="S17" s="357"/>
      <c r="T17" s="356">
        <f t="shared" ref="T17:T19" si="1">STDEV(F17:M17)/SQRT(4)</f>
        <v>0</v>
      </c>
      <c r="U17" s="356"/>
      <c r="V17" s="356"/>
      <c r="W17" s="356"/>
      <c r="AA17" s="349"/>
      <c r="AB17" s="349"/>
      <c r="AC17" s="349"/>
      <c r="AD17" s="349"/>
      <c r="AE17" s="349"/>
      <c r="AF17" s="350"/>
    </row>
    <row r="18" spans="1:32" ht="27.95" customHeight="1">
      <c r="A18" s="358" t="s">
        <v>73</v>
      </c>
      <c r="B18" s="359"/>
      <c r="C18" s="359"/>
      <c r="D18" s="354">
        <v>5.0999999999999996</v>
      </c>
      <c r="E18" s="354"/>
      <c r="F18" s="355">
        <v>5.0999999999999996</v>
      </c>
      <c r="G18" s="355"/>
      <c r="H18" s="355">
        <v>5.0999999999999996</v>
      </c>
      <c r="I18" s="355"/>
      <c r="J18" s="355">
        <v>5.0999999999999996</v>
      </c>
      <c r="K18" s="355"/>
      <c r="L18" s="355">
        <v>5.0999999999999996</v>
      </c>
      <c r="M18" s="355"/>
      <c r="N18" s="356">
        <f t="shared" si="0"/>
        <v>5.0999999999999996</v>
      </c>
      <c r="O18" s="356"/>
      <c r="P18" s="356"/>
      <c r="Q18" s="357">
        <f>D18-N18</f>
        <v>0</v>
      </c>
      <c r="R18" s="357"/>
      <c r="S18" s="357"/>
      <c r="T18" s="356">
        <f t="shared" si="1"/>
        <v>0</v>
      </c>
      <c r="U18" s="356"/>
      <c r="V18" s="356"/>
      <c r="W18" s="356"/>
      <c r="AA18" s="349"/>
      <c r="AB18" s="349"/>
      <c r="AC18" s="349"/>
      <c r="AD18" s="349"/>
      <c r="AE18" s="349"/>
      <c r="AF18" s="350"/>
    </row>
    <row r="19" spans="1:32" ht="27.95" customHeight="1">
      <c r="A19" s="358" t="s">
        <v>74</v>
      </c>
      <c r="B19" s="359"/>
      <c r="C19" s="359"/>
      <c r="D19" s="354">
        <v>7.7</v>
      </c>
      <c r="E19" s="354"/>
      <c r="F19" s="355">
        <v>50</v>
      </c>
      <c r="G19" s="355"/>
      <c r="H19" s="355">
        <v>50</v>
      </c>
      <c r="I19" s="355"/>
      <c r="J19" s="355">
        <v>50</v>
      </c>
      <c r="K19" s="355"/>
      <c r="L19" s="355">
        <v>50</v>
      </c>
      <c r="M19" s="355"/>
      <c r="N19" s="356">
        <f t="shared" si="0"/>
        <v>50</v>
      </c>
      <c r="O19" s="356"/>
      <c r="P19" s="356"/>
      <c r="Q19" s="357">
        <f>D19-N19</f>
        <v>-42.3</v>
      </c>
      <c r="R19" s="357"/>
      <c r="S19" s="357"/>
      <c r="T19" s="356">
        <f t="shared" si="1"/>
        <v>0</v>
      </c>
      <c r="U19" s="356"/>
      <c r="V19" s="356"/>
      <c r="W19" s="356"/>
      <c r="AA19" s="349"/>
      <c r="AB19" s="349"/>
      <c r="AC19" s="349"/>
      <c r="AD19" s="349"/>
      <c r="AE19" s="349"/>
      <c r="AF19" s="350"/>
    </row>
    <row r="20" spans="1:32" ht="17.100000000000001" customHeight="1"/>
    <row r="21" spans="1:32" ht="17.100000000000001" customHeight="1"/>
    <row r="22" spans="1:32" ht="17.100000000000001" customHeight="1"/>
    <row r="23" spans="1:32" ht="17.100000000000001" customHeight="1"/>
    <row r="24" spans="1:32" ht="17.100000000000001" customHeight="1"/>
    <row r="25" spans="1:32" ht="17.100000000000001" customHeight="1"/>
    <row r="26" spans="1:32" ht="17.100000000000001" customHeight="1"/>
    <row r="27" spans="1:32" ht="17.100000000000001" customHeight="1"/>
    <row r="28" spans="1:32" ht="17.100000000000001" customHeight="1"/>
    <row r="29" spans="1:32" ht="17.100000000000001" customHeight="1"/>
    <row r="30" spans="1:32" ht="17.100000000000001" customHeight="1"/>
    <row r="31" spans="1:32" ht="17.100000000000001" customHeight="1"/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6.5" customHeight="1"/>
  </sheetData>
  <mergeCells count="61">
    <mergeCell ref="L19:M19"/>
    <mergeCell ref="A1:I2"/>
    <mergeCell ref="N1:Q1"/>
    <mergeCell ref="N2:Q2"/>
    <mergeCell ref="V2:Y2"/>
    <mergeCell ref="A3:I3"/>
    <mergeCell ref="A4:I4"/>
    <mergeCell ref="F5:U5"/>
    <mergeCell ref="F6:N6"/>
    <mergeCell ref="O9:X9"/>
    <mergeCell ref="F11:L11"/>
    <mergeCell ref="P11:U11"/>
    <mergeCell ref="S6:X6"/>
    <mergeCell ref="C7:I7"/>
    <mergeCell ref="M7:R7"/>
    <mergeCell ref="U7:X7"/>
    <mergeCell ref="C8:D8"/>
    <mergeCell ref="H19:I19"/>
    <mergeCell ref="J15:K15"/>
    <mergeCell ref="J16:K16"/>
    <mergeCell ref="J17:K17"/>
    <mergeCell ref="J18:K18"/>
    <mergeCell ref="J19:K19"/>
    <mergeCell ref="A14:E15"/>
    <mergeCell ref="F19:G19"/>
    <mergeCell ref="F15:G15"/>
    <mergeCell ref="F16:G16"/>
    <mergeCell ref="F17:G17"/>
    <mergeCell ref="F18:G18"/>
    <mergeCell ref="A16:C16"/>
    <mergeCell ref="A17:C17"/>
    <mergeCell ref="A18:C18"/>
    <mergeCell ref="A19:C19"/>
    <mergeCell ref="D16:E16"/>
    <mergeCell ref="D17:E17"/>
    <mergeCell ref="D18:E18"/>
    <mergeCell ref="D19:E19"/>
    <mergeCell ref="N19:P19"/>
    <mergeCell ref="Q14:S15"/>
    <mergeCell ref="Q16:S16"/>
    <mergeCell ref="Q17:S17"/>
    <mergeCell ref="Q18:S18"/>
    <mergeCell ref="Q19:S19"/>
    <mergeCell ref="F14:M14"/>
    <mergeCell ref="N14:P15"/>
    <mergeCell ref="N16:P16"/>
    <mergeCell ref="N17:P17"/>
    <mergeCell ref="N18:P18"/>
    <mergeCell ref="H15:I15"/>
    <mergeCell ref="H16:I16"/>
    <mergeCell ref="H17:I17"/>
    <mergeCell ref="H18:I18"/>
    <mergeCell ref="L15:M15"/>
    <mergeCell ref="L16:M16"/>
    <mergeCell ref="L17:M17"/>
    <mergeCell ref="L18:M18"/>
    <mergeCell ref="T14:W15"/>
    <mergeCell ref="T16:W16"/>
    <mergeCell ref="T17:W17"/>
    <mergeCell ref="T18:W18"/>
    <mergeCell ref="T19:W19"/>
  </mergeCells>
  <pageMargins left="0.31496062992125984" right="0.31496062992125984" top="0.74803149606299213" bottom="0.19685039370078741" header="0.31496062992125984" footer="0.11811023622047245"/>
  <pageSetup paperSize="9" scale="99" orientation="portrait" r:id="rId1"/>
  <headerFooter>
    <oddFooter>&amp;R&amp;"Gulim,Regular"&amp;10SP-FMD-04-46 Rev.0 Effective date 23-Nov-15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4" name="Check Box 7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238125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5" name="Check Box 8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6" name="Check Box 9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7" name="Check Box 10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F161"/>
  <sheetViews>
    <sheetView view="pageBreakPreview" zoomScaleNormal="100" zoomScaleSheetLayoutView="100" workbookViewId="0">
      <selection activeCell="J20" sqref="J20:M20"/>
    </sheetView>
  </sheetViews>
  <sheetFormatPr defaultColWidth="9.140625" defaultRowHeight="20.25"/>
  <cols>
    <col min="1" max="22" width="4.42578125" style="1" customWidth="1"/>
    <col min="23" max="23" width="4.28515625" style="1" customWidth="1"/>
    <col min="24" max="256" width="9.140625" style="1"/>
    <col min="257" max="263" width="4.28515625" style="1" customWidth="1"/>
    <col min="264" max="264" width="3.42578125" style="1" customWidth="1"/>
    <col min="265" max="279" width="4.28515625" style="1" customWidth="1"/>
    <col min="280" max="512" width="9.140625" style="1"/>
    <col min="513" max="519" width="4.28515625" style="1" customWidth="1"/>
    <col min="520" max="520" width="3.42578125" style="1" customWidth="1"/>
    <col min="521" max="535" width="4.28515625" style="1" customWidth="1"/>
    <col min="536" max="768" width="9.140625" style="1"/>
    <col min="769" max="775" width="4.28515625" style="1" customWidth="1"/>
    <col min="776" max="776" width="3.42578125" style="1" customWidth="1"/>
    <col min="777" max="791" width="4.28515625" style="1" customWidth="1"/>
    <col min="792" max="1024" width="9.140625" style="1"/>
    <col min="1025" max="1031" width="4.28515625" style="1" customWidth="1"/>
    <col min="1032" max="1032" width="3.42578125" style="1" customWidth="1"/>
    <col min="1033" max="1047" width="4.28515625" style="1" customWidth="1"/>
    <col min="1048" max="1280" width="9.140625" style="1"/>
    <col min="1281" max="1287" width="4.28515625" style="1" customWidth="1"/>
    <col min="1288" max="1288" width="3.42578125" style="1" customWidth="1"/>
    <col min="1289" max="1303" width="4.28515625" style="1" customWidth="1"/>
    <col min="1304" max="1536" width="9.140625" style="1"/>
    <col min="1537" max="1543" width="4.28515625" style="1" customWidth="1"/>
    <col min="1544" max="1544" width="3.42578125" style="1" customWidth="1"/>
    <col min="1545" max="1559" width="4.28515625" style="1" customWidth="1"/>
    <col min="1560" max="1792" width="9.140625" style="1"/>
    <col min="1793" max="1799" width="4.28515625" style="1" customWidth="1"/>
    <col min="1800" max="1800" width="3.42578125" style="1" customWidth="1"/>
    <col min="1801" max="1815" width="4.28515625" style="1" customWidth="1"/>
    <col min="1816" max="2048" width="9.140625" style="1"/>
    <col min="2049" max="2055" width="4.28515625" style="1" customWidth="1"/>
    <col min="2056" max="2056" width="3.42578125" style="1" customWidth="1"/>
    <col min="2057" max="2071" width="4.28515625" style="1" customWidth="1"/>
    <col min="2072" max="2304" width="9.140625" style="1"/>
    <col min="2305" max="2311" width="4.28515625" style="1" customWidth="1"/>
    <col min="2312" max="2312" width="3.42578125" style="1" customWidth="1"/>
    <col min="2313" max="2327" width="4.28515625" style="1" customWidth="1"/>
    <col min="2328" max="2560" width="9.140625" style="1"/>
    <col min="2561" max="2567" width="4.28515625" style="1" customWidth="1"/>
    <col min="2568" max="2568" width="3.42578125" style="1" customWidth="1"/>
    <col min="2569" max="2583" width="4.28515625" style="1" customWidth="1"/>
    <col min="2584" max="2816" width="9.140625" style="1"/>
    <col min="2817" max="2823" width="4.28515625" style="1" customWidth="1"/>
    <col min="2824" max="2824" width="3.42578125" style="1" customWidth="1"/>
    <col min="2825" max="2839" width="4.28515625" style="1" customWidth="1"/>
    <col min="2840" max="3072" width="9.140625" style="1"/>
    <col min="3073" max="3079" width="4.28515625" style="1" customWidth="1"/>
    <col min="3080" max="3080" width="3.42578125" style="1" customWidth="1"/>
    <col min="3081" max="3095" width="4.28515625" style="1" customWidth="1"/>
    <col min="3096" max="3328" width="9.140625" style="1"/>
    <col min="3329" max="3335" width="4.28515625" style="1" customWidth="1"/>
    <col min="3336" max="3336" width="3.42578125" style="1" customWidth="1"/>
    <col min="3337" max="3351" width="4.28515625" style="1" customWidth="1"/>
    <col min="3352" max="3584" width="9.140625" style="1"/>
    <col min="3585" max="3591" width="4.28515625" style="1" customWidth="1"/>
    <col min="3592" max="3592" width="3.42578125" style="1" customWidth="1"/>
    <col min="3593" max="3607" width="4.28515625" style="1" customWidth="1"/>
    <col min="3608" max="3840" width="9.140625" style="1"/>
    <col min="3841" max="3847" width="4.28515625" style="1" customWidth="1"/>
    <col min="3848" max="3848" width="3.42578125" style="1" customWidth="1"/>
    <col min="3849" max="3863" width="4.28515625" style="1" customWidth="1"/>
    <col min="3864" max="4096" width="9.140625" style="1"/>
    <col min="4097" max="4103" width="4.28515625" style="1" customWidth="1"/>
    <col min="4104" max="4104" width="3.42578125" style="1" customWidth="1"/>
    <col min="4105" max="4119" width="4.28515625" style="1" customWidth="1"/>
    <col min="4120" max="4352" width="9.140625" style="1"/>
    <col min="4353" max="4359" width="4.28515625" style="1" customWidth="1"/>
    <col min="4360" max="4360" width="3.42578125" style="1" customWidth="1"/>
    <col min="4361" max="4375" width="4.28515625" style="1" customWidth="1"/>
    <col min="4376" max="4608" width="9.140625" style="1"/>
    <col min="4609" max="4615" width="4.28515625" style="1" customWidth="1"/>
    <col min="4616" max="4616" width="3.42578125" style="1" customWidth="1"/>
    <col min="4617" max="4631" width="4.28515625" style="1" customWidth="1"/>
    <col min="4632" max="4864" width="9.140625" style="1"/>
    <col min="4865" max="4871" width="4.28515625" style="1" customWidth="1"/>
    <col min="4872" max="4872" width="3.42578125" style="1" customWidth="1"/>
    <col min="4873" max="4887" width="4.28515625" style="1" customWidth="1"/>
    <col min="4888" max="5120" width="9.140625" style="1"/>
    <col min="5121" max="5127" width="4.28515625" style="1" customWidth="1"/>
    <col min="5128" max="5128" width="3.42578125" style="1" customWidth="1"/>
    <col min="5129" max="5143" width="4.28515625" style="1" customWidth="1"/>
    <col min="5144" max="5376" width="9.140625" style="1"/>
    <col min="5377" max="5383" width="4.28515625" style="1" customWidth="1"/>
    <col min="5384" max="5384" width="3.42578125" style="1" customWidth="1"/>
    <col min="5385" max="5399" width="4.28515625" style="1" customWidth="1"/>
    <col min="5400" max="5632" width="9.140625" style="1"/>
    <col min="5633" max="5639" width="4.28515625" style="1" customWidth="1"/>
    <col min="5640" max="5640" width="3.42578125" style="1" customWidth="1"/>
    <col min="5641" max="5655" width="4.28515625" style="1" customWidth="1"/>
    <col min="5656" max="5888" width="9.140625" style="1"/>
    <col min="5889" max="5895" width="4.28515625" style="1" customWidth="1"/>
    <col min="5896" max="5896" width="3.42578125" style="1" customWidth="1"/>
    <col min="5897" max="5911" width="4.28515625" style="1" customWidth="1"/>
    <col min="5912" max="6144" width="9.140625" style="1"/>
    <col min="6145" max="6151" width="4.28515625" style="1" customWidth="1"/>
    <col min="6152" max="6152" width="3.42578125" style="1" customWidth="1"/>
    <col min="6153" max="6167" width="4.28515625" style="1" customWidth="1"/>
    <col min="6168" max="6400" width="9.140625" style="1"/>
    <col min="6401" max="6407" width="4.28515625" style="1" customWidth="1"/>
    <col min="6408" max="6408" width="3.42578125" style="1" customWidth="1"/>
    <col min="6409" max="6423" width="4.28515625" style="1" customWidth="1"/>
    <col min="6424" max="6656" width="9.140625" style="1"/>
    <col min="6657" max="6663" width="4.28515625" style="1" customWidth="1"/>
    <col min="6664" max="6664" width="3.42578125" style="1" customWidth="1"/>
    <col min="6665" max="6679" width="4.28515625" style="1" customWidth="1"/>
    <col min="6680" max="6912" width="9.140625" style="1"/>
    <col min="6913" max="6919" width="4.28515625" style="1" customWidth="1"/>
    <col min="6920" max="6920" width="3.42578125" style="1" customWidth="1"/>
    <col min="6921" max="6935" width="4.28515625" style="1" customWidth="1"/>
    <col min="6936" max="7168" width="9.140625" style="1"/>
    <col min="7169" max="7175" width="4.28515625" style="1" customWidth="1"/>
    <col min="7176" max="7176" width="3.42578125" style="1" customWidth="1"/>
    <col min="7177" max="7191" width="4.28515625" style="1" customWidth="1"/>
    <col min="7192" max="7424" width="9.140625" style="1"/>
    <col min="7425" max="7431" width="4.28515625" style="1" customWidth="1"/>
    <col min="7432" max="7432" width="3.42578125" style="1" customWidth="1"/>
    <col min="7433" max="7447" width="4.28515625" style="1" customWidth="1"/>
    <col min="7448" max="7680" width="9.140625" style="1"/>
    <col min="7681" max="7687" width="4.28515625" style="1" customWidth="1"/>
    <col min="7688" max="7688" width="3.42578125" style="1" customWidth="1"/>
    <col min="7689" max="7703" width="4.28515625" style="1" customWidth="1"/>
    <col min="7704" max="7936" width="9.140625" style="1"/>
    <col min="7937" max="7943" width="4.28515625" style="1" customWidth="1"/>
    <col min="7944" max="7944" width="3.42578125" style="1" customWidth="1"/>
    <col min="7945" max="7959" width="4.28515625" style="1" customWidth="1"/>
    <col min="7960" max="8192" width="9.140625" style="1"/>
    <col min="8193" max="8199" width="4.28515625" style="1" customWidth="1"/>
    <col min="8200" max="8200" width="3.42578125" style="1" customWidth="1"/>
    <col min="8201" max="8215" width="4.28515625" style="1" customWidth="1"/>
    <col min="8216" max="8448" width="9.140625" style="1"/>
    <col min="8449" max="8455" width="4.28515625" style="1" customWidth="1"/>
    <col min="8456" max="8456" width="3.42578125" style="1" customWidth="1"/>
    <col min="8457" max="8471" width="4.28515625" style="1" customWidth="1"/>
    <col min="8472" max="8704" width="9.140625" style="1"/>
    <col min="8705" max="8711" width="4.28515625" style="1" customWidth="1"/>
    <col min="8712" max="8712" width="3.42578125" style="1" customWidth="1"/>
    <col min="8713" max="8727" width="4.28515625" style="1" customWidth="1"/>
    <col min="8728" max="8960" width="9.140625" style="1"/>
    <col min="8961" max="8967" width="4.28515625" style="1" customWidth="1"/>
    <col min="8968" max="8968" width="3.42578125" style="1" customWidth="1"/>
    <col min="8969" max="8983" width="4.28515625" style="1" customWidth="1"/>
    <col min="8984" max="9216" width="9.140625" style="1"/>
    <col min="9217" max="9223" width="4.28515625" style="1" customWidth="1"/>
    <col min="9224" max="9224" width="3.42578125" style="1" customWidth="1"/>
    <col min="9225" max="9239" width="4.28515625" style="1" customWidth="1"/>
    <col min="9240" max="9472" width="9.140625" style="1"/>
    <col min="9473" max="9479" width="4.28515625" style="1" customWidth="1"/>
    <col min="9480" max="9480" width="3.42578125" style="1" customWidth="1"/>
    <col min="9481" max="9495" width="4.28515625" style="1" customWidth="1"/>
    <col min="9496" max="9728" width="9.140625" style="1"/>
    <col min="9729" max="9735" width="4.28515625" style="1" customWidth="1"/>
    <col min="9736" max="9736" width="3.42578125" style="1" customWidth="1"/>
    <col min="9737" max="9751" width="4.28515625" style="1" customWidth="1"/>
    <col min="9752" max="9984" width="9.140625" style="1"/>
    <col min="9985" max="9991" width="4.28515625" style="1" customWidth="1"/>
    <col min="9992" max="9992" width="3.42578125" style="1" customWidth="1"/>
    <col min="9993" max="10007" width="4.28515625" style="1" customWidth="1"/>
    <col min="10008" max="10240" width="9.140625" style="1"/>
    <col min="10241" max="10247" width="4.28515625" style="1" customWidth="1"/>
    <col min="10248" max="10248" width="3.42578125" style="1" customWidth="1"/>
    <col min="10249" max="10263" width="4.28515625" style="1" customWidth="1"/>
    <col min="10264" max="10496" width="9.140625" style="1"/>
    <col min="10497" max="10503" width="4.28515625" style="1" customWidth="1"/>
    <col min="10504" max="10504" width="3.42578125" style="1" customWidth="1"/>
    <col min="10505" max="10519" width="4.28515625" style="1" customWidth="1"/>
    <col min="10520" max="10752" width="9.140625" style="1"/>
    <col min="10753" max="10759" width="4.28515625" style="1" customWidth="1"/>
    <col min="10760" max="10760" width="3.42578125" style="1" customWidth="1"/>
    <col min="10761" max="10775" width="4.28515625" style="1" customWidth="1"/>
    <col min="10776" max="11008" width="9.140625" style="1"/>
    <col min="11009" max="11015" width="4.28515625" style="1" customWidth="1"/>
    <col min="11016" max="11016" width="3.42578125" style="1" customWidth="1"/>
    <col min="11017" max="11031" width="4.28515625" style="1" customWidth="1"/>
    <col min="11032" max="11264" width="9.140625" style="1"/>
    <col min="11265" max="11271" width="4.28515625" style="1" customWidth="1"/>
    <col min="11272" max="11272" width="3.42578125" style="1" customWidth="1"/>
    <col min="11273" max="11287" width="4.28515625" style="1" customWidth="1"/>
    <col min="11288" max="11520" width="9.140625" style="1"/>
    <col min="11521" max="11527" width="4.28515625" style="1" customWidth="1"/>
    <col min="11528" max="11528" width="3.42578125" style="1" customWidth="1"/>
    <col min="11529" max="11543" width="4.28515625" style="1" customWidth="1"/>
    <col min="11544" max="11776" width="9.140625" style="1"/>
    <col min="11777" max="11783" width="4.28515625" style="1" customWidth="1"/>
    <col min="11784" max="11784" width="3.42578125" style="1" customWidth="1"/>
    <col min="11785" max="11799" width="4.28515625" style="1" customWidth="1"/>
    <col min="11800" max="12032" width="9.140625" style="1"/>
    <col min="12033" max="12039" width="4.28515625" style="1" customWidth="1"/>
    <col min="12040" max="12040" width="3.42578125" style="1" customWidth="1"/>
    <col min="12041" max="12055" width="4.28515625" style="1" customWidth="1"/>
    <col min="12056" max="12288" width="9.140625" style="1"/>
    <col min="12289" max="12295" width="4.28515625" style="1" customWidth="1"/>
    <col min="12296" max="12296" width="3.42578125" style="1" customWidth="1"/>
    <col min="12297" max="12311" width="4.28515625" style="1" customWidth="1"/>
    <col min="12312" max="12544" width="9.140625" style="1"/>
    <col min="12545" max="12551" width="4.28515625" style="1" customWidth="1"/>
    <col min="12552" max="12552" width="3.42578125" style="1" customWidth="1"/>
    <col min="12553" max="12567" width="4.28515625" style="1" customWidth="1"/>
    <col min="12568" max="12800" width="9.140625" style="1"/>
    <col min="12801" max="12807" width="4.28515625" style="1" customWidth="1"/>
    <col min="12808" max="12808" width="3.42578125" style="1" customWidth="1"/>
    <col min="12809" max="12823" width="4.28515625" style="1" customWidth="1"/>
    <col min="12824" max="13056" width="9.140625" style="1"/>
    <col min="13057" max="13063" width="4.28515625" style="1" customWidth="1"/>
    <col min="13064" max="13064" width="3.42578125" style="1" customWidth="1"/>
    <col min="13065" max="13079" width="4.28515625" style="1" customWidth="1"/>
    <col min="13080" max="13312" width="9.140625" style="1"/>
    <col min="13313" max="13319" width="4.28515625" style="1" customWidth="1"/>
    <col min="13320" max="13320" width="3.42578125" style="1" customWidth="1"/>
    <col min="13321" max="13335" width="4.28515625" style="1" customWidth="1"/>
    <col min="13336" max="13568" width="9.140625" style="1"/>
    <col min="13569" max="13575" width="4.28515625" style="1" customWidth="1"/>
    <col min="13576" max="13576" width="3.42578125" style="1" customWidth="1"/>
    <col min="13577" max="13591" width="4.28515625" style="1" customWidth="1"/>
    <col min="13592" max="13824" width="9.140625" style="1"/>
    <col min="13825" max="13831" width="4.28515625" style="1" customWidth="1"/>
    <col min="13832" max="13832" width="3.42578125" style="1" customWidth="1"/>
    <col min="13833" max="13847" width="4.28515625" style="1" customWidth="1"/>
    <col min="13848" max="14080" width="9.140625" style="1"/>
    <col min="14081" max="14087" width="4.28515625" style="1" customWidth="1"/>
    <col min="14088" max="14088" width="3.42578125" style="1" customWidth="1"/>
    <col min="14089" max="14103" width="4.28515625" style="1" customWidth="1"/>
    <col min="14104" max="14336" width="9.140625" style="1"/>
    <col min="14337" max="14343" width="4.28515625" style="1" customWidth="1"/>
    <col min="14344" max="14344" width="3.42578125" style="1" customWidth="1"/>
    <col min="14345" max="14359" width="4.28515625" style="1" customWidth="1"/>
    <col min="14360" max="14592" width="9.140625" style="1"/>
    <col min="14593" max="14599" width="4.28515625" style="1" customWidth="1"/>
    <col min="14600" max="14600" width="3.42578125" style="1" customWidth="1"/>
    <col min="14601" max="14615" width="4.28515625" style="1" customWidth="1"/>
    <col min="14616" max="14848" width="9.140625" style="1"/>
    <col min="14849" max="14855" width="4.28515625" style="1" customWidth="1"/>
    <col min="14856" max="14856" width="3.42578125" style="1" customWidth="1"/>
    <col min="14857" max="14871" width="4.28515625" style="1" customWidth="1"/>
    <col min="14872" max="15104" width="9.140625" style="1"/>
    <col min="15105" max="15111" width="4.28515625" style="1" customWidth="1"/>
    <col min="15112" max="15112" width="3.42578125" style="1" customWidth="1"/>
    <col min="15113" max="15127" width="4.28515625" style="1" customWidth="1"/>
    <col min="15128" max="15360" width="9.140625" style="1"/>
    <col min="15361" max="15367" width="4.28515625" style="1" customWidth="1"/>
    <col min="15368" max="15368" width="3.42578125" style="1" customWidth="1"/>
    <col min="15369" max="15383" width="4.28515625" style="1" customWidth="1"/>
    <col min="15384" max="15616" width="9.140625" style="1"/>
    <col min="15617" max="15623" width="4.28515625" style="1" customWidth="1"/>
    <col min="15624" max="15624" width="3.42578125" style="1" customWidth="1"/>
    <col min="15625" max="15639" width="4.28515625" style="1" customWidth="1"/>
    <col min="15640" max="15872" width="9.140625" style="1"/>
    <col min="15873" max="15879" width="4.28515625" style="1" customWidth="1"/>
    <col min="15880" max="15880" width="3.42578125" style="1" customWidth="1"/>
    <col min="15881" max="15895" width="4.28515625" style="1" customWidth="1"/>
    <col min="15896" max="16128" width="9.140625" style="1"/>
    <col min="16129" max="16135" width="4.28515625" style="1" customWidth="1"/>
    <col min="16136" max="16136" width="3.42578125" style="1" customWidth="1"/>
    <col min="16137" max="16151" width="4.28515625" style="1" customWidth="1"/>
    <col min="16152" max="16384" width="9.140625" style="1"/>
  </cols>
  <sheetData>
    <row r="1" spans="1:23" ht="17.100000000000001" customHeight="1"/>
    <row r="2" spans="1:23" ht="17.100000000000001" customHeight="1"/>
    <row r="3" spans="1:23" ht="34.5" customHeight="1">
      <c r="A3" s="201" t="s">
        <v>19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155"/>
    </row>
    <row r="4" spans="1:23" s="3" customFormat="1" ht="17.100000000000001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3" s="3" customFormat="1" ht="17.100000000000001" customHeight="1">
      <c r="A5" s="4"/>
      <c r="B5" s="156" t="s">
        <v>20</v>
      </c>
      <c r="C5" s="156"/>
      <c r="D5" s="157"/>
      <c r="E5" s="156"/>
      <c r="F5" s="157"/>
      <c r="G5" s="157"/>
      <c r="H5" s="157"/>
      <c r="I5" s="158" t="s">
        <v>21</v>
      </c>
      <c r="J5" s="7" t="str">
        <f>'Data Record'!N1</f>
        <v>SPR15120045-1</v>
      </c>
      <c r="K5" s="8"/>
      <c r="L5" s="7"/>
      <c r="M5" s="7"/>
      <c r="N5" s="7"/>
      <c r="O5" s="7"/>
      <c r="P5" s="8"/>
      <c r="Q5" s="8"/>
      <c r="R5" s="8"/>
      <c r="S5" s="8"/>
      <c r="T5" s="159" t="s">
        <v>92</v>
      </c>
      <c r="U5" s="8"/>
    </row>
    <row r="6" spans="1:23" s="3" customFormat="1" ht="17.100000000000001" customHeight="1">
      <c r="A6" s="4"/>
      <c r="B6" s="157"/>
      <c r="C6" s="157"/>
      <c r="D6" s="157"/>
      <c r="E6" s="156"/>
      <c r="F6" s="160"/>
      <c r="G6" s="160"/>
      <c r="H6" s="160"/>
      <c r="I6" s="156"/>
      <c r="J6" s="7"/>
      <c r="K6" s="8"/>
      <c r="L6" s="7"/>
      <c r="M6" s="7"/>
      <c r="N6" s="7"/>
      <c r="O6" s="7"/>
      <c r="P6" s="8"/>
      <c r="Q6" s="8"/>
      <c r="R6" s="8"/>
      <c r="S6" s="8"/>
      <c r="T6" s="8"/>
      <c r="U6" s="8"/>
    </row>
    <row r="7" spans="1:23" s="3" customFormat="1" ht="17.100000000000001" customHeight="1">
      <c r="A7" s="4"/>
      <c r="B7" s="161" t="s">
        <v>22</v>
      </c>
      <c r="C7" s="161"/>
      <c r="D7" s="157"/>
      <c r="E7" s="157"/>
      <c r="F7" s="157"/>
      <c r="G7" s="157"/>
      <c r="H7" s="157"/>
      <c r="I7" s="158" t="s">
        <v>21</v>
      </c>
      <c r="J7" s="12" t="str">
        <f>'Data Record'!F5</f>
        <v>SP METROLOGY SYSTEM (THAILAND) CO.,LTD.</v>
      </c>
      <c r="K7" s="8"/>
      <c r="L7" s="15"/>
      <c r="M7" s="15"/>
      <c r="N7" s="15"/>
      <c r="O7" s="15"/>
      <c r="P7" s="15"/>
      <c r="Q7" s="15"/>
      <c r="R7" s="15"/>
      <c r="S7" s="15"/>
      <c r="T7" s="14"/>
      <c r="U7" s="14"/>
      <c r="V7" s="11"/>
      <c r="W7" s="16"/>
    </row>
    <row r="8" spans="1:23" s="3" customFormat="1" ht="17.100000000000001" customHeight="1">
      <c r="A8" s="4"/>
      <c r="B8" s="157"/>
      <c r="C8" s="161"/>
      <c r="D8" s="161"/>
      <c r="E8" s="157"/>
      <c r="F8" s="157"/>
      <c r="G8" s="157"/>
      <c r="H8" s="157"/>
      <c r="I8" s="158"/>
      <c r="J8" s="110"/>
      <c r="K8" s="12"/>
      <c r="L8" s="13"/>
      <c r="M8" s="15"/>
      <c r="N8" s="15"/>
      <c r="O8" s="15"/>
      <c r="P8" s="15"/>
      <c r="Q8" s="15"/>
      <c r="R8" s="15"/>
      <c r="S8" s="15"/>
      <c r="T8" s="15"/>
      <c r="U8" s="14"/>
      <c r="V8" s="11"/>
      <c r="W8" s="11"/>
    </row>
    <row r="9" spans="1:23" s="3" customFormat="1" ht="17.100000000000001" customHeight="1">
      <c r="A9" s="4"/>
      <c r="B9" s="157"/>
      <c r="C9" s="161"/>
      <c r="D9" s="161"/>
      <c r="E9" s="157"/>
      <c r="F9" s="157"/>
      <c r="G9" s="157"/>
      <c r="H9" s="157"/>
      <c r="I9" s="158"/>
      <c r="J9" s="12"/>
      <c r="K9" s="12"/>
      <c r="L9" s="13"/>
      <c r="M9" s="15"/>
      <c r="N9" s="15"/>
      <c r="O9" s="15"/>
      <c r="P9" s="15"/>
      <c r="Q9" s="15"/>
      <c r="R9" s="15"/>
      <c r="S9" s="15"/>
      <c r="T9" s="15"/>
      <c r="U9" s="14"/>
      <c r="V9" s="11"/>
      <c r="W9" s="11"/>
    </row>
    <row r="10" spans="1:23" s="16" customFormat="1" ht="17.100000000000001" customHeight="1">
      <c r="A10" s="17"/>
      <c r="B10" s="162"/>
      <c r="C10" s="162"/>
      <c r="D10" s="162"/>
      <c r="E10" s="162"/>
      <c r="F10" s="162"/>
      <c r="G10" s="163"/>
      <c r="H10" s="16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164"/>
      <c r="T10" s="164"/>
      <c r="U10" s="7"/>
      <c r="V10" s="23"/>
      <c r="W10" s="165"/>
    </row>
    <row r="11" spans="1:23" s="3" customFormat="1" ht="17.100000000000001" customHeight="1">
      <c r="A11" s="4"/>
      <c r="B11" s="161"/>
      <c r="C11" s="161"/>
      <c r="D11" s="161"/>
      <c r="E11" s="161"/>
      <c r="F11" s="161"/>
      <c r="G11" s="166"/>
      <c r="H11" s="167"/>
      <c r="I11" s="14"/>
      <c r="J11" s="13"/>
      <c r="K11" s="15"/>
      <c r="L11" s="15"/>
      <c r="M11" s="15"/>
      <c r="N11" s="15"/>
      <c r="O11" s="15"/>
      <c r="P11" s="15"/>
      <c r="Q11" s="15"/>
      <c r="R11" s="15"/>
      <c r="S11" s="14"/>
      <c r="T11" s="14"/>
      <c r="U11" s="7"/>
      <c r="W11" s="168"/>
    </row>
    <row r="12" spans="1:23" s="3" customFormat="1" ht="17.100000000000001" customHeight="1">
      <c r="A12" s="4"/>
      <c r="B12" s="161" t="s">
        <v>23</v>
      </c>
      <c r="C12" s="161"/>
      <c r="D12" s="161"/>
      <c r="E12" s="161"/>
      <c r="F12" s="157"/>
      <c r="G12" s="157"/>
      <c r="H12" s="157"/>
      <c r="I12" s="166" t="s">
        <v>21</v>
      </c>
      <c r="J12" s="12" t="str">
        <f>'Data Record'!F6</f>
        <v>Test Sieve</v>
      </c>
      <c r="K12" s="8"/>
      <c r="L12" s="12"/>
      <c r="M12" s="8"/>
      <c r="N12" s="8"/>
      <c r="O12" s="12"/>
      <c r="P12" s="12"/>
      <c r="Q12" s="12"/>
      <c r="R12" s="12"/>
      <c r="S12" s="12"/>
      <c r="T12" s="12"/>
      <c r="U12" s="12"/>
      <c r="V12" s="26"/>
      <c r="W12" s="26"/>
    </row>
    <row r="13" spans="1:23" s="3" customFormat="1" ht="17.100000000000001" customHeight="1">
      <c r="A13" s="4"/>
      <c r="B13" s="169" t="s">
        <v>24</v>
      </c>
      <c r="C13" s="161"/>
      <c r="D13" s="161"/>
      <c r="E13" s="161"/>
      <c r="F13" s="157"/>
      <c r="G13" s="157"/>
      <c r="H13" s="157"/>
      <c r="I13" s="166" t="s">
        <v>21</v>
      </c>
      <c r="J13" s="12" t="str">
        <f>'Data Record'!S6</f>
        <v>OPI</v>
      </c>
      <c r="K13" s="8"/>
      <c r="L13" s="12"/>
      <c r="M13" s="8"/>
      <c r="N13" s="8"/>
      <c r="O13" s="12"/>
      <c r="P13" s="12"/>
      <c r="Q13" s="8"/>
      <c r="R13" s="8"/>
      <c r="S13" s="8"/>
      <c r="T13" s="8"/>
      <c r="U13" s="8"/>
    </row>
    <row r="14" spans="1:23" s="3" customFormat="1" ht="17.100000000000001" customHeight="1">
      <c r="A14" s="4"/>
      <c r="B14" s="161" t="s">
        <v>25</v>
      </c>
      <c r="C14" s="161"/>
      <c r="D14" s="161"/>
      <c r="E14" s="161"/>
      <c r="F14" s="157"/>
      <c r="G14" s="157"/>
      <c r="H14" s="157"/>
      <c r="I14" s="166" t="s">
        <v>21</v>
      </c>
      <c r="J14" s="170">
        <f>'Data Record'!C7</f>
        <v>123</v>
      </c>
      <c r="K14" s="12"/>
      <c r="L14" s="12"/>
      <c r="M14" s="8"/>
      <c r="N14" s="8"/>
      <c r="O14" s="12"/>
      <c r="P14" s="12"/>
      <c r="Q14" s="12"/>
      <c r="R14" s="12"/>
      <c r="S14" s="12"/>
      <c r="T14" s="161"/>
      <c r="U14" s="8"/>
      <c r="V14" s="26"/>
    </row>
    <row r="15" spans="1:23" s="3" customFormat="1" ht="17.100000000000001" customHeight="1">
      <c r="A15" s="4"/>
      <c r="B15" s="161" t="s">
        <v>26</v>
      </c>
      <c r="C15" s="161"/>
      <c r="D15" s="161"/>
      <c r="E15" s="161"/>
      <c r="F15" s="157"/>
      <c r="G15" s="157"/>
      <c r="H15" s="157"/>
      <c r="I15" s="166" t="s">
        <v>21</v>
      </c>
      <c r="J15" s="202">
        <f>'Data Record'!M7</f>
        <v>456</v>
      </c>
      <c r="K15" s="202"/>
      <c r="L15" s="202"/>
      <c r="M15" s="202"/>
      <c r="N15" s="8"/>
      <c r="O15" s="8"/>
      <c r="P15" s="12"/>
      <c r="Q15" s="8"/>
      <c r="R15" s="8"/>
      <c r="S15" s="8"/>
      <c r="T15" s="8"/>
      <c r="U15" s="8"/>
    </row>
    <row r="16" spans="1:23" s="3" customFormat="1" ht="17.100000000000001" customHeight="1">
      <c r="A16" s="4"/>
      <c r="B16" s="161" t="s">
        <v>27</v>
      </c>
      <c r="C16" s="161"/>
      <c r="D16" s="161"/>
      <c r="E16" s="161"/>
      <c r="F16" s="157"/>
      <c r="G16" s="157"/>
      <c r="H16" s="157"/>
      <c r="I16" s="166" t="s">
        <v>21</v>
      </c>
      <c r="J16" s="171">
        <f>'Data Record'!U7</f>
        <v>789</v>
      </c>
      <c r="K16" s="12"/>
      <c r="L16" s="172"/>
      <c r="M16" s="8"/>
      <c r="N16" s="8"/>
      <c r="O16" s="8"/>
      <c r="P16" s="12"/>
      <c r="Q16" s="12"/>
      <c r="R16" s="12"/>
      <c r="S16" s="12"/>
      <c r="T16" s="28"/>
      <c r="U16" s="8"/>
      <c r="V16" s="26"/>
    </row>
    <row r="17" spans="1:23" s="3" customFormat="1" ht="17.100000000000001" customHeight="1">
      <c r="A17" s="4"/>
      <c r="B17" s="161"/>
      <c r="C17" s="161"/>
      <c r="D17" s="161"/>
      <c r="E17" s="161"/>
      <c r="F17" s="157"/>
      <c r="G17" s="157"/>
      <c r="H17" s="157"/>
      <c r="I17" s="28"/>
      <c r="J17" s="172"/>
      <c r="K17" s="8"/>
      <c r="L17" s="8"/>
      <c r="M17" s="12"/>
      <c r="N17" s="8"/>
      <c r="O17" s="12"/>
      <c r="P17" s="12"/>
      <c r="Q17" s="12"/>
      <c r="R17" s="28"/>
      <c r="S17" s="8"/>
      <c r="T17" s="12"/>
      <c r="U17" s="8"/>
    </row>
    <row r="18" spans="1:23" s="3" customFormat="1" ht="17.100000000000001" customHeight="1">
      <c r="A18" s="4"/>
      <c r="B18" s="169" t="s">
        <v>28</v>
      </c>
      <c r="C18" s="166"/>
      <c r="D18" s="157"/>
      <c r="E18" s="173"/>
      <c r="F18" s="157"/>
      <c r="G18" s="157"/>
      <c r="H18" s="157"/>
      <c r="I18" s="166" t="s">
        <v>21</v>
      </c>
      <c r="J18" s="203">
        <f>'Data Record'!N2</f>
        <v>42350</v>
      </c>
      <c r="K18" s="203"/>
      <c r="L18" s="203"/>
      <c r="M18" s="203"/>
      <c r="N18" s="8"/>
      <c r="O18" s="12"/>
      <c r="P18" s="12"/>
      <c r="Q18" s="12"/>
      <c r="R18" s="28"/>
      <c r="S18" s="8"/>
      <c r="T18" s="12"/>
      <c r="U18" s="8"/>
    </row>
    <row r="19" spans="1:23" s="3" customFormat="1" ht="17.100000000000001" customHeight="1">
      <c r="A19" s="4"/>
      <c r="B19" s="169" t="s">
        <v>29</v>
      </c>
      <c r="C19" s="166"/>
      <c r="D19" s="157"/>
      <c r="E19" s="169"/>
      <c r="F19" s="157"/>
      <c r="G19" s="157"/>
      <c r="H19" s="157"/>
      <c r="I19" s="166" t="s">
        <v>21</v>
      </c>
      <c r="J19" s="203">
        <f>'Data Record'!V2</f>
        <v>42350</v>
      </c>
      <c r="K19" s="203"/>
      <c r="L19" s="203"/>
      <c r="M19" s="203"/>
      <c r="N19" s="8"/>
      <c r="O19" s="12"/>
      <c r="P19" s="12"/>
      <c r="Q19" s="12"/>
      <c r="R19" s="28"/>
      <c r="S19" s="8"/>
      <c r="T19" s="12"/>
      <c r="U19" s="8"/>
    </row>
    <row r="20" spans="1:23" s="3" customFormat="1" ht="17.100000000000001" customHeight="1">
      <c r="A20" s="4"/>
      <c r="B20" s="156" t="s">
        <v>76</v>
      </c>
      <c r="C20" s="166"/>
      <c r="D20" s="157"/>
      <c r="E20" s="156"/>
      <c r="F20" s="157"/>
      <c r="G20" s="157"/>
      <c r="H20" s="157"/>
      <c r="I20" s="166" t="s">
        <v>21</v>
      </c>
      <c r="J20" s="204" t="s">
        <v>93</v>
      </c>
      <c r="K20" s="204"/>
      <c r="L20" s="204"/>
      <c r="M20" s="204"/>
      <c r="N20" s="8"/>
      <c r="O20" s="12"/>
      <c r="P20" s="12"/>
      <c r="Q20" s="12"/>
      <c r="R20" s="28"/>
      <c r="S20" s="8"/>
      <c r="T20" s="12"/>
      <c r="U20" s="8"/>
    </row>
    <row r="21" spans="1:23" s="3" customFormat="1" ht="17.100000000000001" customHeight="1">
      <c r="A21" s="4"/>
      <c r="B21" s="156"/>
      <c r="C21" s="166"/>
      <c r="D21" s="157"/>
      <c r="E21" s="156"/>
      <c r="F21" s="157"/>
      <c r="G21" s="166"/>
      <c r="H21" s="157"/>
      <c r="I21" s="174"/>
      <c r="J21" s="174"/>
      <c r="K21" s="174"/>
      <c r="L21" s="12"/>
      <c r="M21" s="12"/>
      <c r="N21" s="8"/>
      <c r="O21" s="12"/>
      <c r="P21" s="28"/>
      <c r="Q21" s="8"/>
      <c r="R21" s="12"/>
      <c r="S21" s="8"/>
      <c r="T21" s="8"/>
      <c r="U21" s="8"/>
    </row>
    <row r="22" spans="1:23" s="3" customFormat="1" ht="17.100000000000001" customHeight="1">
      <c r="A22" s="4"/>
      <c r="B22" s="161" t="s">
        <v>30</v>
      </c>
      <c r="C22" s="161"/>
      <c r="D22" s="161"/>
      <c r="E22" s="161"/>
      <c r="F22" s="161"/>
      <c r="G22" s="161"/>
      <c r="H22" s="161"/>
      <c r="I22" s="65"/>
      <c r="J22" s="12"/>
      <c r="K22" s="12"/>
      <c r="L22" s="157"/>
      <c r="M22" s="8"/>
      <c r="N22" s="8"/>
      <c r="O22" s="98"/>
      <c r="P22" s="98"/>
      <c r="Q22" s="8"/>
      <c r="R22" s="8"/>
      <c r="S22" s="8"/>
      <c r="T22" s="8"/>
      <c r="U22" s="8"/>
    </row>
    <row r="23" spans="1:23" s="3" customFormat="1" ht="17.100000000000001" customHeight="1">
      <c r="A23" s="4"/>
      <c r="B23" s="161" t="s">
        <v>31</v>
      </c>
      <c r="C23" s="161"/>
      <c r="D23" s="161"/>
      <c r="E23" s="161"/>
      <c r="F23" s="157"/>
      <c r="G23" s="157"/>
      <c r="H23" s="157"/>
      <c r="I23" s="158" t="s">
        <v>21</v>
      </c>
      <c r="J23" s="175" t="s">
        <v>94</v>
      </c>
      <c r="K23" s="8" t="s">
        <v>77</v>
      </c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3" s="3" customFormat="1" ht="17.100000000000001" customHeight="1">
      <c r="A24" s="4"/>
      <c r="B24" s="161" t="s">
        <v>32</v>
      </c>
      <c r="C24" s="156"/>
      <c r="D24" s="156"/>
      <c r="E24" s="156"/>
      <c r="F24" s="157"/>
      <c r="G24" s="157"/>
      <c r="H24" s="157"/>
      <c r="I24" s="160" t="s">
        <v>21</v>
      </c>
      <c r="J24" s="176">
        <v>0.5</v>
      </c>
      <c r="K24" s="8" t="s">
        <v>78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16"/>
      <c r="W24" s="16"/>
    </row>
    <row r="25" spans="1:23" s="3" customFormat="1" ht="17.100000000000001" customHeight="1">
      <c r="A25" s="4"/>
      <c r="B25" s="161" t="s">
        <v>34</v>
      </c>
      <c r="C25" s="156"/>
      <c r="D25" s="156"/>
      <c r="E25" s="156"/>
      <c r="F25" s="157"/>
      <c r="G25" s="157"/>
      <c r="H25" s="157"/>
      <c r="I25" s="160" t="s">
        <v>21</v>
      </c>
      <c r="J25" s="175" t="s">
        <v>33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6"/>
      <c r="W25" s="16"/>
    </row>
    <row r="26" spans="1:23" s="3" customFormat="1" ht="17.100000000000001" customHeight="1">
      <c r="A26" s="4"/>
      <c r="B26" s="157"/>
      <c r="C26" s="157"/>
      <c r="D26" s="156"/>
      <c r="E26" s="156"/>
      <c r="F26" s="156"/>
      <c r="G26" s="156"/>
      <c r="H26" s="160"/>
      <c r="I26" s="8"/>
      <c r="J26" s="8"/>
      <c r="K26" s="8"/>
      <c r="L26" s="8"/>
      <c r="M26" s="8"/>
      <c r="N26" s="12"/>
      <c r="O26" s="8"/>
      <c r="P26" s="8"/>
      <c r="Q26" s="8"/>
      <c r="R26" s="8"/>
      <c r="S26" s="8"/>
      <c r="T26" s="8"/>
      <c r="U26" s="7"/>
      <c r="V26" s="16"/>
    </row>
    <row r="27" spans="1:23" s="3" customFormat="1" ht="17.100000000000001" customHeight="1">
      <c r="A27" s="17"/>
      <c r="B27" s="156"/>
      <c r="C27" s="157"/>
      <c r="D27" s="156"/>
      <c r="E27" s="156"/>
      <c r="F27" s="156"/>
      <c r="G27" s="156"/>
      <c r="H27" s="8"/>
      <c r="I27" s="7"/>
      <c r="J27" s="8"/>
      <c r="K27" s="8"/>
      <c r="L27" s="8"/>
      <c r="M27" s="7"/>
      <c r="N27" s="8"/>
      <c r="O27" s="8"/>
      <c r="P27" s="8"/>
      <c r="Q27" s="8"/>
      <c r="R27" s="8"/>
      <c r="S27" s="8"/>
      <c r="T27" s="7"/>
      <c r="U27" s="8"/>
    </row>
    <row r="28" spans="1:23" s="3" customFormat="1" ht="17.100000000000001" customHeight="1">
      <c r="A28" s="4"/>
      <c r="B28" s="157" t="s">
        <v>40</v>
      </c>
      <c r="C28" s="3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177"/>
      <c r="V28" s="102"/>
      <c r="W28" s="178"/>
    </row>
    <row r="29" spans="1:23" s="3" customFormat="1" ht="17.100000000000001" customHeight="1">
      <c r="A29" s="4"/>
      <c r="B29" s="179"/>
      <c r="C29" s="180" t="s">
        <v>95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4"/>
    </row>
    <row r="30" spans="1:23" s="3" customFormat="1" ht="17.100000000000001" customHeight="1">
      <c r="A30" s="4"/>
      <c r="B30" s="8" t="s">
        <v>96</v>
      </c>
      <c r="C30" s="8"/>
      <c r="D30" s="4"/>
      <c r="E30" s="4"/>
      <c r="F30" s="4"/>
      <c r="G30" s="112"/>
      <c r="H30" s="1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4"/>
    </row>
    <row r="31" spans="1:23" s="3" customFormat="1" ht="17.100000000000001" customHeight="1">
      <c r="A31" s="4"/>
      <c r="B31" s="8" t="s">
        <v>97</v>
      </c>
      <c r="C31" s="8"/>
      <c r="D31" s="112"/>
      <c r="E31" s="112"/>
      <c r="F31" s="112"/>
      <c r="G31" s="112"/>
      <c r="H31" s="1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4"/>
    </row>
    <row r="32" spans="1:23" s="3" customFormat="1" ht="17.100000000000001" customHeight="1">
      <c r="A32" s="4"/>
      <c r="B32" s="8" t="s">
        <v>98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4"/>
    </row>
    <row r="33" spans="1:32" s="3" customFormat="1" ht="17.100000000000001" customHeight="1">
      <c r="A33" s="4"/>
      <c r="B33" s="8" t="s">
        <v>99</v>
      </c>
      <c r="C33" s="8"/>
      <c r="X33" s="84">
        <v>1</v>
      </c>
      <c r="Y33" s="181" t="s">
        <v>100</v>
      </c>
    </row>
    <row r="34" spans="1:32" s="3" customFormat="1" ht="17.100000000000001" customHeight="1">
      <c r="A34" s="4"/>
      <c r="B34" s="8" t="s">
        <v>101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4"/>
      <c r="X34" s="84">
        <v>3</v>
      </c>
      <c r="Y34" s="182" t="s">
        <v>102</v>
      </c>
    </row>
    <row r="35" spans="1:32" s="3" customFormat="1" ht="17.100000000000001" customHeight="1">
      <c r="A35" s="4"/>
      <c r="B35" s="85"/>
      <c r="C35" s="3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4"/>
    </row>
    <row r="36" spans="1:32" s="3" customFormat="1" ht="17.100000000000001" customHeight="1">
      <c r="A36" s="4"/>
      <c r="B36" s="88"/>
      <c r="C36" s="8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4"/>
      <c r="T36" s="4"/>
      <c r="X36" s="111">
        <v>8</v>
      </c>
      <c r="Y36" s="182" t="s">
        <v>103</v>
      </c>
      <c r="AA36" s="183"/>
      <c r="AB36" s="184"/>
      <c r="AC36" s="185"/>
      <c r="AD36" s="185"/>
      <c r="AE36" s="185"/>
      <c r="AF36" s="185"/>
    </row>
    <row r="37" spans="1:32" s="3" customFormat="1" ht="17.1000000000000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X37" s="113">
        <v>9</v>
      </c>
      <c r="Y37" s="182" t="s">
        <v>104</v>
      </c>
      <c r="AA37" s="183"/>
      <c r="AB37" s="184"/>
      <c r="AC37" s="185"/>
      <c r="AD37" s="185"/>
      <c r="AE37" s="185"/>
      <c r="AF37" s="185"/>
    </row>
    <row r="38" spans="1:32" s="3" customFormat="1" ht="17.100000000000001" customHeight="1">
      <c r="A38" s="4"/>
      <c r="B38" s="156" t="s">
        <v>41</v>
      </c>
      <c r="C38" s="8"/>
      <c r="D38" s="8"/>
      <c r="E38" s="8"/>
      <c r="F38" s="205">
        <f>J19+1</f>
        <v>42351</v>
      </c>
      <c r="G38" s="205"/>
      <c r="H38" s="205"/>
      <c r="I38" s="205"/>
      <c r="J38" s="186"/>
      <c r="K38" s="8"/>
      <c r="L38" s="206" t="s">
        <v>42</v>
      </c>
      <c r="M38" s="206"/>
      <c r="N38" s="206"/>
      <c r="O38" s="206"/>
      <c r="P38" s="21"/>
      <c r="Q38" s="21"/>
      <c r="R38" s="21"/>
      <c r="S38" s="21"/>
      <c r="T38" s="21"/>
      <c r="U38" s="8"/>
      <c r="X38" s="111">
        <v>10</v>
      </c>
      <c r="Y38" s="182" t="s">
        <v>105</v>
      </c>
      <c r="AA38" s="183"/>
      <c r="AB38" s="184"/>
      <c r="AC38" s="185"/>
      <c r="AD38" s="185"/>
      <c r="AE38" s="185"/>
      <c r="AF38" s="185"/>
    </row>
    <row r="39" spans="1:32" s="3" customFormat="1" ht="17.100000000000001" customHeight="1">
      <c r="A39" s="35"/>
      <c r="B39" s="8"/>
      <c r="C39" s="8"/>
      <c r="D39" s="8"/>
      <c r="E39" s="8"/>
      <c r="F39" s="8"/>
      <c r="G39" s="8"/>
      <c r="H39" s="8"/>
      <c r="I39" s="65"/>
      <c r="J39" s="8"/>
      <c r="K39" s="8"/>
      <c r="L39" s="8"/>
      <c r="M39" s="8"/>
      <c r="N39" s="187"/>
      <c r="O39" s="188">
        <v>3</v>
      </c>
      <c r="P39" s="189" t="str">
        <f>IF(O39=1,"( Mr.Sombut Srikampa )",IF(O39=3,"( Mr. Natthaphol Boonmee )"))</f>
        <v>( Mr. Natthaphol Boonmee )</v>
      </c>
      <c r="Q39" s="189"/>
      <c r="R39" s="189"/>
      <c r="S39" s="189"/>
      <c r="T39" s="189"/>
      <c r="U39" s="156"/>
      <c r="V39" s="36"/>
      <c r="W39" s="36"/>
      <c r="X39" s="113">
        <v>11</v>
      </c>
      <c r="Y39" s="182" t="s">
        <v>106</v>
      </c>
      <c r="AA39" s="183"/>
      <c r="AB39" s="184"/>
      <c r="AC39" s="185"/>
      <c r="AD39" s="185"/>
      <c r="AE39" s="185"/>
      <c r="AF39" s="185"/>
    </row>
    <row r="40" spans="1:32" s="3" customFormat="1" ht="17.100000000000001" customHeight="1">
      <c r="A40" s="4"/>
      <c r="B40" s="156" t="s">
        <v>107</v>
      </c>
      <c r="C40" s="156"/>
      <c r="D40" s="156"/>
      <c r="E40" s="8"/>
      <c r="F40" s="7" t="s">
        <v>106</v>
      </c>
      <c r="G40" s="186"/>
      <c r="H40" s="186"/>
      <c r="I40" s="186"/>
      <c r="J40" s="8"/>
      <c r="K40" s="8"/>
      <c r="L40" s="7"/>
      <c r="M40" s="8"/>
      <c r="N40" s="8"/>
      <c r="O40" s="8"/>
      <c r="P40" s="198" t="s">
        <v>43</v>
      </c>
      <c r="Q40" s="198"/>
      <c r="R40" s="198"/>
      <c r="S40" s="198"/>
      <c r="T40" s="198"/>
      <c r="U40" s="156"/>
      <c r="V40" s="36"/>
      <c r="W40" s="36"/>
      <c r="X40" s="84"/>
      <c r="Y40" s="182"/>
      <c r="Z40" s="190"/>
      <c r="AA40" s="191"/>
      <c r="AB40" s="191"/>
      <c r="AC40" s="191"/>
    </row>
    <row r="41" spans="1:32" s="3" customFormat="1" ht="17.100000000000001" customHeight="1">
      <c r="A41" s="4"/>
      <c r="D41" s="199"/>
      <c r="E41" s="199"/>
      <c r="F41" s="199"/>
      <c r="G41" s="199"/>
      <c r="H41" s="199"/>
      <c r="K41" s="17"/>
      <c r="L41" s="4"/>
      <c r="M41" s="4"/>
      <c r="N41" s="65"/>
      <c r="O41" s="65"/>
      <c r="P41" s="65"/>
      <c r="Q41" s="65"/>
      <c r="R41" s="65"/>
      <c r="S41" s="5"/>
      <c r="T41" s="36"/>
      <c r="U41" s="36"/>
      <c r="V41" s="36"/>
      <c r="W41" s="36"/>
    </row>
    <row r="42" spans="1:32" s="3" customFormat="1" ht="17.100000000000001" customHeight="1">
      <c r="A42" s="20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37"/>
    </row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</sheetData>
  <mergeCells count="10">
    <mergeCell ref="P40:T40"/>
    <mergeCell ref="D41:H41"/>
    <mergeCell ref="A42:T42"/>
    <mergeCell ref="A3:U3"/>
    <mergeCell ref="J15:M15"/>
    <mergeCell ref="J18:M18"/>
    <mergeCell ref="J19:M19"/>
    <mergeCell ref="J20:M20"/>
    <mergeCell ref="F38:I38"/>
    <mergeCell ref="L38:O38"/>
  </mergeCells>
  <pageMargins left="0.31496062992125984" right="0.31496062992125984" top="0.98425196850393704" bottom="0.19685039370078741" header="0.31496062992125984" footer="0.11811023622047245"/>
  <pageSetup paperSize="9" scale="9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J177"/>
  <sheetViews>
    <sheetView view="pageBreakPreview" zoomScale="90" zoomScaleNormal="100" zoomScaleSheetLayoutView="90" workbookViewId="0">
      <selection activeCell="T21" sqref="T21"/>
    </sheetView>
  </sheetViews>
  <sheetFormatPr defaultColWidth="9.140625" defaultRowHeight="15"/>
  <cols>
    <col min="1" max="32" width="4.28515625" style="190" customWidth="1"/>
    <col min="33" max="16384" width="9.140625" style="190"/>
  </cols>
  <sheetData>
    <row r="1" spans="1:36" s="116" customFormat="1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36" s="116" customFormat="1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36" s="116" customFormat="1" ht="34.5" customHeight="1">
      <c r="A3" s="201" t="s">
        <v>79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36" s="116" customFormat="1" ht="18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</row>
    <row r="5" spans="1:36" s="116" customFormat="1" ht="17.25" customHeight="1">
      <c r="A5" s="4"/>
      <c r="B5" s="156" t="s">
        <v>20</v>
      </c>
      <c r="C5" s="156"/>
      <c r="D5" s="157"/>
      <c r="E5" s="156"/>
      <c r="F5" s="1"/>
      <c r="G5" s="158" t="s">
        <v>21</v>
      </c>
      <c r="H5" s="7" t="str">
        <f>Certificate!J5</f>
        <v>SPR15120045-1</v>
      </c>
      <c r="I5" s="8"/>
      <c r="J5" s="8"/>
      <c r="K5" s="8"/>
      <c r="L5" s="7"/>
      <c r="M5" s="7"/>
      <c r="N5" s="7"/>
      <c r="O5" s="7"/>
      <c r="P5" s="8"/>
      <c r="Q5" s="8"/>
      <c r="R5" s="1"/>
      <c r="S5" s="157" t="s">
        <v>108</v>
      </c>
      <c r="T5" s="1"/>
      <c r="U5" s="157"/>
      <c r="V5" s="157"/>
    </row>
    <row r="6" spans="1:36" s="116" customFormat="1" ht="18" customHeight="1">
      <c r="A6" s="4"/>
      <c r="B6" s="85"/>
      <c r="C6" s="6"/>
      <c r="D6" s="6"/>
      <c r="E6" s="5"/>
      <c r="F6" s="64"/>
      <c r="G6" s="64"/>
      <c r="H6" s="64"/>
      <c r="I6" s="86"/>
      <c r="J6" s="87"/>
      <c r="K6" s="88"/>
      <c r="L6" s="87"/>
      <c r="M6" s="87"/>
      <c r="N6" s="7"/>
      <c r="O6" s="7"/>
      <c r="P6" s="8"/>
      <c r="Q6" s="8"/>
      <c r="R6" s="8"/>
      <c r="S6" s="1"/>
      <c r="T6" s="1"/>
      <c r="U6" s="1"/>
      <c r="V6" s="3"/>
    </row>
    <row r="7" spans="1:36" s="116" customFormat="1" ht="17.25" customHeight="1">
      <c r="A7" s="4"/>
      <c r="B7" s="89"/>
      <c r="C7" s="9"/>
      <c r="D7" s="6"/>
      <c r="E7" s="6"/>
      <c r="F7" s="6"/>
      <c r="G7" s="6"/>
      <c r="H7" s="6"/>
      <c r="I7" s="84"/>
      <c r="J7" s="95"/>
      <c r="K7" s="88"/>
      <c r="L7" s="92"/>
      <c r="M7" s="92"/>
      <c r="N7" s="15"/>
      <c r="O7" s="15"/>
      <c r="P7" s="15"/>
      <c r="Q7" s="15"/>
      <c r="R7" s="15"/>
      <c r="S7" s="15"/>
      <c r="T7" s="14"/>
      <c r="U7" s="14"/>
      <c r="V7" s="11"/>
    </row>
    <row r="8" spans="1:36" s="116" customFormat="1" ht="13.5" customHeight="1">
      <c r="A8" s="4"/>
      <c r="B8" s="85"/>
      <c r="C8" s="9"/>
      <c r="D8" s="9"/>
      <c r="E8" s="6"/>
      <c r="F8" s="6"/>
      <c r="G8" s="224" t="s">
        <v>109</v>
      </c>
      <c r="H8" s="224"/>
      <c r="I8" s="224"/>
      <c r="J8" s="224"/>
      <c r="K8" s="224"/>
      <c r="L8" s="224"/>
      <c r="M8" s="224"/>
      <c r="N8" s="224"/>
      <c r="O8" s="224"/>
      <c r="P8" s="224"/>
      <c r="Q8" s="15"/>
      <c r="R8" s="15"/>
      <c r="S8" s="15"/>
      <c r="T8" s="15"/>
      <c r="U8" s="14"/>
      <c r="V8" s="11"/>
    </row>
    <row r="9" spans="1:36" s="116" customFormat="1" ht="13.5" customHeight="1">
      <c r="A9" s="4"/>
      <c r="B9" s="85"/>
      <c r="C9" s="9"/>
      <c r="D9" s="9"/>
      <c r="E9" s="6"/>
      <c r="F9" s="6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15"/>
      <c r="R9" s="15"/>
      <c r="S9" s="15"/>
      <c r="T9" s="15"/>
      <c r="U9" s="14"/>
      <c r="V9" s="11"/>
    </row>
    <row r="10" spans="1:36" s="16" customFormat="1" ht="18.95" customHeight="1">
      <c r="A10" s="17"/>
      <c r="B10" s="90"/>
      <c r="C10" s="18"/>
      <c r="D10" s="18"/>
      <c r="E10" s="18"/>
      <c r="F10" s="18"/>
      <c r="G10" s="19"/>
      <c r="H10" s="20"/>
      <c r="I10" s="91"/>
      <c r="J10" s="91"/>
      <c r="K10" s="91"/>
      <c r="L10" s="91"/>
      <c r="M10" s="91"/>
      <c r="N10" s="21"/>
      <c r="O10" s="21"/>
      <c r="P10" s="21"/>
      <c r="Q10" s="22"/>
      <c r="R10" s="17"/>
      <c r="S10" s="10"/>
      <c r="T10" s="11"/>
      <c r="V10" s="23"/>
      <c r="W10" s="165"/>
    </row>
    <row r="11" spans="1:36" s="8" customFormat="1" ht="23.1" customHeight="1">
      <c r="B11" s="225" t="s">
        <v>23</v>
      </c>
      <c r="C11" s="226"/>
      <c r="D11" s="226"/>
      <c r="E11" s="226"/>
      <c r="F11" s="226"/>
      <c r="G11" s="227"/>
      <c r="H11" s="228" t="s">
        <v>25</v>
      </c>
      <c r="I11" s="228"/>
      <c r="J11" s="228"/>
      <c r="K11" s="228"/>
      <c r="L11" s="225" t="s">
        <v>35</v>
      </c>
      <c r="M11" s="226"/>
      <c r="N11" s="227"/>
      <c r="O11" s="225" t="s">
        <v>36</v>
      </c>
      <c r="P11" s="226"/>
      <c r="Q11" s="226"/>
      <c r="R11" s="227"/>
      <c r="S11" s="228" t="s">
        <v>37</v>
      </c>
      <c r="T11" s="228"/>
      <c r="U11" s="228"/>
      <c r="V11" s="228"/>
      <c r="W11" s="180"/>
    </row>
    <row r="12" spans="1:36" s="8" customFormat="1" ht="27" customHeight="1">
      <c r="B12" s="212" t="s">
        <v>119</v>
      </c>
      <c r="C12" s="213"/>
      <c r="D12" s="213"/>
      <c r="E12" s="213"/>
      <c r="F12" s="213"/>
      <c r="G12" s="214"/>
      <c r="H12" s="215" t="s">
        <v>120</v>
      </c>
      <c r="I12" s="216"/>
      <c r="J12" s="216"/>
      <c r="K12" s="217"/>
      <c r="L12" s="218">
        <v>110021</v>
      </c>
      <c r="M12" s="219"/>
      <c r="N12" s="220"/>
      <c r="O12" s="215" t="s">
        <v>121</v>
      </c>
      <c r="P12" s="216"/>
      <c r="Q12" s="216"/>
      <c r="R12" s="217"/>
      <c r="S12" s="221">
        <v>42547</v>
      </c>
      <c r="T12" s="222"/>
      <c r="U12" s="222"/>
      <c r="V12" s="223"/>
      <c r="W12" s="12"/>
      <c r="X12" s="12"/>
      <c r="Y12" s="12"/>
      <c r="Z12" s="49"/>
    </row>
    <row r="13" spans="1:36" s="8" customFormat="1" ht="27" customHeight="1">
      <c r="B13" s="192"/>
      <c r="C13" s="192"/>
      <c r="D13" s="192"/>
      <c r="E13" s="192"/>
      <c r="F13" s="192"/>
      <c r="G13" s="192"/>
      <c r="H13" s="112"/>
      <c r="I13" s="112"/>
      <c r="J13" s="112"/>
      <c r="K13" s="112"/>
      <c r="L13" s="193"/>
      <c r="M13" s="193"/>
      <c r="N13" s="193"/>
      <c r="O13" s="112"/>
      <c r="P13" s="112"/>
      <c r="Q13" s="112"/>
      <c r="R13" s="112"/>
      <c r="S13" s="194"/>
      <c r="T13" s="194"/>
      <c r="U13" s="194"/>
      <c r="V13" s="194"/>
      <c r="W13" s="12"/>
      <c r="X13" s="12"/>
      <c r="Y13" s="12"/>
      <c r="Z13" s="49"/>
    </row>
    <row r="14" spans="1:36" s="8" customFormat="1" ht="21" customHeight="1">
      <c r="B14" s="173" t="s">
        <v>49</v>
      </c>
      <c r="C14" s="65"/>
      <c r="D14" s="65"/>
      <c r="E14" s="65"/>
      <c r="F14" s="65"/>
      <c r="G14" s="65"/>
      <c r="H14" s="65"/>
      <c r="I14" s="65"/>
      <c r="J14" s="65"/>
      <c r="AI14" s="12"/>
      <c r="AJ14" s="12"/>
    </row>
    <row r="15" spans="1:36" s="8" customFormat="1" ht="21" customHeight="1">
      <c r="C15" s="8" t="s">
        <v>38</v>
      </c>
      <c r="P15" s="12"/>
      <c r="Q15" s="12"/>
      <c r="R15" s="12"/>
      <c r="S15" s="12"/>
      <c r="T15" s="28"/>
      <c r="V15" s="12"/>
      <c r="AI15" s="12"/>
      <c r="AJ15" s="12"/>
    </row>
    <row r="16" spans="1:36" s="8" customFormat="1" ht="21" customHeight="1">
      <c r="B16" s="34" t="s">
        <v>39</v>
      </c>
      <c r="C16" s="112"/>
      <c r="D16" s="112"/>
      <c r="E16" s="112"/>
      <c r="F16" s="112"/>
      <c r="G16" s="112"/>
      <c r="H16" s="112"/>
      <c r="P16" s="12"/>
      <c r="Q16" s="12"/>
      <c r="R16" s="28"/>
      <c r="T16" s="12"/>
      <c r="AG16" s="12"/>
      <c r="AH16" s="12"/>
    </row>
    <row r="17" spans="1:22" ht="17.100000000000001" customHeight="1">
      <c r="A17" s="4"/>
      <c r="B17" s="94"/>
      <c r="C17" s="24"/>
      <c r="D17" s="6"/>
      <c r="E17" s="29"/>
      <c r="F17" s="6"/>
      <c r="G17" s="6"/>
      <c r="H17" s="6"/>
      <c r="I17" s="93"/>
      <c r="J17" s="207"/>
      <c r="K17" s="208"/>
      <c r="L17" s="208"/>
      <c r="M17" s="208"/>
      <c r="N17" s="3"/>
      <c r="O17" s="12"/>
      <c r="P17" s="12"/>
      <c r="Q17" s="12"/>
      <c r="R17" s="28"/>
      <c r="S17" s="4"/>
      <c r="T17" s="25"/>
      <c r="U17" s="4"/>
      <c r="V17" s="3"/>
    </row>
    <row r="18" spans="1:22" ht="17.100000000000001" customHeight="1">
      <c r="A18" s="4"/>
      <c r="B18" s="94"/>
      <c r="C18" s="24"/>
      <c r="D18" s="6"/>
      <c r="E18" s="27"/>
      <c r="F18" s="6"/>
      <c r="G18" s="6"/>
      <c r="H18" s="6"/>
      <c r="I18" s="93"/>
      <c r="J18" s="207"/>
      <c r="K18" s="208"/>
      <c r="L18" s="208"/>
      <c r="M18" s="208"/>
      <c r="N18" s="3"/>
      <c r="O18" s="12"/>
      <c r="P18" s="12"/>
      <c r="Q18" s="12"/>
      <c r="R18" s="28"/>
      <c r="S18" s="4"/>
      <c r="T18" s="25"/>
      <c r="U18" s="4"/>
      <c r="V18" s="3"/>
    </row>
    <row r="19" spans="1:22" ht="17.100000000000001" customHeight="1">
      <c r="A19" s="4"/>
      <c r="B19" s="83"/>
      <c r="C19" s="24"/>
      <c r="D19" s="6"/>
      <c r="E19" s="5"/>
      <c r="F19" s="6"/>
      <c r="G19" s="6"/>
      <c r="H19" s="6"/>
      <c r="I19" s="93"/>
      <c r="J19" s="208"/>
      <c r="K19" s="208"/>
      <c r="L19" s="208"/>
      <c r="M19" s="208"/>
      <c r="N19" s="3"/>
      <c r="O19" s="12"/>
      <c r="P19" s="12"/>
      <c r="Q19" s="12"/>
      <c r="R19" s="28"/>
      <c r="S19" s="4"/>
      <c r="T19" s="25"/>
      <c r="U19" s="4"/>
      <c r="V19" s="3"/>
    </row>
    <row r="20" spans="1:22" ht="17.100000000000001" customHeight="1">
      <c r="A20" s="4"/>
      <c r="B20" s="83"/>
      <c r="C20" s="24"/>
      <c r="D20" s="6"/>
      <c r="E20" s="5"/>
      <c r="F20" s="6"/>
      <c r="G20" s="24"/>
      <c r="H20" s="30"/>
      <c r="I20" s="96"/>
      <c r="J20" s="96"/>
      <c r="K20" s="96"/>
      <c r="L20" s="95"/>
      <c r="M20" s="95"/>
      <c r="N20" s="3"/>
      <c r="O20" s="12"/>
      <c r="P20" s="28"/>
      <c r="Q20" s="4"/>
      <c r="R20" s="25"/>
      <c r="S20" s="4"/>
      <c r="T20" s="3"/>
      <c r="U20" s="3"/>
      <c r="V20" s="3"/>
    </row>
    <row r="21" spans="1:22" ht="17.100000000000001" customHeight="1">
      <c r="A21" s="4"/>
      <c r="B21" s="89"/>
      <c r="C21" s="9"/>
      <c r="D21" s="9"/>
      <c r="E21" s="9"/>
      <c r="F21" s="9"/>
      <c r="G21" s="9"/>
      <c r="H21" s="31"/>
      <c r="I21" s="111"/>
      <c r="J21" s="95"/>
      <c r="K21" s="95"/>
      <c r="L21" s="97"/>
      <c r="M21" s="88"/>
      <c r="N21" s="3"/>
      <c r="O21" s="98"/>
      <c r="P21" s="98"/>
      <c r="Q21" s="4"/>
      <c r="R21" s="4"/>
      <c r="S21" s="4"/>
      <c r="T21" s="3"/>
      <c r="U21" s="3"/>
      <c r="V21" s="3"/>
    </row>
    <row r="22" spans="1:22" ht="17.100000000000001" customHeight="1">
      <c r="A22" s="4"/>
      <c r="B22" s="89"/>
      <c r="C22" s="9"/>
      <c r="D22" s="9"/>
      <c r="E22" s="9"/>
      <c r="F22" s="6"/>
      <c r="G22" s="6"/>
      <c r="H22" s="6"/>
      <c r="I22" s="84"/>
      <c r="J22" s="99"/>
      <c r="K22" s="88"/>
      <c r="L22" s="88"/>
      <c r="M22" s="88"/>
      <c r="N22" s="3"/>
      <c r="O22" s="8"/>
      <c r="P22" s="8"/>
      <c r="Q22" s="8"/>
      <c r="R22" s="8"/>
      <c r="S22" s="4"/>
      <c r="T22" s="4"/>
      <c r="U22" s="4"/>
      <c r="V22" s="3"/>
    </row>
    <row r="23" spans="1:22" ht="17.100000000000001" customHeight="1">
      <c r="A23" s="4"/>
      <c r="B23" s="89"/>
      <c r="C23" s="5"/>
      <c r="D23" s="5"/>
      <c r="E23" s="5"/>
      <c r="F23" s="6"/>
      <c r="G23" s="6"/>
      <c r="H23" s="6"/>
      <c r="I23" s="100"/>
      <c r="J23" s="99"/>
      <c r="K23" s="88"/>
      <c r="L23" s="88"/>
      <c r="M23" s="88"/>
      <c r="N23" s="3"/>
      <c r="O23" s="8"/>
      <c r="P23" s="8"/>
      <c r="Q23" s="8"/>
      <c r="R23" s="8"/>
      <c r="S23" s="4"/>
      <c r="T23" s="4"/>
      <c r="U23" s="4"/>
      <c r="V23" s="16"/>
    </row>
    <row r="24" spans="1:22" ht="17.100000000000001" customHeight="1">
      <c r="A24" s="4"/>
      <c r="B24" s="89"/>
      <c r="C24" s="5"/>
      <c r="D24" s="5"/>
      <c r="E24" s="5"/>
      <c r="F24" s="6"/>
      <c r="G24" s="6"/>
      <c r="H24" s="6"/>
      <c r="I24" s="100"/>
      <c r="J24" s="99"/>
      <c r="K24" s="88"/>
      <c r="L24" s="88"/>
      <c r="M24" s="88"/>
      <c r="N24" s="3"/>
      <c r="O24" s="8"/>
      <c r="P24" s="8"/>
      <c r="Q24" s="8"/>
      <c r="R24" s="8"/>
      <c r="S24" s="4"/>
      <c r="T24" s="4"/>
      <c r="U24" s="4"/>
      <c r="V24" s="16"/>
    </row>
    <row r="25" spans="1:22" ht="17.100000000000001" customHeight="1">
      <c r="A25" s="4"/>
      <c r="B25" s="85"/>
      <c r="C25" s="6"/>
      <c r="D25" s="5"/>
      <c r="E25" s="5"/>
      <c r="F25" s="5"/>
      <c r="G25" s="5"/>
      <c r="H25" s="64"/>
      <c r="I25" s="88"/>
      <c r="J25" s="88"/>
      <c r="K25" s="88"/>
      <c r="L25" s="88"/>
      <c r="M25" s="88"/>
      <c r="N25" s="25"/>
      <c r="O25" s="4"/>
      <c r="P25" s="4"/>
      <c r="Q25" s="4"/>
      <c r="R25" s="4"/>
      <c r="S25" s="4"/>
      <c r="T25" s="4"/>
      <c r="U25" s="16"/>
      <c r="V25" s="16"/>
    </row>
    <row r="26" spans="1:22" ht="17.100000000000001" customHeight="1">
      <c r="A26" s="17"/>
      <c r="B26" s="83"/>
      <c r="C26" s="6"/>
      <c r="D26" s="5"/>
      <c r="E26" s="5"/>
      <c r="F26" s="5"/>
      <c r="G26" s="5"/>
      <c r="H26" s="32"/>
      <c r="I26" s="33"/>
      <c r="J26" s="32"/>
      <c r="K26" s="32"/>
      <c r="L26" s="32"/>
      <c r="M26" s="33"/>
      <c r="N26" s="32"/>
      <c r="O26" s="32"/>
      <c r="P26" s="32"/>
      <c r="Q26" s="32"/>
      <c r="R26" s="32"/>
      <c r="S26" s="32"/>
      <c r="T26" s="33"/>
      <c r="U26" s="3"/>
      <c r="V26" s="3"/>
    </row>
    <row r="27" spans="1:22" ht="17.100000000000001" customHeight="1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04"/>
    </row>
    <row r="28" spans="1:22" ht="17.100000000000001" customHeight="1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04"/>
    </row>
    <row r="29" spans="1:22" ht="17.100000000000001" customHeight="1">
      <c r="A29" s="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102"/>
    </row>
    <row r="30" spans="1:22" ht="17.100000000000001" customHeight="1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01"/>
      <c r="Q30" s="101"/>
      <c r="R30" s="101"/>
      <c r="S30" s="101"/>
      <c r="T30" s="101"/>
      <c r="U30" s="102"/>
      <c r="V30" s="102"/>
    </row>
    <row r="31" spans="1:22" ht="17.100000000000001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8"/>
      <c r="Q31" s="8"/>
      <c r="R31" s="8"/>
      <c r="S31" s="8"/>
      <c r="T31" s="4"/>
      <c r="U31" s="3"/>
      <c r="V31" s="3"/>
    </row>
    <row r="32" spans="1:22" ht="17.100000000000001" customHeigh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8"/>
      <c r="Q32" s="8"/>
      <c r="R32" s="8"/>
      <c r="S32" s="8"/>
      <c r="T32" s="4"/>
      <c r="U32" s="3"/>
      <c r="V32" s="3"/>
    </row>
    <row r="33" spans="1:22" ht="17.100000000000001" customHeight="1">
      <c r="A33" s="4"/>
      <c r="B33" s="34"/>
      <c r="C33" s="112"/>
      <c r="D33" s="112"/>
      <c r="E33" s="112"/>
      <c r="F33" s="112"/>
      <c r="G33" s="112"/>
      <c r="H33" s="1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4"/>
      <c r="U33" s="3"/>
      <c r="V33" s="3"/>
    </row>
    <row r="34" spans="1:22" ht="17.100000000000001" customHeight="1">
      <c r="A34" s="4"/>
      <c r="B34" s="83"/>
      <c r="C34" s="10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7"/>
      <c r="U34" s="3"/>
      <c r="V34" s="3"/>
    </row>
    <row r="35" spans="1:22" ht="17.100000000000001" customHeight="1">
      <c r="A35" s="4"/>
      <c r="B35" s="87"/>
      <c r="C35" s="8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7"/>
      <c r="T35" s="17"/>
      <c r="U35" s="3"/>
      <c r="V35" s="3"/>
    </row>
    <row r="36" spans="1:22" ht="17.100000000000001" customHeight="1">
      <c r="A36" s="4"/>
      <c r="B36" s="106"/>
      <c r="C36" s="113"/>
      <c r="D36" s="112"/>
      <c r="E36" s="112"/>
      <c r="F36" s="112"/>
      <c r="G36" s="112"/>
      <c r="H36" s="112"/>
      <c r="I36" s="7"/>
      <c r="J36" s="7"/>
      <c r="K36" s="7"/>
      <c r="L36" s="7"/>
      <c r="M36" s="7"/>
      <c r="N36" s="7"/>
      <c r="O36" s="7"/>
      <c r="P36" s="7"/>
      <c r="Q36" s="7"/>
      <c r="R36" s="7"/>
      <c r="S36" s="17"/>
      <c r="T36" s="17"/>
      <c r="U36" s="3"/>
      <c r="V36" s="3"/>
    </row>
    <row r="37" spans="1:22" ht="17.100000000000001" customHeight="1">
      <c r="A37" s="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3"/>
      <c r="V37" s="3"/>
    </row>
    <row r="38" spans="1:22" ht="17.100000000000001" customHeight="1">
      <c r="A38" s="4"/>
      <c r="B38" s="83"/>
      <c r="C38" s="16"/>
      <c r="D38" s="16"/>
      <c r="E38" s="16"/>
      <c r="F38" s="209"/>
      <c r="G38" s="209"/>
      <c r="H38" s="209"/>
      <c r="I38" s="209"/>
      <c r="J38" s="107"/>
      <c r="K38" s="16"/>
      <c r="L38" s="210"/>
      <c r="M38" s="210"/>
      <c r="N38" s="210"/>
      <c r="O38" s="210"/>
      <c r="P38" s="7"/>
      <c r="Q38" s="7"/>
      <c r="R38" s="7"/>
      <c r="S38" s="7"/>
      <c r="T38" s="7"/>
      <c r="U38" s="3"/>
      <c r="V38" s="3"/>
    </row>
    <row r="39" spans="1:22" ht="17.100000000000001" customHeight="1">
      <c r="A39" s="35"/>
      <c r="B39" s="16"/>
      <c r="C39" s="16"/>
      <c r="D39" s="16"/>
      <c r="E39" s="16"/>
      <c r="F39" s="87"/>
      <c r="G39" s="87"/>
      <c r="H39" s="87"/>
      <c r="I39" s="113"/>
      <c r="J39" s="17"/>
      <c r="K39" s="16"/>
      <c r="L39" s="17"/>
      <c r="M39" s="17"/>
      <c r="N39" s="103"/>
      <c r="O39" s="108"/>
      <c r="P39" s="113"/>
      <c r="Q39" s="113"/>
      <c r="R39" s="113"/>
      <c r="S39" s="113"/>
      <c r="T39" s="113"/>
      <c r="U39" s="36"/>
      <c r="V39" s="36"/>
    </row>
    <row r="40" spans="1:22" ht="17.100000000000001" customHeight="1">
      <c r="A40" s="4"/>
      <c r="B40" s="83"/>
      <c r="C40" s="5"/>
      <c r="D40" s="5"/>
      <c r="E40" s="16"/>
      <c r="F40" s="87"/>
      <c r="G40" s="109"/>
      <c r="H40" s="109"/>
      <c r="I40" s="109"/>
      <c r="J40" s="16"/>
      <c r="K40" s="16"/>
      <c r="L40" s="17"/>
      <c r="M40" s="17"/>
      <c r="N40" s="17"/>
      <c r="O40" s="17"/>
      <c r="P40" s="211"/>
      <c r="Q40" s="211"/>
      <c r="R40" s="211"/>
      <c r="S40" s="211"/>
      <c r="T40" s="211"/>
      <c r="U40" s="36"/>
      <c r="V40" s="36"/>
    </row>
    <row r="41" spans="1:22" ht="17.100000000000001" customHeight="1">
      <c r="A41" s="4"/>
      <c r="B41" s="3"/>
      <c r="C41" s="3"/>
      <c r="D41" s="199"/>
      <c r="E41" s="199"/>
      <c r="F41" s="199"/>
      <c r="G41" s="199"/>
      <c r="H41" s="199"/>
      <c r="I41" s="3"/>
      <c r="J41" s="3"/>
      <c r="K41" s="17"/>
      <c r="L41" s="4"/>
      <c r="M41" s="4"/>
      <c r="N41" s="65"/>
      <c r="O41" s="65"/>
      <c r="P41" s="65"/>
      <c r="Q41" s="65"/>
      <c r="R41" s="65"/>
      <c r="S41" s="5"/>
      <c r="T41" s="36"/>
      <c r="U41" s="36"/>
      <c r="V41" s="36"/>
    </row>
    <row r="42" spans="1:22" ht="17.100000000000001" customHeight="1">
      <c r="A42" s="20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37"/>
      <c r="V42" s="3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A3:V3"/>
    <mergeCell ref="G8:P9"/>
    <mergeCell ref="B11:G11"/>
    <mergeCell ref="H11:K11"/>
    <mergeCell ref="L11:N11"/>
    <mergeCell ref="O11:R11"/>
    <mergeCell ref="S11:V11"/>
    <mergeCell ref="B12:G12"/>
    <mergeCell ref="H12:K12"/>
    <mergeCell ref="L12:N12"/>
    <mergeCell ref="O12:R12"/>
    <mergeCell ref="S12:V12"/>
    <mergeCell ref="D41:H41"/>
    <mergeCell ref="A42:T42"/>
    <mergeCell ref="J17:M17"/>
    <mergeCell ref="J18:M18"/>
    <mergeCell ref="J19:M19"/>
    <mergeCell ref="F38:I38"/>
    <mergeCell ref="L38:O38"/>
    <mergeCell ref="P40:T40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CC"/>
  </sheetPr>
  <dimension ref="A1:AT92"/>
  <sheetViews>
    <sheetView view="pageBreakPreview" zoomScaleNormal="100" zoomScaleSheetLayoutView="100" workbookViewId="0">
      <selection activeCell="V7" sqref="V7"/>
    </sheetView>
  </sheetViews>
  <sheetFormatPr defaultColWidth="9.140625" defaultRowHeight="12"/>
  <cols>
    <col min="1" max="1" width="3.85546875" style="41" customWidth="1"/>
    <col min="2" max="2" width="4.28515625" style="41" customWidth="1"/>
    <col min="3" max="3" width="4.42578125" style="41" customWidth="1"/>
    <col min="4" max="15" width="4.28515625" style="41" customWidth="1"/>
    <col min="16" max="24" width="3.85546875" style="41" customWidth="1"/>
    <col min="25" max="26" width="4.140625" style="41" customWidth="1"/>
    <col min="27" max="49" width="4.42578125" style="41" customWidth="1"/>
    <col min="50" max="256" width="9.140625" style="41"/>
    <col min="257" max="265" width="3.85546875" style="41" customWidth="1"/>
    <col min="266" max="266" width="4.5703125" style="41" customWidth="1"/>
    <col min="267" max="280" width="3.85546875" style="41" customWidth="1"/>
    <col min="281" max="282" width="4.140625" style="41" customWidth="1"/>
    <col min="283" max="305" width="4.42578125" style="41" customWidth="1"/>
    <col min="306" max="512" width="9.140625" style="41"/>
    <col min="513" max="521" width="3.85546875" style="41" customWidth="1"/>
    <col min="522" max="522" width="4.5703125" style="41" customWidth="1"/>
    <col min="523" max="536" width="3.85546875" style="41" customWidth="1"/>
    <col min="537" max="538" width="4.140625" style="41" customWidth="1"/>
    <col min="539" max="561" width="4.42578125" style="41" customWidth="1"/>
    <col min="562" max="768" width="9.140625" style="41"/>
    <col min="769" max="777" width="3.85546875" style="41" customWidth="1"/>
    <col min="778" max="778" width="4.5703125" style="41" customWidth="1"/>
    <col min="779" max="792" width="3.85546875" style="41" customWidth="1"/>
    <col min="793" max="794" width="4.140625" style="41" customWidth="1"/>
    <col min="795" max="817" width="4.42578125" style="41" customWidth="1"/>
    <col min="818" max="1024" width="9.140625" style="41"/>
    <col min="1025" max="1033" width="3.85546875" style="41" customWidth="1"/>
    <col min="1034" max="1034" width="4.5703125" style="41" customWidth="1"/>
    <col min="1035" max="1048" width="3.85546875" style="41" customWidth="1"/>
    <col min="1049" max="1050" width="4.140625" style="41" customWidth="1"/>
    <col min="1051" max="1073" width="4.42578125" style="41" customWidth="1"/>
    <col min="1074" max="1280" width="9.140625" style="41"/>
    <col min="1281" max="1289" width="3.85546875" style="41" customWidth="1"/>
    <col min="1290" max="1290" width="4.5703125" style="41" customWidth="1"/>
    <col min="1291" max="1304" width="3.85546875" style="41" customWidth="1"/>
    <col min="1305" max="1306" width="4.140625" style="41" customWidth="1"/>
    <col min="1307" max="1329" width="4.42578125" style="41" customWidth="1"/>
    <col min="1330" max="1536" width="9.140625" style="41"/>
    <col min="1537" max="1545" width="3.85546875" style="41" customWidth="1"/>
    <col min="1546" max="1546" width="4.5703125" style="41" customWidth="1"/>
    <col min="1547" max="1560" width="3.85546875" style="41" customWidth="1"/>
    <col min="1561" max="1562" width="4.140625" style="41" customWidth="1"/>
    <col min="1563" max="1585" width="4.42578125" style="41" customWidth="1"/>
    <col min="1586" max="1792" width="9.140625" style="41"/>
    <col min="1793" max="1801" width="3.85546875" style="41" customWidth="1"/>
    <col min="1802" max="1802" width="4.5703125" style="41" customWidth="1"/>
    <col min="1803" max="1816" width="3.85546875" style="41" customWidth="1"/>
    <col min="1817" max="1818" width="4.140625" style="41" customWidth="1"/>
    <col min="1819" max="1841" width="4.42578125" style="41" customWidth="1"/>
    <col min="1842" max="2048" width="9.140625" style="41"/>
    <col min="2049" max="2057" width="3.85546875" style="41" customWidth="1"/>
    <col min="2058" max="2058" width="4.5703125" style="41" customWidth="1"/>
    <col min="2059" max="2072" width="3.85546875" style="41" customWidth="1"/>
    <col min="2073" max="2074" width="4.140625" style="41" customWidth="1"/>
    <col min="2075" max="2097" width="4.42578125" style="41" customWidth="1"/>
    <col min="2098" max="2304" width="9.140625" style="41"/>
    <col min="2305" max="2313" width="3.85546875" style="41" customWidth="1"/>
    <col min="2314" max="2314" width="4.5703125" style="41" customWidth="1"/>
    <col min="2315" max="2328" width="3.85546875" style="41" customWidth="1"/>
    <col min="2329" max="2330" width="4.140625" style="41" customWidth="1"/>
    <col min="2331" max="2353" width="4.42578125" style="41" customWidth="1"/>
    <col min="2354" max="2560" width="9.140625" style="41"/>
    <col min="2561" max="2569" width="3.85546875" style="41" customWidth="1"/>
    <col min="2570" max="2570" width="4.5703125" style="41" customWidth="1"/>
    <col min="2571" max="2584" width="3.85546875" style="41" customWidth="1"/>
    <col min="2585" max="2586" width="4.140625" style="41" customWidth="1"/>
    <col min="2587" max="2609" width="4.42578125" style="41" customWidth="1"/>
    <col min="2610" max="2816" width="9.140625" style="41"/>
    <col min="2817" max="2825" width="3.85546875" style="41" customWidth="1"/>
    <col min="2826" max="2826" width="4.5703125" style="41" customWidth="1"/>
    <col min="2827" max="2840" width="3.85546875" style="41" customWidth="1"/>
    <col min="2841" max="2842" width="4.140625" style="41" customWidth="1"/>
    <col min="2843" max="2865" width="4.42578125" style="41" customWidth="1"/>
    <col min="2866" max="3072" width="9.140625" style="41"/>
    <col min="3073" max="3081" width="3.85546875" style="41" customWidth="1"/>
    <col min="3082" max="3082" width="4.5703125" style="41" customWidth="1"/>
    <col min="3083" max="3096" width="3.85546875" style="41" customWidth="1"/>
    <col min="3097" max="3098" width="4.140625" style="41" customWidth="1"/>
    <col min="3099" max="3121" width="4.42578125" style="41" customWidth="1"/>
    <col min="3122" max="3328" width="9.140625" style="41"/>
    <col min="3329" max="3337" width="3.85546875" style="41" customWidth="1"/>
    <col min="3338" max="3338" width="4.5703125" style="41" customWidth="1"/>
    <col min="3339" max="3352" width="3.85546875" style="41" customWidth="1"/>
    <col min="3353" max="3354" width="4.140625" style="41" customWidth="1"/>
    <col min="3355" max="3377" width="4.42578125" style="41" customWidth="1"/>
    <col min="3378" max="3584" width="9.140625" style="41"/>
    <col min="3585" max="3593" width="3.85546875" style="41" customWidth="1"/>
    <col min="3594" max="3594" width="4.5703125" style="41" customWidth="1"/>
    <col min="3595" max="3608" width="3.85546875" style="41" customWidth="1"/>
    <col min="3609" max="3610" width="4.140625" style="41" customWidth="1"/>
    <col min="3611" max="3633" width="4.42578125" style="41" customWidth="1"/>
    <col min="3634" max="3840" width="9.140625" style="41"/>
    <col min="3841" max="3849" width="3.85546875" style="41" customWidth="1"/>
    <col min="3850" max="3850" width="4.5703125" style="41" customWidth="1"/>
    <col min="3851" max="3864" width="3.85546875" style="41" customWidth="1"/>
    <col min="3865" max="3866" width="4.140625" style="41" customWidth="1"/>
    <col min="3867" max="3889" width="4.42578125" style="41" customWidth="1"/>
    <col min="3890" max="4096" width="9.140625" style="41"/>
    <col min="4097" max="4105" width="3.85546875" style="41" customWidth="1"/>
    <col min="4106" max="4106" width="4.5703125" style="41" customWidth="1"/>
    <col min="4107" max="4120" width="3.85546875" style="41" customWidth="1"/>
    <col min="4121" max="4122" width="4.140625" style="41" customWidth="1"/>
    <col min="4123" max="4145" width="4.42578125" style="41" customWidth="1"/>
    <col min="4146" max="4352" width="9.140625" style="41"/>
    <col min="4353" max="4361" width="3.85546875" style="41" customWidth="1"/>
    <col min="4362" max="4362" width="4.5703125" style="41" customWidth="1"/>
    <col min="4363" max="4376" width="3.85546875" style="41" customWidth="1"/>
    <col min="4377" max="4378" width="4.140625" style="41" customWidth="1"/>
    <col min="4379" max="4401" width="4.42578125" style="41" customWidth="1"/>
    <col min="4402" max="4608" width="9.140625" style="41"/>
    <col min="4609" max="4617" width="3.85546875" style="41" customWidth="1"/>
    <col min="4618" max="4618" width="4.5703125" style="41" customWidth="1"/>
    <col min="4619" max="4632" width="3.85546875" style="41" customWidth="1"/>
    <col min="4633" max="4634" width="4.140625" style="41" customWidth="1"/>
    <col min="4635" max="4657" width="4.42578125" style="41" customWidth="1"/>
    <col min="4658" max="4864" width="9.140625" style="41"/>
    <col min="4865" max="4873" width="3.85546875" style="41" customWidth="1"/>
    <col min="4874" max="4874" width="4.5703125" style="41" customWidth="1"/>
    <col min="4875" max="4888" width="3.85546875" style="41" customWidth="1"/>
    <col min="4889" max="4890" width="4.140625" style="41" customWidth="1"/>
    <col min="4891" max="4913" width="4.42578125" style="41" customWidth="1"/>
    <col min="4914" max="5120" width="9.140625" style="41"/>
    <col min="5121" max="5129" width="3.85546875" style="41" customWidth="1"/>
    <col min="5130" max="5130" width="4.5703125" style="41" customWidth="1"/>
    <col min="5131" max="5144" width="3.85546875" style="41" customWidth="1"/>
    <col min="5145" max="5146" width="4.140625" style="41" customWidth="1"/>
    <col min="5147" max="5169" width="4.42578125" style="41" customWidth="1"/>
    <col min="5170" max="5376" width="9.140625" style="41"/>
    <col min="5377" max="5385" width="3.85546875" style="41" customWidth="1"/>
    <col min="5386" max="5386" width="4.5703125" style="41" customWidth="1"/>
    <col min="5387" max="5400" width="3.85546875" style="41" customWidth="1"/>
    <col min="5401" max="5402" width="4.140625" style="41" customWidth="1"/>
    <col min="5403" max="5425" width="4.42578125" style="41" customWidth="1"/>
    <col min="5426" max="5632" width="9.140625" style="41"/>
    <col min="5633" max="5641" width="3.85546875" style="41" customWidth="1"/>
    <col min="5642" max="5642" width="4.5703125" style="41" customWidth="1"/>
    <col min="5643" max="5656" width="3.85546875" style="41" customWidth="1"/>
    <col min="5657" max="5658" width="4.140625" style="41" customWidth="1"/>
    <col min="5659" max="5681" width="4.42578125" style="41" customWidth="1"/>
    <col min="5682" max="5888" width="9.140625" style="41"/>
    <col min="5889" max="5897" width="3.85546875" style="41" customWidth="1"/>
    <col min="5898" max="5898" width="4.5703125" style="41" customWidth="1"/>
    <col min="5899" max="5912" width="3.85546875" style="41" customWidth="1"/>
    <col min="5913" max="5914" width="4.140625" style="41" customWidth="1"/>
    <col min="5915" max="5937" width="4.42578125" style="41" customWidth="1"/>
    <col min="5938" max="6144" width="9.140625" style="41"/>
    <col min="6145" max="6153" width="3.85546875" style="41" customWidth="1"/>
    <col min="6154" max="6154" width="4.5703125" style="41" customWidth="1"/>
    <col min="6155" max="6168" width="3.85546875" style="41" customWidth="1"/>
    <col min="6169" max="6170" width="4.140625" style="41" customWidth="1"/>
    <col min="6171" max="6193" width="4.42578125" style="41" customWidth="1"/>
    <col min="6194" max="6400" width="9.140625" style="41"/>
    <col min="6401" max="6409" width="3.85546875" style="41" customWidth="1"/>
    <col min="6410" max="6410" width="4.5703125" style="41" customWidth="1"/>
    <col min="6411" max="6424" width="3.85546875" style="41" customWidth="1"/>
    <col min="6425" max="6426" width="4.140625" style="41" customWidth="1"/>
    <col min="6427" max="6449" width="4.42578125" style="41" customWidth="1"/>
    <col min="6450" max="6656" width="9.140625" style="41"/>
    <col min="6657" max="6665" width="3.85546875" style="41" customWidth="1"/>
    <col min="6666" max="6666" width="4.5703125" style="41" customWidth="1"/>
    <col min="6667" max="6680" width="3.85546875" style="41" customWidth="1"/>
    <col min="6681" max="6682" width="4.140625" style="41" customWidth="1"/>
    <col min="6683" max="6705" width="4.42578125" style="41" customWidth="1"/>
    <col min="6706" max="6912" width="9.140625" style="41"/>
    <col min="6913" max="6921" width="3.85546875" style="41" customWidth="1"/>
    <col min="6922" max="6922" width="4.5703125" style="41" customWidth="1"/>
    <col min="6923" max="6936" width="3.85546875" style="41" customWidth="1"/>
    <col min="6937" max="6938" width="4.140625" style="41" customWidth="1"/>
    <col min="6939" max="6961" width="4.42578125" style="41" customWidth="1"/>
    <col min="6962" max="7168" width="9.140625" style="41"/>
    <col min="7169" max="7177" width="3.85546875" style="41" customWidth="1"/>
    <col min="7178" max="7178" width="4.5703125" style="41" customWidth="1"/>
    <col min="7179" max="7192" width="3.85546875" style="41" customWidth="1"/>
    <col min="7193" max="7194" width="4.140625" style="41" customWidth="1"/>
    <col min="7195" max="7217" width="4.42578125" style="41" customWidth="1"/>
    <col min="7218" max="7424" width="9.140625" style="41"/>
    <col min="7425" max="7433" width="3.85546875" style="41" customWidth="1"/>
    <col min="7434" max="7434" width="4.5703125" style="41" customWidth="1"/>
    <col min="7435" max="7448" width="3.85546875" style="41" customWidth="1"/>
    <col min="7449" max="7450" width="4.140625" style="41" customWidth="1"/>
    <col min="7451" max="7473" width="4.42578125" style="41" customWidth="1"/>
    <col min="7474" max="7680" width="9.140625" style="41"/>
    <col min="7681" max="7689" width="3.85546875" style="41" customWidth="1"/>
    <col min="7690" max="7690" width="4.5703125" style="41" customWidth="1"/>
    <col min="7691" max="7704" width="3.85546875" style="41" customWidth="1"/>
    <col min="7705" max="7706" width="4.140625" style="41" customWidth="1"/>
    <col min="7707" max="7729" width="4.42578125" style="41" customWidth="1"/>
    <col min="7730" max="7936" width="9.140625" style="41"/>
    <col min="7937" max="7945" width="3.85546875" style="41" customWidth="1"/>
    <col min="7946" max="7946" width="4.5703125" style="41" customWidth="1"/>
    <col min="7947" max="7960" width="3.85546875" style="41" customWidth="1"/>
    <col min="7961" max="7962" width="4.140625" style="41" customWidth="1"/>
    <col min="7963" max="7985" width="4.42578125" style="41" customWidth="1"/>
    <col min="7986" max="8192" width="9.140625" style="41"/>
    <col min="8193" max="8201" width="3.85546875" style="41" customWidth="1"/>
    <col min="8202" max="8202" width="4.5703125" style="41" customWidth="1"/>
    <col min="8203" max="8216" width="3.85546875" style="41" customWidth="1"/>
    <col min="8217" max="8218" width="4.140625" style="41" customWidth="1"/>
    <col min="8219" max="8241" width="4.42578125" style="41" customWidth="1"/>
    <col min="8242" max="8448" width="9.140625" style="41"/>
    <col min="8449" max="8457" width="3.85546875" style="41" customWidth="1"/>
    <col min="8458" max="8458" width="4.5703125" style="41" customWidth="1"/>
    <col min="8459" max="8472" width="3.85546875" style="41" customWidth="1"/>
    <col min="8473" max="8474" width="4.140625" style="41" customWidth="1"/>
    <col min="8475" max="8497" width="4.42578125" style="41" customWidth="1"/>
    <col min="8498" max="8704" width="9.140625" style="41"/>
    <col min="8705" max="8713" width="3.85546875" style="41" customWidth="1"/>
    <col min="8714" max="8714" width="4.5703125" style="41" customWidth="1"/>
    <col min="8715" max="8728" width="3.85546875" style="41" customWidth="1"/>
    <col min="8729" max="8730" width="4.140625" style="41" customWidth="1"/>
    <col min="8731" max="8753" width="4.42578125" style="41" customWidth="1"/>
    <col min="8754" max="8960" width="9.140625" style="41"/>
    <col min="8961" max="8969" width="3.85546875" style="41" customWidth="1"/>
    <col min="8970" max="8970" width="4.5703125" style="41" customWidth="1"/>
    <col min="8971" max="8984" width="3.85546875" style="41" customWidth="1"/>
    <col min="8985" max="8986" width="4.140625" style="41" customWidth="1"/>
    <col min="8987" max="9009" width="4.42578125" style="41" customWidth="1"/>
    <col min="9010" max="9216" width="9.140625" style="41"/>
    <col min="9217" max="9225" width="3.85546875" style="41" customWidth="1"/>
    <col min="9226" max="9226" width="4.5703125" style="41" customWidth="1"/>
    <col min="9227" max="9240" width="3.85546875" style="41" customWidth="1"/>
    <col min="9241" max="9242" width="4.140625" style="41" customWidth="1"/>
    <col min="9243" max="9265" width="4.42578125" style="41" customWidth="1"/>
    <col min="9266" max="9472" width="9.140625" style="41"/>
    <col min="9473" max="9481" width="3.85546875" style="41" customWidth="1"/>
    <col min="9482" max="9482" width="4.5703125" style="41" customWidth="1"/>
    <col min="9483" max="9496" width="3.85546875" style="41" customWidth="1"/>
    <col min="9497" max="9498" width="4.140625" style="41" customWidth="1"/>
    <col min="9499" max="9521" width="4.42578125" style="41" customWidth="1"/>
    <col min="9522" max="9728" width="9.140625" style="41"/>
    <col min="9729" max="9737" width="3.85546875" style="41" customWidth="1"/>
    <col min="9738" max="9738" width="4.5703125" style="41" customWidth="1"/>
    <col min="9739" max="9752" width="3.85546875" style="41" customWidth="1"/>
    <col min="9753" max="9754" width="4.140625" style="41" customWidth="1"/>
    <col min="9755" max="9777" width="4.42578125" style="41" customWidth="1"/>
    <col min="9778" max="9984" width="9.140625" style="41"/>
    <col min="9985" max="9993" width="3.85546875" style="41" customWidth="1"/>
    <col min="9994" max="9994" width="4.5703125" style="41" customWidth="1"/>
    <col min="9995" max="10008" width="3.85546875" style="41" customWidth="1"/>
    <col min="10009" max="10010" width="4.140625" style="41" customWidth="1"/>
    <col min="10011" max="10033" width="4.42578125" style="41" customWidth="1"/>
    <col min="10034" max="10240" width="9.140625" style="41"/>
    <col min="10241" max="10249" width="3.85546875" style="41" customWidth="1"/>
    <col min="10250" max="10250" width="4.5703125" style="41" customWidth="1"/>
    <col min="10251" max="10264" width="3.85546875" style="41" customWidth="1"/>
    <col min="10265" max="10266" width="4.140625" style="41" customWidth="1"/>
    <col min="10267" max="10289" width="4.42578125" style="41" customWidth="1"/>
    <col min="10290" max="10496" width="9.140625" style="41"/>
    <col min="10497" max="10505" width="3.85546875" style="41" customWidth="1"/>
    <col min="10506" max="10506" width="4.5703125" style="41" customWidth="1"/>
    <col min="10507" max="10520" width="3.85546875" style="41" customWidth="1"/>
    <col min="10521" max="10522" width="4.140625" style="41" customWidth="1"/>
    <col min="10523" max="10545" width="4.42578125" style="41" customWidth="1"/>
    <col min="10546" max="10752" width="9.140625" style="41"/>
    <col min="10753" max="10761" width="3.85546875" style="41" customWidth="1"/>
    <col min="10762" max="10762" width="4.5703125" style="41" customWidth="1"/>
    <col min="10763" max="10776" width="3.85546875" style="41" customWidth="1"/>
    <col min="10777" max="10778" width="4.140625" style="41" customWidth="1"/>
    <col min="10779" max="10801" width="4.42578125" style="41" customWidth="1"/>
    <col min="10802" max="11008" width="9.140625" style="41"/>
    <col min="11009" max="11017" width="3.85546875" style="41" customWidth="1"/>
    <col min="11018" max="11018" width="4.5703125" style="41" customWidth="1"/>
    <col min="11019" max="11032" width="3.85546875" style="41" customWidth="1"/>
    <col min="11033" max="11034" width="4.140625" style="41" customWidth="1"/>
    <col min="11035" max="11057" width="4.42578125" style="41" customWidth="1"/>
    <col min="11058" max="11264" width="9.140625" style="41"/>
    <col min="11265" max="11273" width="3.85546875" style="41" customWidth="1"/>
    <col min="11274" max="11274" width="4.5703125" style="41" customWidth="1"/>
    <col min="11275" max="11288" width="3.85546875" style="41" customWidth="1"/>
    <col min="11289" max="11290" width="4.140625" style="41" customWidth="1"/>
    <col min="11291" max="11313" width="4.42578125" style="41" customWidth="1"/>
    <col min="11314" max="11520" width="9.140625" style="41"/>
    <col min="11521" max="11529" width="3.85546875" style="41" customWidth="1"/>
    <col min="11530" max="11530" width="4.5703125" style="41" customWidth="1"/>
    <col min="11531" max="11544" width="3.85546875" style="41" customWidth="1"/>
    <col min="11545" max="11546" width="4.140625" style="41" customWidth="1"/>
    <col min="11547" max="11569" width="4.42578125" style="41" customWidth="1"/>
    <col min="11570" max="11776" width="9.140625" style="41"/>
    <col min="11777" max="11785" width="3.85546875" style="41" customWidth="1"/>
    <col min="11786" max="11786" width="4.5703125" style="41" customWidth="1"/>
    <col min="11787" max="11800" width="3.85546875" style="41" customWidth="1"/>
    <col min="11801" max="11802" width="4.140625" style="41" customWidth="1"/>
    <col min="11803" max="11825" width="4.42578125" style="41" customWidth="1"/>
    <col min="11826" max="12032" width="9.140625" style="41"/>
    <col min="12033" max="12041" width="3.85546875" style="41" customWidth="1"/>
    <col min="12042" max="12042" width="4.5703125" style="41" customWidth="1"/>
    <col min="12043" max="12056" width="3.85546875" style="41" customWidth="1"/>
    <col min="12057" max="12058" width="4.140625" style="41" customWidth="1"/>
    <col min="12059" max="12081" width="4.42578125" style="41" customWidth="1"/>
    <col min="12082" max="12288" width="9.140625" style="41"/>
    <col min="12289" max="12297" width="3.85546875" style="41" customWidth="1"/>
    <col min="12298" max="12298" width="4.5703125" style="41" customWidth="1"/>
    <col min="12299" max="12312" width="3.85546875" style="41" customWidth="1"/>
    <col min="12313" max="12314" width="4.140625" style="41" customWidth="1"/>
    <col min="12315" max="12337" width="4.42578125" style="41" customWidth="1"/>
    <col min="12338" max="12544" width="9.140625" style="41"/>
    <col min="12545" max="12553" width="3.85546875" style="41" customWidth="1"/>
    <col min="12554" max="12554" width="4.5703125" style="41" customWidth="1"/>
    <col min="12555" max="12568" width="3.85546875" style="41" customWidth="1"/>
    <col min="12569" max="12570" width="4.140625" style="41" customWidth="1"/>
    <col min="12571" max="12593" width="4.42578125" style="41" customWidth="1"/>
    <col min="12594" max="12800" width="9.140625" style="41"/>
    <col min="12801" max="12809" width="3.85546875" style="41" customWidth="1"/>
    <col min="12810" max="12810" width="4.5703125" style="41" customWidth="1"/>
    <col min="12811" max="12824" width="3.85546875" style="41" customWidth="1"/>
    <col min="12825" max="12826" width="4.140625" style="41" customWidth="1"/>
    <col min="12827" max="12849" width="4.42578125" style="41" customWidth="1"/>
    <col min="12850" max="13056" width="9.140625" style="41"/>
    <col min="13057" max="13065" width="3.85546875" style="41" customWidth="1"/>
    <col min="13066" max="13066" width="4.5703125" style="41" customWidth="1"/>
    <col min="13067" max="13080" width="3.85546875" style="41" customWidth="1"/>
    <col min="13081" max="13082" width="4.140625" style="41" customWidth="1"/>
    <col min="13083" max="13105" width="4.42578125" style="41" customWidth="1"/>
    <col min="13106" max="13312" width="9.140625" style="41"/>
    <col min="13313" max="13321" width="3.85546875" style="41" customWidth="1"/>
    <col min="13322" max="13322" width="4.5703125" style="41" customWidth="1"/>
    <col min="13323" max="13336" width="3.85546875" style="41" customWidth="1"/>
    <col min="13337" max="13338" width="4.140625" style="41" customWidth="1"/>
    <col min="13339" max="13361" width="4.42578125" style="41" customWidth="1"/>
    <col min="13362" max="13568" width="9.140625" style="41"/>
    <col min="13569" max="13577" width="3.85546875" style="41" customWidth="1"/>
    <col min="13578" max="13578" width="4.5703125" style="41" customWidth="1"/>
    <col min="13579" max="13592" width="3.85546875" style="41" customWidth="1"/>
    <col min="13593" max="13594" width="4.140625" style="41" customWidth="1"/>
    <col min="13595" max="13617" width="4.42578125" style="41" customWidth="1"/>
    <col min="13618" max="13824" width="9.140625" style="41"/>
    <col min="13825" max="13833" width="3.85546875" style="41" customWidth="1"/>
    <col min="13834" max="13834" width="4.5703125" style="41" customWidth="1"/>
    <col min="13835" max="13848" width="3.85546875" style="41" customWidth="1"/>
    <col min="13849" max="13850" width="4.140625" style="41" customWidth="1"/>
    <col min="13851" max="13873" width="4.42578125" style="41" customWidth="1"/>
    <col min="13874" max="14080" width="9.140625" style="41"/>
    <col min="14081" max="14089" width="3.85546875" style="41" customWidth="1"/>
    <col min="14090" max="14090" width="4.5703125" style="41" customWidth="1"/>
    <col min="14091" max="14104" width="3.85546875" style="41" customWidth="1"/>
    <col min="14105" max="14106" width="4.140625" style="41" customWidth="1"/>
    <col min="14107" max="14129" width="4.42578125" style="41" customWidth="1"/>
    <col min="14130" max="14336" width="9.140625" style="41"/>
    <col min="14337" max="14345" width="3.85546875" style="41" customWidth="1"/>
    <col min="14346" max="14346" width="4.5703125" style="41" customWidth="1"/>
    <col min="14347" max="14360" width="3.85546875" style="41" customWidth="1"/>
    <col min="14361" max="14362" width="4.140625" style="41" customWidth="1"/>
    <col min="14363" max="14385" width="4.42578125" style="41" customWidth="1"/>
    <col min="14386" max="14592" width="9.140625" style="41"/>
    <col min="14593" max="14601" width="3.85546875" style="41" customWidth="1"/>
    <col min="14602" max="14602" width="4.5703125" style="41" customWidth="1"/>
    <col min="14603" max="14616" width="3.85546875" style="41" customWidth="1"/>
    <col min="14617" max="14618" width="4.140625" style="41" customWidth="1"/>
    <col min="14619" max="14641" width="4.42578125" style="41" customWidth="1"/>
    <col min="14642" max="14848" width="9.140625" style="41"/>
    <col min="14849" max="14857" width="3.85546875" style="41" customWidth="1"/>
    <col min="14858" max="14858" width="4.5703125" style="41" customWidth="1"/>
    <col min="14859" max="14872" width="3.85546875" style="41" customWidth="1"/>
    <col min="14873" max="14874" width="4.140625" style="41" customWidth="1"/>
    <col min="14875" max="14897" width="4.42578125" style="41" customWidth="1"/>
    <col min="14898" max="15104" width="9.140625" style="41"/>
    <col min="15105" max="15113" width="3.85546875" style="41" customWidth="1"/>
    <col min="15114" max="15114" width="4.5703125" style="41" customWidth="1"/>
    <col min="15115" max="15128" width="3.85546875" style="41" customWidth="1"/>
    <col min="15129" max="15130" width="4.140625" style="41" customWidth="1"/>
    <col min="15131" max="15153" width="4.42578125" style="41" customWidth="1"/>
    <col min="15154" max="15360" width="9.140625" style="41"/>
    <col min="15361" max="15369" width="3.85546875" style="41" customWidth="1"/>
    <col min="15370" max="15370" width="4.5703125" style="41" customWidth="1"/>
    <col min="15371" max="15384" width="3.85546875" style="41" customWidth="1"/>
    <col min="15385" max="15386" width="4.140625" style="41" customWidth="1"/>
    <col min="15387" max="15409" width="4.42578125" style="41" customWidth="1"/>
    <col min="15410" max="15616" width="9.140625" style="41"/>
    <col min="15617" max="15625" width="3.85546875" style="41" customWidth="1"/>
    <col min="15626" max="15626" width="4.5703125" style="41" customWidth="1"/>
    <col min="15627" max="15640" width="3.85546875" style="41" customWidth="1"/>
    <col min="15641" max="15642" width="4.140625" style="41" customWidth="1"/>
    <col min="15643" max="15665" width="4.42578125" style="41" customWidth="1"/>
    <col min="15666" max="15872" width="9.140625" style="41"/>
    <col min="15873" max="15881" width="3.85546875" style="41" customWidth="1"/>
    <col min="15882" max="15882" width="4.5703125" style="41" customWidth="1"/>
    <col min="15883" max="15896" width="3.85546875" style="41" customWidth="1"/>
    <col min="15897" max="15898" width="4.140625" style="41" customWidth="1"/>
    <col min="15899" max="15921" width="4.42578125" style="41" customWidth="1"/>
    <col min="15922" max="16128" width="9.140625" style="41"/>
    <col min="16129" max="16137" width="3.85546875" style="41" customWidth="1"/>
    <col min="16138" max="16138" width="4.5703125" style="41" customWidth="1"/>
    <col min="16139" max="16152" width="3.85546875" style="41" customWidth="1"/>
    <col min="16153" max="16154" width="4.140625" style="41" customWidth="1"/>
    <col min="16155" max="16177" width="4.42578125" style="41" customWidth="1"/>
    <col min="16178" max="16384" width="9.140625" style="41"/>
  </cols>
  <sheetData>
    <row r="1" spans="1:30" s="38" customFormat="1" ht="18" customHeight="1"/>
    <row r="2" spans="1:30" s="38" customFormat="1" ht="18" customHeight="1">
      <c r="AA2" s="39"/>
      <c r="AB2" s="39"/>
      <c r="AC2" s="39"/>
      <c r="AD2" s="39"/>
    </row>
    <row r="3" spans="1:30" s="38" customFormat="1" ht="34.5" customHeight="1">
      <c r="A3" s="229" t="s">
        <v>44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AC3" s="39"/>
      <c r="AD3" s="39"/>
    </row>
    <row r="4" spans="1:30" s="38" customFormat="1" ht="15" customHeight="1">
      <c r="Z4" s="40"/>
      <c r="AA4" s="40"/>
      <c r="AB4" s="40"/>
      <c r="AC4" s="40"/>
      <c r="AD4" s="40"/>
    </row>
    <row r="5" spans="1:30" ht="18" customHeight="1">
      <c r="C5" s="42" t="s">
        <v>8</v>
      </c>
      <c r="D5" s="42"/>
      <c r="E5" s="42"/>
      <c r="F5" s="59"/>
      <c r="G5" s="60" t="str">
        <f>'Data Record'!N1</f>
        <v>SPR15120045-1</v>
      </c>
      <c r="H5" s="61"/>
      <c r="I5" s="61"/>
      <c r="J5" s="61"/>
      <c r="K5" s="38"/>
      <c r="L5" s="38"/>
      <c r="M5" s="38"/>
      <c r="O5" s="43"/>
      <c r="P5" s="43"/>
      <c r="S5" s="44" t="s">
        <v>80</v>
      </c>
      <c r="T5" s="44"/>
      <c r="AA5" s="40"/>
      <c r="AB5" s="40"/>
      <c r="AC5" s="40"/>
      <c r="AD5" s="40"/>
    </row>
    <row r="6" spans="1:30" ht="18" customHeight="1">
      <c r="C6" s="42"/>
      <c r="D6" s="42"/>
      <c r="E6" s="42"/>
      <c r="F6" s="59"/>
      <c r="G6" s="60"/>
      <c r="H6" s="61"/>
      <c r="I6" s="61"/>
      <c r="J6" s="61"/>
      <c r="K6" s="38"/>
      <c r="L6" s="38"/>
      <c r="M6" s="38"/>
      <c r="O6" s="43"/>
      <c r="P6" s="43"/>
      <c r="S6" s="44"/>
      <c r="T6" s="44"/>
      <c r="AA6" s="40"/>
      <c r="AB6" s="40"/>
      <c r="AC6" s="40"/>
      <c r="AD6" s="40"/>
    </row>
    <row r="7" spans="1:30" ht="18" customHeight="1">
      <c r="C7" s="42"/>
      <c r="D7" s="42"/>
      <c r="E7" s="42"/>
      <c r="F7" s="59"/>
      <c r="G7" s="60"/>
      <c r="H7" s="61"/>
      <c r="I7" s="61"/>
      <c r="J7" s="61"/>
      <c r="K7" s="38"/>
      <c r="L7" s="38"/>
      <c r="M7" s="38"/>
      <c r="O7" s="43"/>
      <c r="P7" s="43"/>
      <c r="S7" s="44"/>
      <c r="T7" s="44"/>
      <c r="AA7" s="40"/>
      <c r="AB7" s="40"/>
      <c r="AC7" s="40"/>
      <c r="AD7" s="40"/>
    </row>
    <row r="8" spans="1:30" ht="18" customHeight="1">
      <c r="C8" s="42"/>
      <c r="D8" s="42"/>
      <c r="E8" s="42"/>
      <c r="F8" s="59"/>
      <c r="G8" s="60"/>
      <c r="H8" s="61"/>
      <c r="I8" s="61"/>
      <c r="J8" s="61"/>
      <c r="K8" s="38"/>
      <c r="L8" s="38"/>
      <c r="M8" s="38"/>
      <c r="O8" s="43"/>
      <c r="P8" s="43"/>
      <c r="S8" s="44"/>
      <c r="T8" s="44"/>
      <c r="AA8" s="40"/>
      <c r="AB8" s="40"/>
      <c r="AC8" s="40"/>
      <c r="AD8" s="40"/>
    </row>
    <row r="9" spans="1:30" ht="16.5" customHeight="1">
      <c r="B9" s="38"/>
      <c r="G9" s="38"/>
      <c r="H9" s="38"/>
      <c r="I9" s="38"/>
      <c r="J9" s="38"/>
      <c r="K9" s="38"/>
      <c r="L9" s="38"/>
      <c r="M9" s="38"/>
      <c r="N9" s="38"/>
      <c r="V9" s="38"/>
      <c r="W9" s="38"/>
    </row>
    <row r="10" spans="1:30" ht="16.5" customHeight="1">
      <c r="B10" s="38"/>
      <c r="C10" s="38"/>
      <c r="D10" s="38"/>
      <c r="E10" s="58"/>
      <c r="G10" s="38"/>
      <c r="H10" s="38"/>
      <c r="I10" s="38"/>
      <c r="J10" s="38"/>
      <c r="K10" s="38"/>
      <c r="L10" s="38"/>
      <c r="M10" s="38"/>
      <c r="N10" s="38"/>
      <c r="V10" s="38"/>
      <c r="W10" s="38"/>
    </row>
    <row r="11" spans="1:30" ht="16.5" customHeight="1">
      <c r="B11" s="38"/>
      <c r="C11" s="38"/>
      <c r="D11" s="38"/>
      <c r="E11" s="58"/>
      <c r="G11" s="38"/>
      <c r="H11" s="38"/>
      <c r="I11" s="38"/>
      <c r="J11" s="38"/>
      <c r="K11" s="38"/>
      <c r="L11" s="38"/>
      <c r="M11" s="38"/>
      <c r="N11" s="38"/>
      <c r="V11" s="38"/>
      <c r="W11" s="38"/>
    </row>
    <row r="12" spans="1:30" ht="16.5" customHeight="1">
      <c r="B12" s="38"/>
      <c r="C12" s="38"/>
      <c r="D12" s="38"/>
      <c r="E12" s="58"/>
      <c r="G12" s="38"/>
      <c r="H12" s="38"/>
      <c r="I12" s="38"/>
      <c r="J12" s="38"/>
      <c r="K12" s="38"/>
      <c r="L12" s="38"/>
      <c r="M12" s="38"/>
      <c r="N12" s="38"/>
      <c r="V12" s="38"/>
      <c r="W12" s="38"/>
    </row>
    <row r="13" spans="1:30" ht="16.5" customHeight="1">
      <c r="B13" s="38"/>
      <c r="C13" s="38"/>
      <c r="D13" s="38"/>
      <c r="E13" s="58"/>
      <c r="G13" s="38"/>
      <c r="H13" s="38"/>
      <c r="I13" s="38"/>
      <c r="J13" s="38"/>
      <c r="K13" s="38"/>
      <c r="L13" s="38"/>
      <c r="M13" s="38"/>
      <c r="N13" s="38"/>
      <c r="V13" s="38"/>
      <c r="W13" s="38"/>
      <c r="AC13" s="63"/>
    </row>
    <row r="14" spans="1:30" ht="16.5" customHeight="1">
      <c r="B14" s="38"/>
      <c r="C14" s="38"/>
      <c r="D14" s="38"/>
      <c r="E14" s="58"/>
      <c r="G14" s="38"/>
      <c r="H14" s="38"/>
      <c r="I14" s="38"/>
      <c r="J14" s="38"/>
      <c r="K14" s="38"/>
      <c r="L14" s="38"/>
      <c r="M14" s="38"/>
      <c r="N14" s="38"/>
      <c r="V14" s="38"/>
      <c r="W14" s="38"/>
    </row>
    <row r="15" spans="1:30" ht="16.5" customHeight="1">
      <c r="B15" s="38"/>
      <c r="C15" s="38"/>
      <c r="D15" s="38"/>
      <c r="E15" s="58"/>
      <c r="G15" s="38"/>
      <c r="H15" s="38"/>
      <c r="I15" s="38"/>
      <c r="J15" s="38"/>
      <c r="K15" s="38"/>
      <c r="L15" s="38"/>
      <c r="M15" s="38"/>
      <c r="N15" s="38"/>
      <c r="V15" s="38"/>
      <c r="W15" s="38"/>
    </row>
    <row r="16" spans="1:30" ht="16.5" customHeight="1">
      <c r="B16" s="38"/>
      <c r="C16" s="38"/>
      <c r="D16" s="38"/>
      <c r="E16" s="58"/>
      <c r="G16" s="38"/>
      <c r="H16" s="38"/>
      <c r="I16" s="38"/>
      <c r="J16" s="38"/>
      <c r="K16" s="38"/>
      <c r="L16" s="38"/>
      <c r="M16" s="62"/>
      <c r="N16" s="38"/>
      <c r="V16" s="38"/>
      <c r="W16" s="38"/>
    </row>
    <row r="17" spans="1:46" ht="17.100000000000001" customHeight="1">
      <c r="B17" s="38"/>
      <c r="C17" s="38"/>
      <c r="D17" s="38"/>
      <c r="E17" s="58"/>
      <c r="G17" s="38"/>
      <c r="H17" s="38"/>
      <c r="I17" s="38"/>
      <c r="J17" s="38"/>
      <c r="K17" s="38"/>
      <c r="L17" s="38"/>
      <c r="M17" s="38"/>
      <c r="N17" s="38"/>
      <c r="V17" s="38"/>
      <c r="W17" s="38"/>
    </row>
    <row r="18" spans="1:46" ht="17.100000000000001" customHeight="1">
      <c r="V18" s="38"/>
      <c r="W18" s="38"/>
    </row>
    <row r="19" spans="1:46" ht="18.95" customHeight="1">
      <c r="C19" s="254" t="s">
        <v>87</v>
      </c>
      <c r="D19" s="255"/>
      <c r="E19" s="255"/>
      <c r="F19" s="255"/>
      <c r="G19" s="256"/>
      <c r="H19" s="254" t="s">
        <v>88</v>
      </c>
      <c r="I19" s="255"/>
      <c r="J19" s="255"/>
      <c r="K19" s="256"/>
      <c r="L19" s="260" t="s">
        <v>51</v>
      </c>
      <c r="M19" s="260"/>
      <c r="N19" s="260"/>
      <c r="O19" s="260"/>
      <c r="P19" s="236" t="s">
        <v>86</v>
      </c>
      <c r="Q19" s="236"/>
      <c r="R19" s="236"/>
      <c r="S19" s="236"/>
      <c r="T19" s="236"/>
    </row>
    <row r="20" spans="1:46" ht="18.95" customHeight="1">
      <c r="C20" s="257"/>
      <c r="D20" s="258"/>
      <c r="E20" s="258"/>
      <c r="F20" s="258"/>
      <c r="G20" s="259"/>
      <c r="H20" s="257"/>
      <c r="I20" s="258"/>
      <c r="J20" s="258"/>
      <c r="K20" s="259"/>
      <c r="L20" s="260"/>
      <c r="M20" s="260"/>
      <c r="N20" s="260"/>
      <c r="O20" s="260"/>
      <c r="P20" s="236"/>
      <c r="Q20" s="236"/>
      <c r="R20" s="236"/>
      <c r="S20" s="236"/>
      <c r="T20" s="236"/>
    </row>
    <row r="21" spans="1:46" ht="27.95" customHeight="1">
      <c r="C21" s="230" t="s">
        <v>75</v>
      </c>
      <c r="D21" s="231"/>
      <c r="E21" s="231"/>
      <c r="F21" s="239">
        <f>'Data Record'!D16</f>
        <v>0</v>
      </c>
      <c r="G21" s="240"/>
      <c r="H21" s="247">
        <f>'Data Record'!N16</f>
        <v>0</v>
      </c>
      <c r="I21" s="248"/>
      <c r="J21" s="248"/>
      <c r="K21" s="248"/>
      <c r="L21" s="247">
        <f>'Data Record'!V16</f>
        <v>0</v>
      </c>
      <c r="M21" s="248"/>
      <c r="N21" s="248"/>
      <c r="O21" s="249"/>
      <c r="P21" s="241">
        <f>'Uncertainty Budget'!P7</f>
        <v>3.0005555041247503</v>
      </c>
      <c r="Q21" s="242"/>
      <c r="R21" s="242"/>
      <c r="S21" s="242"/>
      <c r="T21" s="243"/>
    </row>
    <row r="22" spans="1:46" ht="27.95" customHeight="1">
      <c r="C22" s="232" t="str">
        <f>'Data Record'!A17</f>
        <v xml:space="preserve">Y-Opening 
Size </v>
      </c>
      <c r="D22" s="233"/>
      <c r="E22" s="233"/>
      <c r="F22" s="237">
        <f>'Data Record'!D17</f>
        <v>2.5</v>
      </c>
      <c r="G22" s="238"/>
      <c r="H22" s="234">
        <f>'Data Record'!N17</f>
        <v>2.5</v>
      </c>
      <c r="I22" s="235"/>
      <c r="J22" s="235"/>
      <c r="K22" s="235"/>
      <c r="L22" s="234">
        <f>'Data Record'!V17</f>
        <v>0</v>
      </c>
      <c r="M22" s="235"/>
      <c r="N22" s="235"/>
      <c r="O22" s="250"/>
      <c r="P22" s="244">
        <f>'Uncertainty Budget'!P8</f>
        <v>3.0007391450552094</v>
      </c>
      <c r="Q22" s="245"/>
      <c r="R22" s="245"/>
      <c r="S22" s="245"/>
      <c r="T22" s="246"/>
    </row>
    <row r="23" spans="1:46" ht="27.95" customHeight="1">
      <c r="C23" s="232" t="str">
        <f>'Data Record'!A18</f>
        <v xml:space="preserve">X-Wire </v>
      </c>
      <c r="D23" s="233"/>
      <c r="E23" s="233"/>
      <c r="F23" s="237">
        <f>'Data Record'!D18</f>
        <v>5.0999999999999996</v>
      </c>
      <c r="G23" s="238"/>
      <c r="H23" s="234">
        <f>'Data Record'!N18</f>
        <v>5.0999999999999996</v>
      </c>
      <c r="I23" s="235"/>
      <c r="J23" s="235"/>
      <c r="K23" s="235"/>
      <c r="L23" s="234">
        <f>'Data Record'!V18</f>
        <v>0</v>
      </c>
      <c r="M23" s="235"/>
      <c r="N23" s="235"/>
      <c r="O23" s="250"/>
      <c r="P23" s="244">
        <f>'Uncertainty Budget'!P9</f>
        <v>3.0013196703006049</v>
      </c>
      <c r="Q23" s="245"/>
      <c r="R23" s="245"/>
      <c r="S23" s="245"/>
      <c r="T23" s="246"/>
    </row>
    <row r="24" spans="1:46" ht="27.95" customHeight="1">
      <c r="C24" s="268" t="str">
        <f>'Data Record'!A19</f>
        <v xml:space="preserve">Y-Wire </v>
      </c>
      <c r="D24" s="269"/>
      <c r="E24" s="269"/>
      <c r="F24" s="252">
        <f>'Data Record'!D19</f>
        <v>7.7</v>
      </c>
      <c r="G24" s="253"/>
      <c r="H24" s="265">
        <f>'Data Record'!N19</f>
        <v>50</v>
      </c>
      <c r="I24" s="266"/>
      <c r="J24" s="266"/>
      <c r="K24" s="266"/>
      <c r="L24" s="265">
        <f>'Data Record'!V19</f>
        <v>0</v>
      </c>
      <c r="M24" s="266"/>
      <c r="N24" s="266"/>
      <c r="O24" s="267"/>
      <c r="P24" s="262">
        <f>'Uncertainty Budget'!P10</f>
        <v>3.0022971432998875</v>
      </c>
      <c r="Q24" s="263"/>
      <c r="R24" s="263"/>
      <c r="S24" s="263"/>
      <c r="T24" s="264"/>
    </row>
    <row r="25" spans="1:46" ht="18.95" customHeight="1"/>
    <row r="26" spans="1:46" customFormat="1" ht="18.95" customHeight="1">
      <c r="A26" s="195"/>
      <c r="B26" s="161" t="s">
        <v>45</v>
      </c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5"/>
      <c r="W26" s="195"/>
      <c r="X26" s="41"/>
      <c r="Y26" s="41"/>
      <c r="Z26" s="41"/>
    </row>
    <row r="27" spans="1:46" customFormat="1" ht="18.95" customHeight="1">
      <c r="A27" s="197"/>
      <c r="B27" s="196" t="s">
        <v>46</v>
      </c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5"/>
      <c r="X27" s="41"/>
      <c r="Y27" s="41"/>
      <c r="Z27" s="41"/>
    </row>
    <row r="28" spans="1:46" customFormat="1" ht="18.95" customHeight="1">
      <c r="A28" s="196" t="s">
        <v>47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95"/>
      <c r="X28" s="41"/>
      <c r="Y28" s="41"/>
      <c r="Z28" s="41"/>
    </row>
    <row r="29" spans="1:46" customFormat="1" ht="18.95" customHeight="1">
      <c r="A29" s="261" t="s">
        <v>48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195"/>
      <c r="X29" s="41"/>
      <c r="Y29" s="41"/>
      <c r="Z29" s="41"/>
    </row>
    <row r="30" spans="1:46" ht="18.95" customHeight="1">
      <c r="AT30" s="46"/>
    </row>
    <row r="31" spans="1:46" ht="18.95" customHeight="1"/>
    <row r="32" spans="1:46" ht="18.95" customHeight="1">
      <c r="Q32" s="53"/>
      <c r="R32" s="251"/>
      <c r="S32" s="251"/>
      <c r="T32" s="251"/>
      <c r="U32" s="251"/>
      <c r="V32" s="251"/>
    </row>
    <row r="33" spans="2:46" ht="18.95" customHeight="1">
      <c r="V33" s="56"/>
      <c r="W33" s="45"/>
      <c r="AP33" s="52"/>
      <c r="AQ33" s="52"/>
      <c r="AR33" s="52"/>
      <c r="AS33" s="52"/>
      <c r="AT33" s="46"/>
    </row>
    <row r="34" spans="2:46" ht="18.95" customHeight="1">
      <c r="V34" s="54"/>
      <c r="W34" s="54"/>
    </row>
    <row r="35" spans="2:46" ht="18.95" customHeight="1"/>
    <row r="36" spans="2:46" ht="18.95" customHeight="1">
      <c r="X36" s="46"/>
      <c r="Y36" s="47"/>
      <c r="AN36" s="52"/>
      <c r="AO36" s="52"/>
    </row>
    <row r="37" spans="2:46" ht="18.95" customHeight="1"/>
    <row r="38" spans="2:46" ht="18.95" customHeight="1"/>
    <row r="39" spans="2:46" ht="18.95" customHeight="1"/>
    <row r="40" spans="2:46" ht="18.95" customHeight="1">
      <c r="B40" s="12"/>
      <c r="C40" s="12"/>
      <c r="D40" s="12"/>
      <c r="E40" s="12"/>
      <c r="F40" s="12"/>
      <c r="G40" s="12"/>
      <c r="H40" s="12"/>
      <c r="I40" s="57"/>
      <c r="J40" s="49"/>
      <c r="M40" s="38"/>
      <c r="N40" s="38"/>
      <c r="O40" s="38"/>
      <c r="P40" s="38"/>
      <c r="W40" s="45"/>
    </row>
    <row r="41" spans="2:46" ht="18.95" customHeight="1"/>
    <row r="42" spans="2:46" ht="18.95" customHeight="1">
      <c r="W42" s="45"/>
      <c r="X42" s="46"/>
      <c r="Y42" s="47"/>
    </row>
    <row r="43" spans="2:46" ht="18.95" customHeight="1">
      <c r="W43" s="45"/>
      <c r="X43" s="46"/>
      <c r="Y43" s="47"/>
    </row>
    <row r="44" spans="2:46" ht="18.95" customHeight="1">
      <c r="W44" s="45"/>
      <c r="X44" s="46"/>
      <c r="Y44" s="47"/>
    </row>
    <row r="45" spans="2:46" ht="18.95" customHeight="1">
      <c r="W45" s="45"/>
      <c r="X45" s="46"/>
      <c r="Y45" s="47"/>
    </row>
    <row r="46" spans="2:46" ht="18.95" customHeight="1">
      <c r="W46" s="54"/>
      <c r="X46" s="46"/>
      <c r="Y46" s="47"/>
      <c r="AM46" s="52"/>
    </row>
    <row r="47" spans="2:46" ht="18.95" customHeight="1">
      <c r="W47" s="55"/>
      <c r="X47" s="46"/>
    </row>
    <row r="48" spans="2:46" ht="18.95" customHeight="1">
      <c r="W48" s="38"/>
      <c r="X48" s="48"/>
      <c r="Y48" s="48"/>
    </row>
    <row r="49" spans="1:38" ht="18.95" customHeight="1">
      <c r="X49" s="48"/>
      <c r="Y49" s="48"/>
    </row>
    <row r="50" spans="1:38" ht="18.95" customHeight="1">
      <c r="B50" s="42"/>
      <c r="C50" s="50"/>
      <c r="D50" s="50"/>
      <c r="E50" s="50"/>
      <c r="F50" s="50"/>
      <c r="G50" s="50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51"/>
      <c r="U50" s="51"/>
      <c r="V50" s="47"/>
      <c r="W50" s="45"/>
      <c r="X50" s="38"/>
      <c r="Y50" s="38"/>
    </row>
    <row r="51" spans="1:38" ht="18.95" customHeight="1">
      <c r="A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45"/>
      <c r="X51" s="38"/>
      <c r="Y51" s="38"/>
      <c r="AF51" s="52"/>
      <c r="AG51" s="52"/>
      <c r="AH51" s="52"/>
      <c r="AI51" s="52"/>
      <c r="AJ51" s="52"/>
      <c r="AK51" s="52"/>
      <c r="AL51" s="52"/>
    </row>
    <row r="52" spans="1:38" ht="18.9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45"/>
      <c r="X52" s="46"/>
      <c r="Y52" s="47"/>
    </row>
    <row r="53" spans="1:38" ht="18.9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45"/>
      <c r="X53" s="46"/>
      <c r="Y53" s="47"/>
    </row>
    <row r="54" spans="1:38" ht="18.9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45"/>
      <c r="X54" s="46"/>
      <c r="Y54" s="47"/>
    </row>
    <row r="55" spans="1:38" ht="18.95" customHeight="1">
      <c r="X55" s="46"/>
      <c r="Y55" s="47"/>
    </row>
    <row r="56" spans="1:38" ht="18.95" customHeight="1">
      <c r="X56" s="46"/>
      <c r="Y56" s="47"/>
    </row>
    <row r="57" spans="1:38" ht="18" customHeight="1">
      <c r="X57" s="38"/>
      <c r="Y57" s="38"/>
    </row>
    <row r="58" spans="1:38" ht="18" customHeight="1"/>
    <row r="59" spans="1:38" ht="18" customHeight="1"/>
    <row r="60" spans="1:38" ht="18" customHeight="1"/>
    <row r="61" spans="1:38" ht="18" customHeight="1"/>
    <row r="62" spans="1:38" ht="18" customHeight="1"/>
    <row r="63" spans="1:38" ht="18" customHeight="1"/>
    <row r="64" spans="1:38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</sheetData>
  <mergeCells count="27">
    <mergeCell ref="R32:V32"/>
    <mergeCell ref="F24:G24"/>
    <mergeCell ref="H19:K20"/>
    <mergeCell ref="C19:G20"/>
    <mergeCell ref="H21:K21"/>
    <mergeCell ref="H22:K22"/>
    <mergeCell ref="L19:O20"/>
    <mergeCell ref="A29:V29"/>
    <mergeCell ref="P24:T24"/>
    <mergeCell ref="L24:O24"/>
    <mergeCell ref="C24:E24"/>
    <mergeCell ref="H24:K24"/>
    <mergeCell ref="A3:W3"/>
    <mergeCell ref="C21:E21"/>
    <mergeCell ref="C22:E22"/>
    <mergeCell ref="C23:E23"/>
    <mergeCell ref="H23:K23"/>
    <mergeCell ref="P19:T20"/>
    <mergeCell ref="F23:G23"/>
    <mergeCell ref="F22:G22"/>
    <mergeCell ref="F21:G21"/>
    <mergeCell ref="P21:T21"/>
    <mergeCell ref="P22:T22"/>
    <mergeCell ref="P23:T23"/>
    <mergeCell ref="L21:O21"/>
    <mergeCell ref="L22:O22"/>
    <mergeCell ref="L23:O23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hotoshop.Image.11" shapeId="6147" r:id="rId4">
          <objectPr defaultSize="0" autoPict="0" r:id="rId5">
            <anchor moveWithCells="1">
              <from>
                <xdr:col>14</xdr:col>
                <xdr:colOff>9525</xdr:colOff>
                <xdr:row>9</xdr:row>
                <xdr:rowOff>38100</xdr:rowOff>
              </from>
              <to>
                <xdr:col>20</xdr:col>
                <xdr:colOff>66675</xdr:colOff>
                <xdr:row>17</xdr:row>
                <xdr:rowOff>28575</xdr:rowOff>
              </to>
            </anchor>
          </objectPr>
        </oleObject>
      </mc:Choice>
      <mc:Fallback>
        <oleObject progId="Photoshop.Image.11" shapeId="614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5"/>
  <sheetViews>
    <sheetView tabSelected="1" workbookViewId="0">
      <selection activeCell="N7" sqref="N7"/>
    </sheetView>
  </sheetViews>
  <sheetFormatPr defaultRowHeight="12.75"/>
  <cols>
    <col min="1" max="1" width="1.28515625" style="114" customWidth="1"/>
    <col min="2" max="7" width="8.7109375" style="114" customWidth="1"/>
    <col min="8" max="14" width="8.140625" style="114" customWidth="1"/>
    <col min="15" max="15" width="5" style="114" customWidth="1"/>
    <col min="16" max="16" width="8.140625" style="114" customWidth="1"/>
    <col min="17" max="256" width="9.140625" style="116"/>
    <col min="257" max="257" width="1.28515625" style="116" customWidth="1"/>
    <col min="258" max="263" width="8.7109375" style="116" customWidth="1"/>
    <col min="264" max="270" width="8.140625" style="116" customWidth="1"/>
    <col min="271" max="271" width="5" style="116" customWidth="1"/>
    <col min="272" max="272" width="8.140625" style="116" customWidth="1"/>
    <col min="273" max="512" width="9.140625" style="116"/>
    <col min="513" max="513" width="1.28515625" style="116" customWidth="1"/>
    <col min="514" max="519" width="8.7109375" style="116" customWidth="1"/>
    <col min="520" max="526" width="8.140625" style="116" customWidth="1"/>
    <col min="527" max="527" width="5" style="116" customWidth="1"/>
    <col min="528" max="528" width="8.140625" style="116" customWidth="1"/>
    <col min="529" max="768" width="9.140625" style="116"/>
    <col min="769" max="769" width="1.28515625" style="116" customWidth="1"/>
    <col min="770" max="775" width="8.7109375" style="116" customWidth="1"/>
    <col min="776" max="782" width="8.140625" style="116" customWidth="1"/>
    <col min="783" max="783" width="5" style="116" customWidth="1"/>
    <col min="784" max="784" width="8.140625" style="116" customWidth="1"/>
    <col min="785" max="1024" width="9.140625" style="116"/>
    <col min="1025" max="1025" width="1.28515625" style="116" customWidth="1"/>
    <col min="1026" max="1031" width="8.7109375" style="116" customWidth="1"/>
    <col min="1032" max="1038" width="8.140625" style="116" customWidth="1"/>
    <col min="1039" max="1039" width="5" style="116" customWidth="1"/>
    <col min="1040" max="1040" width="8.140625" style="116" customWidth="1"/>
    <col min="1041" max="1280" width="9.140625" style="116"/>
    <col min="1281" max="1281" width="1.28515625" style="116" customWidth="1"/>
    <col min="1282" max="1287" width="8.7109375" style="116" customWidth="1"/>
    <col min="1288" max="1294" width="8.140625" style="116" customWidth="1"/>
    <col min="1295" max="1295" width="5" style="116" customWidth="1"/>
    <col min="1296" max="1296" width="8.140625" style="116" customWidth="1"/>
    <col min="1297" max="1536" width="9.140625" style="116"/>
    <col min="1537" max="1537" width="1.28515625" style="116" customWidth="1"/>
    <col min="1538" max="1543" width="8.7109375" style="116" customWidth="1"/>
    <col min="1544" max="1550" width="8.140625" style="116" customWidth="1"/>
    <col min="1551" max="1551" width="5" style="116" customWidth="1"/>
    <col min="1552" max="1552" width="8.140625" style="116" customWidth="1"/>
    <col min="1553" max="1792" width="9.140625" style="116"/>
    <col min="1793" max="1793" width="1.28515625" style="116" customWidth="1"/>
    <col min="1794" max="1799" width="8.7109375" style="116" customWidth="1"/>
    <col min="1800" max="1806" width="8.140625" style="116" customWidth="1"/>
    <col min="1807" max="1807" width="5" style="116" customWidth="1"/>
    <col min="1808" max="1808" width="8.140625" style="116" customWidth="1"/>
    <col min="1809" max="2048" width="9.140625" style="116"/>
    <col min="2049" max="2049" width="1.28515625" style="116" customWidth="1"/>
    <col min="2050" max="2055" width="8.7109375" style="116" customWidth="1"/>
    <col min="2056" max="2062" width="8.140625" style="116" customWidth="1"/>
    <col min="2063" max="2063" width="5" style="116" customWidth="1"/>
    <col min="2064" max="2064" width="8.140625" style="116" customWidth="1"/>
    <col min="2065" max="2304" width="9.140625" style="116"/>
    <col min="2305" max="2305" width="1.28515625" style="116" customWidth="1"/>
    <col min="2306" max="2311" width="8.7109375" style="116" customWidth="1"/>
    <col min="2312" max="2318" width="8.140625" style="116" customWidth="1"/>
    <col min="2319" max="2319" width="5" style="116" customWidth="1"/>
    <col min="2320" max="2320" width="8.140625" style="116" customWidth="1"/>
    <col min="2321" max="2560" width="9.140625" style="116"/>
    <col min="2561" max="2561" width="1.28515625" style="116" customWidth="1"/>
    <col min="2562" max="2567" width="8.7109375" style="116" customWidth="1"/>
    <col min="2568" max="2574" width="8.140625" style="116" customWidth="1"/>
    <col min="2575" max="2575" width="5" style="116" customWidth="1"/>
    <col min="2576" max="2576" width="8.140625" style="116" customWidth="1"/>
    <col min="2577" max="2816" width="9.140625" style="116"/>
    <col min="2817" max="2817" width="1.28515625" style="116" customWidth="1"/>
    <col min="2818" max="2823" width="8.7109375" style="116" customWidth="1"/>
    <col min="2824" max="2830" width="8.140625" style="116" customWidth="1"/>
    <col min="2831" max="2831" width="5" style="116" customWidth="1"/>
    <col min="2832" max="2832" width="8.140625" style="116" customWidth="1"/>
    <col min="2833" max="3072" width="9.140625" style="116"/>
    <col min="3073" max="3073" width="1.28515625" style="116" customWidth="1"/>
    <col min="3074" max="3079" width="8.7109375" style="116" customWidth="1"/>
    <col min="3080" max="3086" width="8.140625" style="116" customWidth="1"/>
    <col min="3087" max="3087" width="5" style="116" customWidth="1"/>
    <col min="3088" max="3088" width="8.140625" style="116" customWidth="1"/>
    <col min="3089" max="3328" width="9.140625" style="116"/>
    <col min="3329" max="3329" width="1.28515625" style="116" customWidth="1"/>
    <col min="3330" max="3335" width="8.7109375" style="116" customWidth="1"/>
    <col min="3336" max="3342" width="8.140625" style="116" customWidth="1"/>
    <col min="3343" max="3343" width="5" style="116" customWidth="1"/>
    <col min="3344" max="3344" width="8.140625" style="116" customWidth="1"/>
    <col min="3345" max="3584" width="9.140625" style="116"/>
    <col min="3585" max="3585" width="1.28515625" style="116" customWidth="1"/>
    <col min="3586" max="3591" width="8.7109375" style="116" customWidth="1"/>
    <col min="3592" max="3598" width="8.140625" style="116" customWidth="1"/>
    <col min="3599" max="3599" width="5" style="116" customWidth="1"/>
    <col min="3600" max="3600" width="8.140625" style="116" customWidth="1"/>
    <col min="3601" max="3840" width="9.140625" style="116"/>
    <col min="3841" max="3841" width="1.28515625" style="116" customWidth="1"/>
    <col min="3842" max="3847" width="8.7109375" style="116" customWidth="1"/>
    <col min="3848" max="3854" width="8.140625" style="116" customWidth="1"/>
    <col min="3855" max="3855" width="5" style="116" customWidth="1"/>
    <col min="3856" max="3856" width="8.140625" style="116" customWidth="1"/>
    <col min="3857" max="4096" width="9.140625" style="116"/>
    <col min="4097" max="4097" width="1.28515625" style="116" customWidth="1"/>
    <col min="4098" max="4103" width="8.7109375" style="116" customWidth="1"/>
    <col min="4104" max="4110" width="8.140625" style="116" customWidth="1"/>
    <col min="4111" max="4111" width="5" style="116" customWidth="1"/>
    <col min="4112" max="4112" width="8.140625" style="116" customWidth="1"/>
    <col min="4113" max="4352" width="9.140625" style="116"/>
    <col min="4353" max="4353" width="1.28515625" style="116" customWidth="1"/>
    <col min="4354" max="4359" width="8.7109375" style="116" customWidth="1"/>
    <col min="4360" max="4366" width="8.140625" style="116" customWidth="1"/>
    <col min="4367" max="4367" width="5" style="116" customWidth="1"/>
    <col min="4368" max="4368" width="8.140625" style="116" customWidth="1"/>
    <col min="4369" max="4608" width="9.140625" style="116"/>
    <col min="4609" max="4609" width="1.28515625" style="116" customWidth="1"/>
    <col min="4610" max="4615" width="8.7109375" style="116" customWidth="1"/>
    <col min="4616" max="4622" width="8.140625" style="116" customWidth="1"/>
    <col min="4623" max="4623" width="5" style="116" customWidth="1"/>
    <col min="4624" max="4624" width="8.140625" style="116" customWidth="1"/>
    <col min="4625" max="4864" width="9.140625" style="116"/>
    <col min="4865" max="4865" width="1.28515625" style="116" customWidth="1"/>
    <col min="4866" max="4871" width="8.7109375" style="116" customWidth="1"/>
    <col min="4872" max="4878" width="8.140625" style="116" customWidth="1"/>
    <col min="4879" max="4879" width="5" style="116" customWidth="1"/>
    <col min="4880" max="4880" width="8.140625" style="116" customWidth="1"/>
    <col min="4881" max="5120" width="9.140625" style="116"/>
    <col min="5121" max="5121" width="1.28515625" style="116" customWidth="1"/>
    <col min="5122" max="5127" width="8.7109375" style="116" customWidth="1"/>
    <col min="5128" max="5134" width="8.140625" style="116" customWidth="1"/>
    <col min="5135" max="5135" width="5" style="116" customWidth="1"/>
    <col min="5136" max="5136" width="8.140625" style="116" customWidth="1"/>
    <col min="5137" max="5376" width="9.140625" style="116"/>
    <col min="5377" max="5377" width="1.28515625" style="116" customWidth="1"/>
    <col min="5378" max="5383" width="8.7109375" style="116" customWidth="1"/>
    <col min="5384" max="5390" width="8.140625" style="116" customWidth="1"/>
    <col min="5391" max="5391" width="5" style="116" customWidth="1"/>
    <col min="5392" max="5392" width="8.140625" style="116" customWidth="1"/>
    <col min="5393" max="5632" width="9.140625" style="116"/>
    <col min="5633" max="5633" width="1.28515625" style="116" customWidth="1"/>
    <col min="5634" max="5639" width="8.7109375" style="116" customWidth="1"/>
    <col min="5640" max="5646" width="8.140625" style="116" customWidth="1"/>
    <col min="5647" max="5647" width="5" style="116" customWidth="1"/>
    <col min="5648" max="5648" width="8.140625" style="116" customWidth="1"/>
    <col min="5649" max="5888" width="9.140625" style="116"/>
    <col min="5889" max="5889" width="1.28515625" style="116" customWidth="1"/>
    <col min="5890" max="5895" width="8.7109375" style="116" customWidth="1"/>
    <col min="5896" max="5902" width="8.140625" style="116" customWidth="1"/>
    <col min="5903" max="5903" width="5" style="116" customWidth="1"/>
    <col min="5904" max="5904" width="8.140625" style="116" customWidth="1"/>
    <col min="5905" max="6144" width="9.140625" style="116"/>
    <col min="6145" max="6145" width="1.28515625" style="116" customWidth="1"/>
    <col min="6146" max="6151" width="8.7109375" style="116" customWidth="1"/>
    <col min="6152" max="6158" width="8.140625" style="116" customWidth="1"/>
    <col min="6159" max="6159" width="5" style="116" customWidth="1"/>
    <col min="6160" max="6160" width="8.140625" style="116" customWidth="1"/>
    <col min="6161" max="6400" width="9.140625" style="116"/>
    <col min="6401" max="6401" width="1.28515625" style="116" customWidth="1"/>
    <col min="6402" max="6407" width="8.7109375" style="116" customWidth="1"/>
    <col min="6408" max="6414" width="8.140625" style="116" customWidth="1"/>
    <col min="6415" max="6415" width="5" style="116" customWidth="1"/>
    <col min="6416" max="6416" width="8.140625" style="116" customWidth="1"/>
    <col min="6417" max="6656" width="9.140625" style="116"/>
    <col min="6657" max="6657" width="1.28515625" style="116" customWidth="1"/>
    <col min="6658" max="6663" width="8.7109375" style="116" customWidth="1"/>
    <col min="6664" max="6670" width="8.140625" style="116" customWidth="1"/>
    <col min="6671" max="6671" width="5" style="116" customWidth="1"/>
    <col min="6672" max="6672" width="8.140625" style="116" customWidth="1"/>
    <col min="6673" max="6912" width="9.140625" style="116"/>
    <col min="6913" max="6913" width="1.28515625" style="116" customWidth="1"/>
    <col min="6914" max="6919" width="8.7109375" style="116" customWidth="1"/>
    <col min="6920" max="6926" width="8.140625" style="116" customWidth="1"/>
    <col min="6927" max="6927" width="5" style="116" customWidth="1"/>
    <col min="6928" max="6928" width="8.140625" style="116" customWidth="1"/>
    <col min="6929" max="7168" width="9.140625" style="116"/>
    <col min="7169" max="7169" width="1.28515625" style="116" customWidth="1"/>
    <col min="7170" max="7175" width="8.7109375" style="116" customWidth="1"/>
    <col min="7176" max="7182" width="8.140625" style="116" customWidth="1"/>
    <col min="7183" max="7183" width="5" style="116" customWidth="1"/>
    <col min="7184" max="7184" width="8.140625" style="116" customWidth="1"/>
    <col min="7185" max="7424" width="9.140625" style="116"/>
    <col min="7425" max="7425" width="1.28515625" style="116" customWidth="1"/>
    <col min="7426" max="7431" width="8.7109375" style="116" customWidth="1"/>
    <col min="7432" max="7438" width="8.140625" style="116" customWidth="1"/>
    <col min="7439" max="7439" width="5" style="116" customWidth="1"/>
    <col min="7440" max="7440" width="8.140625" style="116" customWidth="1"/>
    <col min="7441" max="7680" width="9.140625" style="116"/>
    <col min="7681" max="7681" width="1.28515625" style="116" customWidth="1"/>
    <col min="7682" max="7687" width="8.7109375" style="116" customWidth="1"/>
    <col min="7688" max="7694" width="8.140625" style="116" customWidth="1"/>
    <col min="7695" max="7695" width="5" style="116" customWidth="1"/>
    <col min="7696" max="7696" width="8.140625" style="116" customWidth="1"/>
    <col min="7697" max="7936" width="9.140625" style="116"/>
    <col min="7937" max="7937" width="1.28515625" style="116" customWidth="1"/>
    <col min="7938" max="7943" width="8.7109375" style="116" customWidth="1"/>
    <col min="7944" max="7950" width="8.140625" style="116" customWidth="1"/>
    <col min="7951" max="7951" width="5" style="116" customWidth="1"/>
    <col min="7952" max="7952" width="8.140625" style="116" customWidth="1"/>
    <col min="7953" max="8192" width="9.140625" style="116"/>
    <col min="8193" max="8193" width="1.28515625" style="116" customWidth="1"/>
    <col min="8194" max="8199" width="8.7109375" style="116" customWidth="1"/>
    <col min="8200" max="8206" width="8.140625" style="116" customWidth="1"/>
    <col min="8207" max="8207" width="5" style="116" customWidth="1"/>
    <col min="8208" max="8208" width="8.140625" style="116" customWidth="1"/>
    <col min="8209" max="8448" width="9.140625" style="116"/>
    <col min="8449" max="8449" width="1.28515625" style="116" customWidth="1"/>
    <col min="8450" max="8455" width="8.7109375" style="116" customWidth="1"/>
    <col min="8456" max="8462" width="8.140625" style="116" customWidth="1"/>
    <col min="8463" max="8463" width="5" style="116" customWidth="1"/>
    <col min="8464" max="8464" width="8.140625" style="116" customWidth="1"/>
    <col min="8465" max="8704" width="9.140625" style="116"/>
    <col min="8705" max="8705" width="1.28515625" style="116" customWidth="1"/>
    <col min="8706" max="8711" width="8.7109375" style="116" customWidth="1"/>
    <col min="8712" max="8718" width="8.140625" style="116" customWidth="1"/>
    <col min="8719" max="8719" width="5" style="116" customWidth="1"/>
    <col min="8720" max="8720" width="8.140625" style="116" customWidth="1"/>
    <col min="8721" max="8960" width="9.140625" style="116"/>
    <col min="8961" max="8961" width="1.28515625" style="116" customWidth="1"/>
    <col min="8962" max="8967" width="8.7109375" style="116" customWidth="1"/>
    <col min="8968" max="8974" width="8.140625" style="116" customWidth="1"/>
    <col min="8975" max="8975" width="5" style="116" customWidth="1"/>
    <col min="8976" max="8976" width="8.140625" style="116" customWidth="1"/>
    <col min="8977" max="9216" width="9.140625" style="116"/>
    <col min="9217" max="9217" width="1.28515625" style="116" customWidth="1"/>
    <col min="9218" max="9223" width="8.7109375" style="116" customWidth="1"/>
    <col min="9224" max="9230" width="8.140625" style="116" customWidth="1"/>
    <col min="9231" max="9231" width="5" style="116" customWidth="1"/>
    <col min="9232" max="9232" width="8.140625" style="116" customWidth="1"/>
    <col min="9233" max="9472" width="9.140625" style="116"/>
    <col min="9473" max="9473" width="1.28515625" style="116" customWidth="1"/>
    <col min="9474" max="9479" width="8.7109375" style="116" customWidth="1"/>
    <col min="9480" max="9486" width="8.140625" style="116" customWidth="1"/>
    <col min="9487" max="9487" width="5" style="116" customWidth="1"/>
    <col min="9488" max="9488" width="8.140625" style="116" customWidth="1"/>
    <col min="9489" max="9728" width="9.140625" style="116"/>
    <col min="9729" max="9729" width="1.28515625" style="116" customWidth="1"/>
    <col min="9730" max="9735" width="8.7109375" style="116" customWidth="1"/>
    <col min="9736" max="9742" width="8.140625" style="116" customWidth="1"/>
    <col min="9743" max="9743" width="5" style="116" customWidth="1"/>
    <col min="9744" max="9744" width="8.140625" style="116" customWidth="1"/>
    <col min="9745" max="9984" width="9.140625" style="116"/>
    <col min="9985" max="9985" width="1.28515625" style="116" customWidth="1"/>
    <col min="9986" max="9991" width="8.7109375" style="116" customWidth="1"/>
    <col min="9992" max="9998" width="8.140625" style="116" customWidth="1"/>
    <col min="9999" max="9999" width="5" style="116" customWidth="1"/>
    <col min="10000" max="10000" width="8.140625" style="116" customWidth="1"/>
    <col min="10001" max="10240" width="9.140625" style="116"/>
    <col min="10241" max="10241" width="1.28515625" style="116" customWidth="1"/>
    <col min="10242" max="10247" width="8.7109375" style="116" customWidth="1"/>
    <col min="10248" max="10254" width="8.140625" style="116" customWidth="1"/>
    <col min="10255" max="10255" width="5" style="116" customWidth="1"/>
    <col min="10256" max="10256" width="8.140625" style="116" customWidth="1"/>
    <col min="10257" max="10496" width="9.140625" style="116"/>
    <col min="10497" max="10497" width="1.28515625" style="116" customWidth="1"/>
    <col min="10498" max="10503" width="8.7109375" style="116" customWidth="1"/>
    <col min="10504" max="10510" width="8.140625" style="116" customWidth="1"/>
    <col min="10511" max="10511" width="5" style="116" customWidth="1"/>
    <col min="10512" max="10512" width="8.140625" style="116" customWidth="1"/>
    <col min="10513" max="10752" width="9.140625" style="116"/>
    <col min="10753" max="10753" width="1.28515625" style="116" customWidth="1"/>
    <col min="10754" max="10759" width="8.7109375" style="116" customWidth="1"/>
    <col min="10760" max="10766" width="8.140625" style="116" customWidth="1"/>
    <col min="10767" max="10767" width="5" style="116" customWidth="1"/>
    <col min="10768" max="10768" width="8.140625" style="116" customWidth="1"/>
    <col min="10769" max="11008" width="9.140625" style="116"/>
    <col min="11009" max="11009" width="1.28515625" style="116" customWidth="1"/>
    <col min="11010" max="11015" width="8.7109375" style="116" customWidth="1"/>
    <col min="11016" max="11022" width="8.140625" style="116" customWidth="1"/>
    <col min="11023" max="11023" width="5" style="116" customWidth="1"/>
    <col min="11024" max="11024" width="8.140625" style="116" customWidth="1"/>
    <col min="11025" max="11264" width="9.140625" style="116"/>
    <col min="11265" max="11265" width="1.28515625" style="116" customWidth="1"/>
    <col min="11266" max="11271" width="8.7109375" style="116" customWidth="1"/>
    <col min="11272" max="11278" width="8.140625" style="116" customWidth="1"/>
    <col min="11279" max="11279" width="5" style="116" customWidth="1"/>
    <col min="11280" max="11280" width="8.140625" style="116" customWidth="1"/>
    <col min="11281" max="11520" width="9.140625" style="116"/>
    <col min="11521" max="11521" width="1.28515625" style="116" customWidth="1"/>
    <col min="11522" max="11527" width="8.7109375" style="116" customWidth="1"/>
    <col min="11528" max="11534" width="8.140625" style="116" customWidth="1"/>
    <col min="11535" max="11535" width="5" style="116" customWidth="1"/>
    <col min="11536" max="11536" width="8.140625" style="116" customWidth="1"/>
    <col min="11537" max="11776" width="9.140625" style="116"/>
    <col min="11777" max="11777" width="1.28515625" style="116" customWidth="1"/>
    <col min="11778" max="11783" width="8.7109375" style="116" customWidth="1"/>
    <col min="11784" max="11790" width="8.140625" style="116" customWidth="1"/>
    <col min="11791" max="11791" width="5" style="116" customWidth="1"/>
    <col min="11792" max="11792" width="8.140625" style="116" customWidth="1"/>
    <col min="11793" max="12032" width="9.140625" style="116"/>
    <col min="12033" max="12033" width="1.28515625" style="116" customWidth="1"/>
    <col min="12034" max="12039" width="8.7109375" style="116" customWidth="1"/>
    <col min="12040" max="12046" width="8.140625" style="116" customWidth="1"/>
    <col min="12047" max="12047" width="5" style="116" customWidth="1"/>
    <col min="12048" max="12048" width="8.140625" style="116" customWidth="1"/>
    <col min="12049" max="12288" width="9.140625" style="116"/>
    <col min="12289" max="12289" width="1.28515625" style="116" customWidth="1"/>
    <col min="12290" max="12295" width="8.7109375" style="116" customWidth="1"/>
    <col min="12296" max="12302" width="8.140625" style="116" customWidth="1"/>
    <col min="12303" max="12303" width="5" style="116" customWidth="1"/>
    <col min="12304" max="12304" width="8.140625" style="116" customWidth="1"/>
    <col min="12305" max="12544" width="9.140625" style="116"/>
    <col min="12545" max="12545" width="1.28515625" style="116" customWidth="1"/>
    <col min="12546" max="12551" width="8.7109375" style="116" customWidth="1"/>
    <col min="12552" max="12558" width="8.140625" style="116" customWidth="1"/>
    <col min="12559" max="12559" width="5" style="116" customWidth="1"/>
    <col min="12560" max="12560" width="8.140625" style="116" customWidth="1"/>
    <col min="12561" max="12800" width="9.140625" style="116"/>
    <col min="12801" max="12801" width="1.28515625" style="116" customWidth="1"/>
    <col min="12802" max="12807" width="8.7109375" style="116" customWidth="1"/>
    <col min="12808" max="12814" width="8.140625" style="116" customWidth="1"/>
    <col min="12815" max="12815" width="5" style="116" customWidth="1"/>
    <col min="12816" max="12816" width="8.140625" style="116" customWidth="1"/>
    <col min="12817" max="13056" width="9.140625" style="116"/>
    <col min="13057" max="13057" width="1.28515625" style="116" customWidth="1"/>
    <col min="13058" max="13063" width="8.7109375" style="116" customWidth="1"/>
    <col min="13064" max="13070" width="8.140625" style="116" customWidth="1"/>
    <col min="13071" max="13071" width="5" style="116" customWidth="1"/>
    <col min="13072" max="13072" width="8.140625" style="116" customWidth="1"/>
    <col min="13073" max="13312" width="9.140625" style="116"/>
    <col min="13313" max="13313" width="1.28515625" style="116" customWidth="1"/>
    <col min="13314" max="13319" width="8.7109375" style="116" customWidth="1"/>
    <col min="13320" max="13326" width="8.140625" style="116" customWidth="1"/>
    <col min="13327" max="13327" width="5" style="116" customWidth="1"/>
    <col min="13328" max="13328" width="8.140625" style="116" customWidth="1"/>
    <col min="13329" max="13568" width="9.140625" style="116"/>
    <col min="13569" max="13569" width="1.28515625" style="116" customWidth="1"/>
    <col min="13570" max="13575" width="8.7109375" style="116" customWidth="1"/>
    <col min="13576" max="13582" width="8.140625" style="116" customWidth="1"/>
    <col min="13583" max="13583" width="5" style="116" customWidth="1"/>
    <col min="13584" max="13584" width="8.140625" style="116" customWidth="1"/>
    <col min="13585" max="13824" width="9.140625" style="116"/>
    <col min="13825" max="13825" width="1.28515625" style="116" customWidth="1"/>
    <col min="13826" max="13831" width="8.7109375" style="116" customWidth="1"/>
    <col min="13832" max="13838" width="8.140625" style="116" customWidth="1"/>
    <col min="13839" max="13839" width="5" style="116" customWidth="1"/>
    <col min="13840" max="13840" width="8.140625" style="116" customWidth="1"/>
    <col min="13841" max="14080" width="9.140625" style="116"/>
    <col min="14081" max="14081" width="1.28515625" style="116" customWidth="1"/>
    <col min="14082" max="14087" width="8.7109375" style="116" customWidth="1"/>
    <col min="14088" max="14094" width="8.140625" style="116" customWidth="1"/>
    <col min="14095" max="14095" width="5" style="116" customWidth="1"/>
    <col min="14096" max="14096" width="8.140625" style="116" customWidth="1"/>
    <col min="14097" max="14336" width="9.140625" style="116"/>
    <col min="14337" max="14337" width="1.28515625" style="116" customWidth="1"/>
    <col min="14338" max="14343" width="8.7109375" style="116" customWidth="1"/>
    <col min="14344" max="14350" width="8.140625" style="116" customWidth="1"/>
    <col min="14351" max="14351" width="5" style="116" customWidth="1"/>
    <col min="14352" max="14352" width="8.140625" style="116" customWidth="1"/>
    <col min="14353" max="14592" width="9.140625" style="116"/>
    <col min="14593" max="14593" width="1.28515625" style="116" customWidth="1"/>
    <col min="14594" max="14599" width="8.7109375" style="116" customWidth="1"/>
    <col min="14600" max="14606" width="8.140625" style="116" customWidth="1"/>
    <col min="14607" max="14607" width="5" style="116" customWidth="1"/>
    <col min="14608" max="14608" width="8.140625" style="116" customWidth="1"/>
    <col min="14609" max="14848" width="9.140625" style="116"/>
    <col min="14849" max="14849" width="1.28515625" style="116" customWidth="1"/>
    <col min="14850" max="14855" width="8.7109375" style="116" customWidth="1"/>
    <col min="14856" max="14862" width="8.140625" style="116" customWidth="1"/>
    <col min="14863" max="14863" width="5" style="116" customWidth="1"/>
    <col min="14864" max="14864" width="8.140625" style="116" customWidth="1"/>
    <col min="14865" max="15104" width="9.140625" style="116"/>
    <col min="15105" max="15105" width="1.28515625" style="116" customWidth="1"/>
    <col min="15106" max="15111" width="8.7109375" style="116" customWidth="1"/>
    <col min="15112" max="15118" width="8.140625" style="116" customWidth="1"/>
    <col min="15119" max="15119" width="5" style="116" customWidth="1"/>
    <col min="15120" max="15120" width="8.140625" style="116" customWidth="1"/>
    <col min="15121" max="15360" width="9.140625" style="116"/>
    <col min="15361" max="15361" width="1.28515625" style="116" customWidth="1"/>
    <col min="15362" max="15367" width="8.7109375" style="116" customWidth="1"/>
    <col min="15368" max="15374" width="8.140625" style="116" customWidth="1"/>
    <col min="15375" max="15375" width="5" style="116" customWidth="1"/>
    <col min="15376" max="15376" width="8.140625" style="116" customWidth="1"/>
    <col min="15377" max="15616" width="9.140625" style="116"/>
    <col min="15617" max="15617" width="1.28515625" style="116" customWidth="1"/>
    <col min="15618" max="15623" width="8.7109375" style="116" customWidth="1"/>
    <col min="15624" max="15630" width="8.140625" style="116" customWidth="1"/>
    <col min="15631" max="15631" width="5" style="116" customWidth="1"/>
    <col min="15632" max="15632" width="8.140625" style="116" customWidth="1"/>
    <col min="15633" max="15872" width="9.140625" style="116"/>
    <col min="15873" max="15873" width="1.28515625" style="116" customWidth="1"/>
    <col min="15874" max="15879" width="8.7109375" style="116" customWidth="1"/>
    <col min="15880" max="15886" width="8.140625" style="116" customWidth="1"/>
    <col min="15887" max="15887" width="5" style="116" customWidth="1"/>
    <col min="15888" max="15888" width="8.140625" style="116" customWidth="1"/>
    <col min="15889" max="16128" width="9.140625" style="116"/>
    <col min="16129" max="16129" width="1.28515625" style="116" customWidth="1"/>
    <col min="16130" max="16135" width="8.7109375" style="116" customWidth="1"/>
    <col min="16136" max="16142" width="8.140625" style="116" customWidth="1"/>
    <col min="16143" max="16143" width="5" style="116" customWidth="1"/>
    <col min="16144" max="16144" width="8.140625" style="116" customWidth="1"/>
    <col min="16145" max="16384" width="9.140625" style="116"/>
  </cols>
  <sheetData>
    <row r="1" spans="1:16">
      <c r="B1" s="115"/>
      <c r="C1" s="115"/>
      <c r="D1" s="115"/>
      <c r="E1" s="115"/>
      <c r="F1" s="115"/>
      <c r="G1" s="115"/>
    </row>
    <row r="2" spans="1:16" ht="23.25">
      <c r="B2" s="270" t="s">
        <v>52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</row>
    <row r="3" spans="1:16">
      <c r="B3" s="117"/>
      <c r="C3" s="117"/>
      <c r="D3" s="117"/>
      <c r="E3" s="117"/>
      <c r="F3" s="117"/>
      <c r="G3" s="117"/>
      <c r="H3" s="118"/>
      <c r="I3" s="118"/>
      <c r="J3" s="119"/>
      <c r="K3" s="119"/>
      <c r="L3" s="120"/>
      <c r="M3" s="120"/>
    </row>
    <row r="4" spans="1:16" ht="18.75">
      <c r="B4" s="271" t="s">
        <v>53</v>
      </c>
      <c r="C4" s="272"/>
      <c r="D4" s="273" t="s">
        <v>16</v>
      </c>
      <c r="E4" s="274"/>
      <c r="F4" s="273" t="s">
        <v>54</v>
      </c>
      <c r="G4" s="274"/>
      <c r="H4" s="275" t="s">
        <v>55</v>
      </c>
      <c r="I4" s="276"/>
      <c r="J4" s="273" t="s">
        <v>56</v>
      </c>
      <c r="K4" s="274"/>
      <c r="L4" s="277" t="s">
        <v>17</v>
      </c>
      <c r="M4" s="277" t="s">
        <v>18</v>
      </c>
      <c r="N4" s="277" t="s">
        <v>81</v>
      </c>
      <c r="O4" s="277" t="s">
        <v>82</v>
      </c>
      <c r="P4" s="121" t="s">
        <v>83</v>
      </c>
    </row>
    <row r="5" spans="1:16">
      <c r="B5" s="279" t="s">
        <v>84</v>
      </c>
      <c r="C5" s="280"/>
      <c r="D5" s="279" t="s">
        <v>84</v>
      </c>
      <c r="E5" s="280"/>
      <c r="F5" s="279" t="s">
        <v>84</v>
      </c>
      <c r="G5" s="280"/>
      <c r="H5" s="279" t="s">
        <v>84</v>
      </c>
      <c r="I5" s="280"/>
      <c r="J5" s="279" t="s">
        <v>84</v>
      </c>
      <c r="K5" s="280"/>
      <c r="L5" s="278"/>
      <c r="M5" s="278"/>
      <c r="N5" s="278"/>
      <c r="O5" s="278"/>
      <c r="P5" s="122" t="s">
        <v>85</v>
      </c>
    </row>
    <row r="6" spans="1:16" ht="18.75">
      <c r="B6" s="283" t="s">
        <v>14</v>
      </c>
      <c r="C6" s="284"/>
      <c r="D6" s="123" t="s">
        <v>14</v>
      </c>
      <c r="E6" s="124" t="s">
        <v>18</v>
      </c>
      <c r="F6" s="123" t="s">
        <v>14</v>
      </c>
      <c r="G6" s="124" t="s">
        <v>18</v>
      </c>
      <c r="H6" s="123" t="s">
        <v>14</v>
      </c>
      <c r="I6" s="124" t="s">
        <v>18</v>
      </c>
      <c r="J6" s="123" t="s">
        <v>14</v>
      </c>
      <c r="K6" s="124" t="s">
        <v>18</v>
      </c>
      <c r="L6" s="123" t="s">
        <v>14</v>
      </c>
      <c r="M6" s="123" t="s">
        <v>14</v>
      </c>
      <c r="N6" s="123" t="s">
        <v>14</v>
      </c>
      <c r="O6" s="125" t="s">
        <v>14</v>
      </c>
      <c r="P6" s="126" t="s">
        <v>14</v>
      </c>
    </row>
    <row r="7" spans="1:16" ht="18.75">
      <c r="A7" s="127"/>
      <c r="B7" s="281">
        <f>'Data Record'!D16</f>
        <v>0</v>
      </c>
      <c r="C7" s="282"/>
      <c r="D7" s="128">
        <f>'Data Record'!T16</f>
        <v>0</v>
      </c>
      <c r="E7" s="129">
        <f t="shared" ref="E7:E10" si="0">D7/1</f>
        <v>0</v>
      </c>
      <c r="F7" s="130">
        <f>'Cert STD'!E9</f>
        <v>3.0000000000000001E-3</v>
      </c>
      <c r="G7" s="131">
        <f t="shared" ref="G7:G10" si="1">F7/2</f>
        <v>1.5E-3</v>
      </c>
      <c r="H7" s="132">
        <f t="shared" ref="H7:H10" si="2">((B7)*(11.5*10^-6)*1)</f>
        <v>0</v>
      </c>
      <c r="I7" s="132">
        <f t="shared" ref="I7:I10" si="3">H7/SQRT(3)</f>
        <v>0</v>
      </c>
      <c r="J7" s="133">
        <f>0.0001/2</f>
        <v>5.0000000000000002E-5</v>
      </c>
      <c r="K7" s="129">
        <f t="shared" ref="K7:K10" si="4">(J7/SQRT(3))</f>
        <v>2.8867513459481293E-5</v>
      </c>
      <c r="L7" s="132">
        <f t="shared" ref="L7:L10" si="5">SQRT(E7^2+G7^2+I7^2+K7^2)</f>
        <v>1.5002777520623752E-3</v>
      </c>
      <c r="M7" s="134">
        <f t="shared" ref="M7:M10" si="6">E7/1</f>
        <v>0</v>
      </c>
      <c r="N7" s="135" t="str">
        <f>IF(M7=0,"∞",(L7^4/(M7^4/3)))</f>
        <v>∞</v>
      </c>
      <c r="O7" s="136">
        <f>IF(N7="∞",2,_xlfn.T.INV.2T(0.0455,N7))</f>
        <v>2</v>
      </c>
      <c r="P7" s="137">
        <f>L7*O7*1000</f>
        <v>3.0005555041247503</v>
      </c>
    </row>
    <row r="8" spans="1:16" ht="18.75">
      <c r="A8" s="127"/>
      <c r="B8" s="281">
        <f>'Data Record'!D17</f>
        <v>2.5</v>
      </c>
      <c r="C8" s="282"/>
      <c r="D8" s="128">
        <f>'Data Record'!T17</f>
        <v>0</v>
      </c>
      <c r="E8" s="129">
        <f t="shared" si="0"/>
        <v>0</v>
      </c>
      <c r="F8" s="130">
        <f>'Cert STD'!E9</f>
        <v>3.0000000000000001E-3</v>
      </c>
      <c r="G8" s="131">
        <f t="shared" si="1"/>
        <v>1.5E-3</v>
      </c>
      <c r="H8" s="132">
        <f t="shared" si="2"/>
        <v>2.8750000000000001E-5</v>
      </c>
      <c r="I8" s="132">
        <f t="shared" si="3"/>
        <v>1.6598820239201741E-5</v>
      </c>
      <c r="J8" s="133">
        <f t="shared" ref="J8:J10" si="7">J7</f>
        <v>5.0000000000000002E-5</v>
      </c>
      <c r="K8" s="129">
        <f t="shared" si="4"/>
        <v>2.8867513459481293E-5</v>
      </c>
      <c r="L8" s="132">
        <f t="shared" si="5"/>
        <v>1.5003695725276046E-3</v>
      </c>
      <c r="M8" s="134">
        <f t="shared" si="6"/>
        <v>0</v>
      </c>
      <c r="N8" s="135" t="str">
        <f t="shared" ref="N8:N10" si="8">IF(M8=0,"∞",(L8^4/(M8^4/3)))</f>
        <v>∞</v>
      </c>
      <c r="O8" s="136">
        <f t="shared" ref="O8:O10" si="9">IF(N8="∞",2,_xlfn.T.INV.2T(0.0455,N8))</f>
        <v>2</v>
      </c>
      <c r="P8" s="137">
        <f t="shared" ref="P8:P10" si="10">L8*O8*1000</f>
        <v>3.0007391450552094</v>
      </c>
    </row>
    <row r="9" spans="1:16" ht="18.75">
      <c r="A9" s="127"/>
      <c r="B9" s="281">
        <f>'Data Record'!D18</f>
        <v>5.0999999999999996</v>
      </c>
      <c r="C9" s="282"/>
      <c r="D9" s="128">
        <f>'Data Record'!T18</f>
        <v>0</v>
      </c>
      <c r="E9" s="129">
        <f t="shared" si="0"/>
        <v>0</v>
      </c>
      <c r="F9" s="130">
        <f>'Cert STD'!E10</f>
        <v>3.0000000000000001E-3</v>
      </c>
      <c r="G9" s="131">
        <f t="shared" si="1"/>
        <v>1.5E-3</v>
      </c>
      <c r="H9" s="132">
        <f t="shared" si="2"/>
        <v>5.8649999999999996E-5</v>
      </c>
      <c r="I9" s="132">
        <f t="shared" si="3"/>
        <v>3.3861593287971553E-5</v>
      </c>
      <c r="J9" s="133">
        <f t="shared" si="7"/>
        <v>5.0000000000000002E-5</v>
      </c>
      <c r="K9" s="129">
        <f t="shared" si="4"/>
        <v>2.8867513459481293E-5</v>
      </c>
      <c r="L9" s="132">
        <f t="shared" si="5"/>
        <v>1.5006598351503025E-3</v>
      </c>
      <c r="M9" s="134">
        <f t="shared" si="6"/>
        <v>0</v>
      </c>
      <c r="N9" s="135" t="str">
        <f t="shared" si="8"/>
        <v>∞</v>
      </c>
      <c r="O9" s="136">
        <f t="shared" si="9"/>
        <v>2</v>
      </c>
      <c r="P9" s="137">
        <f t="shared" si="10"/>
        <v>3.0013196703006049</v>
      </c>
    </row>
    <row r="10" spans="1:16" ht="18.75">
      <c r="A10" s="127"/>
      <c r="B10" s="281">
        <f>'Data Record'!D19</f>
        <v>7.7</v>
      </c>
      <c r="C10" s="282"/>
      <c r="D10" s="128">
        <f>'Data Record'!T19</f>
        <v>0</v>
      </c>
      <c r="E10" s="129">
        <f t="shared" si="0"/>
        <v>0</v>
      </c>
      <c r="F10" s="130">
        <f>'Cert STD'!E10</f>
        <v>3.0000000000000001E-3</v>
      </c>
      <c r="G10" s="131">
        <f t="shared" si="1"/>
        <v>1.5E-3</v>
      </c>
      <c r="H10" s="132">
        <f t="shared" si="2"/>
        <v>8.8549999999999998E-5</v>
      </c>
      <c r="I10" s="132">
        <f t="shared" si="3"/>
        <v>5.1124366336741365E-5</v>
      </c>
      <c r="J10" s="133">
        <f t="shared" si="7"/>
        <v>5.0000000000000002E-5</v>
      </c>
      <c r="K10" s="129">
        <f t="shared" si="4"/>
        <v>2.8867513459481293E-5</v>
      </c>
      <c r="L10" s="132">
        <f t="shared" si="5"/>
        <v>1.5011485716499439E-3</v>
      </c>
      <c r="M10" s="134">
        <f t="shared" si="6"/>
        <v>0</v>
      </c>
      <c r="N10" s="135" t="str">
        <f t="shared" si="8"/>
        <v>∞</v>
      </c>
      <c r="O10" s="136">
        <f t="shared" si="9"/>
        <v>2</v>
      </c>
      <c r="P10" s="137">
        <f t="shared" si="10"/>
        <v>3.0022971432998875</v>
      </c>
    </row>
    <row r="11" spans="1:16">
      <c r="A11" s="138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</row>
    <row r="12" spans="1:16">
      <c r="A12" s="138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</row>
    <row r="13" spans="1:16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</row>
    <row r="14" spans="1:16">
      <c r="A14" s="138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</row>
    <row r="15" spans="1:16">
      <c r="A15" s="138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</row>
    <row r="16" spans="1:16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</row>
    <row r="17" spans="1:16">
      <c r="A17" s="138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</row>
    <row r="18" spans="1:16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</row>
    <row r="19" spans="1:16">
      <c r="A19" s="138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</row>
    <row r="20" spans="1:16">
      <c r="A20" s="138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</row>
    <row r="21" spans="1:16">
      <c r="A21" s="138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</row>
    <row r="22" spans="1:16">
      <c r="A22" s="138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</row>
    <row r="23" spans="1:16">
      <c r="A23" s="138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</row>
    <row r="24" spans="1:16">
      <c r="A24" s="138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</row>
    <row r="25" spans="1:16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</row>
    <row r="26" spans="1:16">
      <c r="A26" s="138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</row>
    <row r="27" spans="1:16">
      <c r="A27" s="138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</row>
    <row r="28" spans="1:16">
      <c r="A28" s="138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</row>
    <row r="29" spans="1:16">
      <c r="A29" s="138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</row>
    <row r="30" spans="1:16">
      <c r="A30" s="138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</row>
    <row r="31" spans="1:16">
      <c r="A31" s="138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</row>
    <row r="32" spans="1:16">
      <c r="A32" s="138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</row>
    <row r="33" spans="1:16">
      <c r="A33" s="138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</row>
    <row r="34" spans="1:16">
      <c r="A34" s="138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</row>
    <row r="35" spans="1:16">
      <c r="A35" s="138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</row>
    <row r="36" spans="1:16">
      <c r="A36" s="138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</row>
    <row r="37" spans="1:16">
      <c r="A37" s="138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</row>
    <row r="38" spans="1:16">
      <c r="A38" s="138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</row>
    <row r="39" spans="1:16">
      <c r="A39" s="138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</row>
    <row r="40" spans="1:16">
      <c r="A40" s="138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</row>
    <row r="41" spans="1:16">
      <c r="A41" s="138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</row>
    <row r="42" spans="1:16">
      <c r="A42" s="138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</row>
    <row r="43" spans="1:16">
      <c r="A43" s="138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1:16">
      <c r="A44" s="138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1:16">
      <c r="A45" s="138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</row>
    <row r="46" spans="1:16">
      <c r="A46" s="138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1:16">
      <c r="A47" s="138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1:16">
      <c r="A48" s="138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1:16">
      <c r="A49" s="138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</row>
    <row r="50" spans="1:16">
      <c r="A50" s="138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</row>
    <row r="51" spans="1:16">
      <c r="A51" s="138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</row>
    <row r="52" spans="1:16">
      <c r="A52" s="138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</row>
    <row r="53" spans="1:16">
      <c r="A53" s="138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</row>
    <row r="54" spans="1:16">
      <c r="A54" s="138"/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</row>
    <row r="55" spans="1:16">
      <c r="A55" s="138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</row>
    <row r="56" spans="1:16">
      <c r="A56" s="138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</row>
    <row r="57" spans="1:16">
      <c r="A57" s="138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</row>
    <row r="58" spans="1:16">
      <c r="A58" s="138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</row>
    <row r="59" spans="1:16">
      <c r="A59" s="138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</row>
    <row r="60" spans="1:16">
      <c r="A60" s="138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</row>
    <row r="61" spans="1:16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</row>
    <row r="62" spans="1:16">
      <c r="A62" s="138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</row>
    <row r="63" spans="1:16">
      <c r="A63" s="138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</row>
    <row r="64" spans="1:16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</row>
    <row r="65" spans="1:16">
      <c r="A65" s="138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</row>
    <row r="66" spans="1:16">
      <c r="A66" s="138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</row>
    <row r="67" spans="1:16">
      <c r="A67" s="138"/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</row>
    <row r="68" spans="1:16">
      <c r="A68" s="138"/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</row>
    <row r="69" spans="1:16">
      <c r="A69" s="138"/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</row>
    <row r="70" spans="1:16">
      <c r="A70" s="138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</row>
    <row r="71" spans="1:16">
      <c r="A71" s="138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</row>
    <row r="72" spans="1:16">
      <c r="A72" s="138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</row>
    <row r="73" spans="1:16">
      <c r="A73" s="138"/>
      <c r="B73" s="140"/>
      <c r="C73" s="140"/>
      <c r="D73" s="140"/>
      <c r="E73" s="140"/>
      <c r="F73" s="141"/>
      <c r="G73" s="142"/>
      <c r="H73" s="143"/>
      <c r="I73" s="143"/>
      <c r="J73" s="143"/>
      <c r="K73" s="144"/>
      <c r="L73" s="141"/>
      <c r="M73" s="142"/>
      <c r="N73" s="145"/>
      <c r="O73" s="146"/>
      <c r="P73" s="147"/>
    </row>
    <row r="74" spans="1:16">
      <c r="A74" s="138"/>
      <c r="B74" s="140"/>
      <c r="C74" s="140"/>
      <c r="D74" s="140"/>
      <c r="E74" s="140"/>
      <c r="F74" s="141"/>
      <c r="G74" s="142"/>
      <c r="H74" s="143"/>
      <c r="I74" s="143"/>
      <c r="J74" s="143"/>
      <c r="K74" s="144"/>
      <c r="L74" s="141"/>
      <c r="M74" s="142"/>
      <c r="N74" s="145"/>
      <c r="O74" s="146"/>
      <c r="P74" s="147"/>
    </row>
    <row r="75" spans="1:16">
      <c r="A75" s="138"/>
      <c r="B75" s="140"/>
      <c r="C75" s="140"/>
      <c r="D75" s="140"/>
      <c r="E75" s="140"/>
      <c r="F75" s="141"/>
      <c r="G75" s="142"/>
      <c r="H75" s="143"/>
      <c r="I75" s="143"/>
      <c r="J75" s="143"/>
      <c r="K75" s="144"/>
      <c r="L75" s="141"/>
      <c r="M75" s="142"/>
      <c r="N75" s="145"/>
      <c r="O75" s="146"/>
      <c r="P75" s="147"/>
    </row>
    <row r="76" spans="1:16">
      <c r="A76" s="138"/>
      <c r="B76" s="140"/>
      <c r="C76" s="140"/>
      <c r="D76" s="140"/>
      <c r="E76" s="140"/>
      <c r="F76" s="141"/>
      <c r="G76" s="142"/>
      <c r="H76" s="143"/>
      <c r="I76" s="143"/>
      <c r="J76" s="143"/>
      <c r="K76" s="144"/>
      <c r="L76" s="141"/>
      <c r="M76" s="142"/>
      <c r="N76" s="145"/>
      <c r="O76" s="146"/>
      <c r="P76" s="147"/>
    </row>
    <row r="77" spans="1:16">
      <c r="A77" s="138"/>
      <c r="B77" s="140"/>
      <c r="C77" s="140"/>
      <c r="D77" s="140"/>
      <c r="E77" s="140"/>
      <c r="F77" s="141"/>
      <c r="G77" s="142"/>
      <c r="H77" s="143"/>
      <c r="I77" s="143"/>
      <c r="J77" s="143"/>
      <c r="K77" s="144"/>
      <c r="L77" s="141"/>
      <c r="M77" s="142"/>
      <c r="N77" s="145"/>
      <c r="O77" s="146"/>
      <c r="P77" s="147"/>
    </row>
    <row r="78" spans="1:16">
      <c r="A78" s="138"/>
      <c r="B78" s="140"/>
      <c r="C78" s="140"/>
      <c r="D78" s="140"/>
      <c r="E78" s="140"/>
      <c r="F78" s="141"/>
      <c r="G78" s="142"/>
      <c r="H78" s="143"/>
      <c r="I78" s="143"/>
      <c r="J78" s="143"/>
      <c r="K78" s="144"/>
      <c r="L78" s="141"/>
      <c r="M78" s="142"/>
      <c r="N78" s="145"/>
      <c r="O78" s="146"/>
      <c r="P78" s="147"/>
    </row>
    <row r="79" spans="1:16">
      <c r="A79" s="138"/>
      <c r="B79" s="140"/>
      <c r="C79" s="140"/>
      <c r="D79" s="140"/>
      <c r="E79" s="140"/>
      <c r="F79" s="141"/>
      <c r="G79" s="142"/>
      <c r="H79" s="143"/>
      <c r="I79" s="143"/>
      <c r="J79" s="143"/>
      <c r="K79" s="144"/>
      <c r="L79" s="141"/>
      <c r="M79" s="142"/>
      <c r="N79" s="145"/>
      <c r="O79" s="146"/>
      <c r="P79" s="147"/>
    </row>
    <row r="80" spans="1:16">
      <c r="A80" s="138"/>
      <c r="B80" s="140"/>
      <c r="C80" s="140"/>
      <c r="D80" s="140"/>
      <c r="E80" s="140"/>
      <c r="F80" s="141"/>
      <c r="G80" s="142"/>
      <c r="H80" s="143"/>
      <c r="I80" s="143"/>
      <c r="J80" s="143"/>
      <c r="K80" s="144"/>
      <c r="L80" s="141"/>
      <c r="M80" s="142"/>
      <c r="N80" s="145"/>
      <c r="O80" s="146"/>
      <c r="P80" s="147"/>
    </row>
    <row r="81" spans="1:16">
      <c r="A81" s="138"/>
      <c r="B81" s="140"/>
      <c r="C81" s="140"/>
      <c r="D81" s="140"/>
      <c r="E81" s="140"/>
      <c r="F81" s="141"/>
      <c r="G81" s="142"/>
      <c r="H81" s="143"/>
      <c r="I81" s="143"/>
      <c r="J81" s="143"/>
      <c r="K81" s="144"/>
      <c r="L81" s="141"/>
      <c r="M81" s="142"/>
      <c r="N81" s="145"/>
      <c r="O81" s="146"/>
      <c r="P81" s="147"/>
    </row>
    <row r="82" spans="1:16">
      <c r="A82" s="138"/>
      <c r="B82" s="140"/>
      <c r="C82" s="140"/>
      <c r="D82" s="140"/>
      <c r="E82" s="140"/>
      <c r="F82" s="141"/>
      <c r="G82" s="142"/>
      <c r="H82" s="143"/>
      <c r="I82" s="143"/>
      <c r="J82" s="143"/>
      <c r="K82" s="144"/>
      <c r="L82" s="141"/>
      <c r="M82" s="142"/>
      <c r="N82" s="145"/>
      <c r="O82" s="146"/>
      <c r="P82" s="147"/>
    </row>
    <row r="83" spans="1:16">
      <c r="A83" s="138"/>
      <c r="B83" s="140"/>
      <c r="C83" s="140"/>
      <c r="D83" s="140"/>
      <c r="E83" s="140"/>
      <c r="F83" s="141"/>
      <c r="G83" s="142"/>
      <c r="H83" s="143"/>
      <c r="I83" s="143"/>
      <c r="J83" s="143"/>
      <c r="K83" s="144"/>
      <c r="L83" s="141"/>
      <c r="M83" s="142"/>
      <c r="N83" s="145"/>
      <c r="O83" s="146"/>
      <c r="P83" s="147"/>
    </row>
    <row r="84" spans="1:16">
      <c r="A84" s="138"/>
      <c r="B84" s="140"/>
      <c r="C84" s="140"/>
      <c r="D84" s="140"/>
      <c r="E84" s="140"/>
      <c r="F84" s="141"/>
      <c r="G84" s="142"/>
      <c r="H84" s="143"/>
      <c r="I84" s="143"/>
      <c r="J84" s="143"/>
      <c r="K84" s="144"/>
      <c r="L84" s="141"/>
      <c r="M84" s="142"/>
      <c r="N84" s="145"/>
      <c r="O84" s="146"/>
      <c r="P84" s="147"/>
    </row>
    <row r="85" spans="1:16">
      <c r="A85" s="138"/>
      <c r="B85" s="140"/>
      <c r="C85" s="140"/>
      <c r="D85" s="140"/>
      <c r="E85" s="140"/>
      <c r="F85" s="141"/>
      <c r="G85" s="142"/>
      <c r="H85" s="143"/>
      <c r="I85" s="143"/>
      <c r="J85" s="143"/>
      <c r="K85" s="144"/>
      <c r="L85" s="141"/>
      <c r="M85" s="142"/>
      <c r="N85" s="145"/>
      <c r="O85" s="146"/>
      <c r="P85" s="147"/>
    </row>
    <row r="86" spans="1:16">
      <c r="A86" s="138"/>
      <c r="B86" s="140"/>
      <c r="C86" s="140"/>
      <c r="D86" s="140"/>
      <c r="E86" s="140"/>
      <c r="F86" s="141"/>
      <c r="G86" s="142"/>
      <c r="H86" s="143"/>
      <c r="I86" s="143"/>
      <c r="J86" s="143"/>
      <c r="K86" s="144"/>
      <c r="L86" s="141"/>
      <c r="M86" s="142"/>
      <c r="N86" s="145"/>
      <c r="O86" s="146"/>
      <c r="P86" s="147"/>
    </row>
    <row r="87" spans="1:16">
      <c r="A87" s="138"/>
      <c r="B87" s="140"/>
      <c r="C87" s="140"/>
      <c r="D87" s="140"/>
      <c r="E87" s="140"/>
      <c r="F87" s="141"/>
      <c r="G87" s="142"/>
      <c r="H87" s="143"/>
      <c r="I87" s="143"/>
      <c r="J87" s="143"/>
      <c r="K87" s="144"/>
      <c r="L87" s="141"/>
      <c r="M87" s="142"/>
      <c r="N87" s="145"/>
      <c r="O87" s="146"/>
      <c r="P87" s="147"/>
    </row>
    <row r="88" spans="1:16">
      <c r="A88" s="138"/>
      <c r="B88" s="140"/>
      <c r="C88" s="140"/>
      <c r="D88" s="140"/>
      <c r="E88" s="140"/>
      <c r="F88" s="141"/>
      <c r="G88" s="142"/>
      <c r="H88" s="143"/>
      <c r="I88" s="143"/>
      <c r="J88" s="143"/>
      <c r="K88" s="144"/>
      <c r="L88" s="141"/>
      <c r="M88" s="142"/>
      <c r="N88" s="145"/>
      <c r="O88" s="146"/>
      <c r="P88" s="147"/>
    </row>
    <row r="89" spans="1:16">
      <c r="A89" s="138"/>
      <c r="B89" s="148"/>
      <c r="C89" s="148"/>
      <c r="D89" s="148"/>
      <c r="E89" s="148"/>
      <c r="F89" s="148"/>
      <c r="G89" s="149"/>
      <c r="H89" s="149"/>
      <c r="I89" s="149"/>
      <c r="J89" s="149"/>
      <c r="K89" s="149"/>
      <c r="L89" s="149"/>
      <c r="M89" s="149"/>
      <c r="N89" s="145"/>
      <c r="O89" s="146"/>
      <c r="P89" s="147"/>
    </row>
    <row r="90" spans="1:16">
      <c r="A90" s="138"/>
      <c r="B90" s="140"/>
      <c r="C90" s="140"/>
      <c r="D90" s="140"/>
      <c r="E90" s="140"/>
      <c r="F90" s="141"/>
      <c r="G90" s="144"/>
      <c r="H90" s="150"/>
      <c r="I90" s="150"/>
      <c r="J90" s="150"/>
      <c r="K90" s="144"/>
      <c r="L90" s="150"/>
      <c r="M90" s="144"/>
      <c r="N90" s="145"/>
      <c r="O90" s="146"/>
      <c r="P90" s="147"/>
    </row>
    <row r="91" spans="1:16">
      <c r="A91" s="138"/>
      <c r="B91" s="148"/>
      <c r="C91" s="148"/>
      <c r="D91" s="148"/>
      <c r="E91" s="148"/>
      <c r="F91" s="148"/>
      <c r="G91" s="149"/>
      <c r="H91" s="149"/>
      <c r="I91" s="149"/>
      <c r="J91" s="149"/>
      <c r="K91" s="149"/>
      <c r="L91" s="149"/>
      <c r="M91" s="149"/>
      <c r="N91" s="145"/>
      <c r="O91" s="146"/>
      <c r="P91" s="147"/>
    </row>
    <row r="92" spans="1:16">
      <c r="A92" s="138"/>
      <c r="B92" s="140"/>
      <c r="C92" s="140"/>
      <c r="D92" s="140"/>
      <c r="E92" s="140"/>
      <c r="F92" s="141"/>
      <c r="G92" s="144"/>
      <c r="H92" s="143"/>
      <c r="I92" s="143"/>
      <c r="J92" s="143"/>
      <c r="K92" s="144"/>
      <c r="L92" s="141"/>
      <c r="M92" s="142"/>
      <c r="N92" s="145"/>
      <c r="O92" s="146"/>
      <c r="P92" s="147"/>
    </row>
    <row r="93" spans="1:16">
      <c r="A93" s="138"/>
      <c r="B93" s="140"/>
      <c r="C93" s="140"/>
      <c r="D93" s="140"/>
      <c r="E93" s="140"/>
      <c r="F93" s="141"/>
      <c r="G93" s="142"/>
      <c r="H93" s="143"/>
      <c r="I93" s="143"/>
      <c r="J93" s="143"/>
      <c r="K93" s="144"/>
      <c r="L93" s="141"/>
      <c r="M93" s="142"/>
      <c r="N93" s="145"/>
      <c r="O93" s="146"/>
      <c r="P93" s="147"/>
    </row>
    <row r="94" spans="1:16">
      <c r="A94" s="138"/>
      <c r="B94" s="140"/>
      <c r="C94" s="140"/>
      <c r="D94" s="140"/>
      <c r="E94" s="140"/>
      <c r="F94" s="141"/>
      <c r="G94" s="151"/>
      <c r="H94" s="141"/>
      <c r="I94" s="141"/>
      <c r="J94" s="143"/>
      <c r="K94" s="144"/>
      <c r="L94" s="141"/>
      <c r="M94" s="151"/>
      <c r="N94" s="145"/>
      <c r="O94" s="146"/>
      <c r="P94" s="147"/>
    </row>
    <row r="95" spans="1:16">
      <c r="A95" s="138"/>
      <c r="B95" s="140"/>
      <c r="C95" s="140"/>
      <c r="D95" s="140"/>
      <c r="E95" s="140"/>
      <c r="F95" s="141"/>
      <c r="G95" s="151"/>
      <c r="H95" s="141"/>
      <c r="I95" s="141"/>
      <c r="J95" s="143"/>
      <c r="K95" s="144"/>
      <c r="L95" s="141"/>
      <c r="M95" s="151"/>
      <c r="N95" s="145"/>
      <c r="O95" s="146"/>
      <c r="P95" s="147"/>
    </row>
    <row r="96" spans="1:16">
      <c r="A96" s="138"/>
      <c r="B96" s="140"/>
      <c r="C96" s="140"/>
      <c r="D96" s="140"/>
      <c r="E96" s="140"/>
      <c r="F96" s="141"/>
      <c r="G96" s="151"/>
      <c r="H96" s="141"/>
      <c r="I96" s="141"/>
      <c r="J96" s="143"/>
      <c r="K96" s="144"/>
      <c r="L96" s="141"/>
      <c r="M96" s="151"/>
      <c r="N96" s="145"/>
      <c r="O96" s="146"/>
      <c r="P96" s="147"/>
    </row>
    <row r="97" spans="1:16">
      <c r="A97" s="138"/>
      <c r="B97" s="140"/>
      <c r="C97" s="140"/>
      <c r="D97" s="140"/>
      <c r="E97" s="140"/>
      <c r="F97" s="141"/>
      <c r="G97" s="151"/>
      <c r="H97" s="141"/>
      <c r="I97" s="141"/>
      <c r="J97" s="143"/>
      <c r="K97" s="144"/>
      <c r="L97" s="141"/>
      <c r="M97" s="151"/>
      <c r="N97" s="145"/>
      <c r="O97" s="146"/>
      <c r="P97" s="147"/>
    </row>
    <row r="98" spans="1:16">
      <c r="A98" s="138"/>
      <c r="B98" s="140"/>
      <c r="C98" s="140"/>
      <c r="D98" s="140"/>
      <c r="E98" s="140"/>
      <c r="F98" s="141"/>
      <c r="G98" s="151"/>
      <c r="H98" s="141"/>
      <c r="I98" s="141"/>
      <c r="J98" s="143"/>
      <c r="K98" s="144"/>
      <c r="L98" s="141"/>
      <c r="M98" s="151"/>
      <c r="N98" s="145"/>
      <c r="O98" s="146"/>
      <c r="P98" s="147"/>
    </row>
    <row r="99" spans="1:16">
      <c r="A99" s="138"/>
      <c r="B99" s="140"/>
      <c r="C99" s="140"/>
      <c r="D99" s="140"/>
      <c r="E99" s="140"/>
      <c r="F99" s="141"/>
      <c r="G99" s="151"/>
      <c r="H99" s="141"/>
      <c r="I99" s="141"/>
      <c r="J99" s="143"/>
      <c r="K99" s="144"/>
      <c r="L99" s="141"/>
      <c r="M99" s="151"/>
      <c r="N99" s="145"/>
      <c r="O99" s="146"/>
      <c r="P99" s="147"/>
    </row>
    <row r="100" spans="1:16">
      <c r="A100" s="138"/>
      <c r="B100" s="140"/>
      <c r="C100" s="140"/>
      <c r="D100" s="140"/>
      <c r="E100" s="140"/>
      <c r="F100" s="141"/>
      <c r="G100" s="151"/>
      <c r="H100" s="141"/>
      <c r="I100" s="141"/>
      <c r="J100" s="143"/>
      <c r="K100" s="144"/>
      <c r="L100" s="141"/>
      <c r="M100" s="151"/>
      <c r="N100" s="145"/>
      <c r="O100" s="146"/>
      <c r="P100" s="147"/>
    </row>
    <row r="101" spans="1:16">
      <c r="A101" s="138"/>
      <c r="B101" s="140"/>
      <c r="C101" s="140"/>
      <c r="D101" s="140"/>
      <c r="E101" s="140"/>
      <c r="F101" s="141"/>
      <c r="G101" s="151"/>
      <c r="H101" s="141"/>
      <c r="I101" s="141"/>
      <c r="J101" s="143"/>
      <c r="K101" s="144"/>
      <c r="L101" s="141"/>
      <c r="M101" s="151"/>
      <c r="N101" s="145"/>
      <c r="O101" s="146"/>
      <c r="P101" s="147"/>
    </row>
    <row r="102" spans="1:16">
      <c r="A102" s="138"/>
      <c r="B102" s="140"/>
      <c r="C102" s="140"/>
      <c r="D102" s="140"/>
      <c r="E102" s="140"/>
      <c r="F102" s="141"/>
      <c r="G102" s="151"/>
      <c r="H102" s="141"/>
      <c r="I102" s="141"/>
      <c r="J102" s="143"/>
      <c r="K102" s="144"/>
      <c r="L102" s="141"/>
      <c r="M102" s="151"/>
      <c r="N102" s="145"/>
      <c r="O102" s="146"/>
      <c r="P102" s="147"/>
    </row>
    <row r="103" spans="1:16">
      <c r="A103" s="138"/>
      <c r="B103" s="140"/>
      <c r="C103" s="140"/>
      <c r="D103" s="140"/>
      <c r="E103" s="140"/>
      <c r="F103" s="141"/>
      <c r="G103" s="151"/>
      <c r="H103" s="141"/>
      <c r="I103" s="141"/>
      <c r="J103" s="143"/>
      <c r="K103" s="144"/>
      <c r="L103" s="141"/>
      <c r="M103" s="151"/>
      <c r="N103" s="145"/>
      <c r="O103" s="146"/>
      <c r="P103" s="147"/>
    </row>
    <row r="104" spans="1:16">
      <c r="A104" s="138"/>
      <c r="B104" s="140"/>
      <c r="C104" s="140"/>
      <c r="D104" s="140"/>
      <c r="E104" s="140"/>
      <c r="F104" s="141"/>
      <c r="G104" s="151"/>
      <c r="H104" s="141"/>
      <c r="I104" s="141"/>
      <c r="J104" s="143"/>
      <c r="K104" s="144"/>
      <c r="L104" s="141"/>
      <c r="M104" s="151"/>
      <c r="N104" s="145"/>
      <c r="O104" s="146"/>
      <c r="P104" s="147"/>
    </row>
    <row r="105" spans="1:16">
      <c r="A105" s="138"/>
      <c r="B105" s="140"/>
      <c r="C105" s="140"/>
      <c r="D105" s="140"/>
      <c r="E105" s="140"/>
      <c r="F105" s="141"/>
      <c r="G105" s="151"/>
      <c r="H105" s="141"/>
      <c r="I105" s="141"/>
      <c r="J105" s="143"/>
      <c r="K105" s="144"/>
      <c r="L105" s="141"/>
      <c r="M105" s="151"/>
      <c r="N105" s="145"/>
      <c r="O105" s="146"/>
      <c r="P105" s="147"/>
    </row>
    <row r="106" spans="1:16">
      <c r="A106" s="138"/>
      <c r="B106" s="140"/>
      <c r="C106" s="140"/>
      <c r="D106" s="140"/>
      <c r="E106" s="140"/>
      <c r="F106" s="141"/>
      <c r="G106" s="151"/>
      <c r="H106" s="141"/>
      <c r="I106" s="141"/>
      <c r="J106" s="143"/>
      <c r="K106" s="144"/>
      <c r="L106" s="141"/>
      <c r="M106" s="151"/>
      <c r="N106" s="145"/>
      <c r="O106" s="146"/>
      <c r="P106" s="147"/>
    </row>
    <row r="107" spans="1:16">
      <c r="A107" s="138"/>
      <c r="B107" s="152"/>
      <c r="C107" s="152"/>
      <c r="D107" s="152"/>
      <c r="E107" s="152"/>
      <c r="F107" s="149"/>
      <c r="G107" s="147"/>
      <c r="H107" s="147"/>
      <c r="I107" s="147"/>
      <c r="J107" s="153"/>
      <c r="K107" s="147"/>
      <c r="L107" s="147"/>
      <c r="M107" s="147"/>
      <c r="N107" s="145"/>
      <c r="O107" s="146"/>
      <c r="P107" s="147"/>
    </row>
    <row r="108" spans="1:16">
      <c r="A108" s="138"/>
      <c r="B108" s="152"/>
      <c r="C108" s="152"/>
      <c r="D108" s="152"/>
      <c r="E108" s="152"/>
      <c r="F108" s="149"/>
      <c r="G108" s="147"/>
      <c r="H108" s="147"/>
      <c r="I108" s="147"/>
      <c r="J108" s="153"/>
      <c r="K108" s="147"/>
      <c r="L108" s="147"/>
      <c r="M108" s="147"/>
      <c r="N108" s="145"/>
      <c r="O108" s="146"/>
      <c r="P108" s="147"/>
    </row>
    <row r="109" spans="1:16">
      <c r="A109" s="138"/>
      <c r="B109" s="152"/>
      <c r="C109" s="152"/>
      <c r="D109" s="152"/>
      <c r="E109" s="152"/>
      <c r="F109" s="149"/>
      <c r="G109" s="147"/>
      <c r="H109" s="147"/>
      <c r="I109" s="147"/>
      <c r="J109" s="153"/>
      <c r="K109" s="147"/>
      <c r="L109" s="147"/>
      <c r="M109" s="147"/>
      <c r="N109" s="145"/>
      <c r="O109" s="146"/>
      <c r="P109" s="147"/>
    </row>
    <row r="110" spans="1:16">
      <c r="A110" s="138"/>
      <c r="B110" s="152"/>
      <c r="C110" s="152"/>
      <c r="D110" s="152"/>
      <c r="E110" s="152"/>
      <c r="F110" s="149"/>
      <c r="G110" s="147"/>
      <c r="H110" s="147"/>
      <c r="I110" s="147"/>
      <c r="J110" s="153"/>
      <c r="K110" s="147"/>
      <c r="L110" s="147"/>
      <c r="M110" s="147"/>
      <c r="N110" s="145"/>
      <c r="O110" s="146"/>
      <c r="P110" s="147"/>
    </row>
    <row r="111" spans="1:16">
      <c r="A111" s="138"/>
      <c r="B111" s="152"/>
      <c r="C111" s="152"/>
      <c r="D111" s="152"/>
      <c r="E111" s="152"/>
      <c r="F111" s="149"/>
      <c r="G111" s="147"/>
      <c r="H111" s="147"/>
      <c r="I111" s="147"/>
      <c r="J111" s="153"/>
      <c r="K111" s="147"/>
      <c r="L111" s="147"/>
      <c r="M111" s="147"/>
      <c r="N111" s="145"/>
      <c r="O111" s="146"/>
      <c r="P111" s="147"/>
    </row>
    <row r="112" spans="1:16">
      <c r="A112" s="138"/>
      <c r="B112" s="152"/>
      <c r="C112" s="152"/>
      <c r="D112" s="152"/>
      <c r="E112" s="152"/>
      <c r="F112" s="149"/>
      <c r="G112" s="147"/>
      <c r="H112" s="147"/>
      <c r="I112" s="147"/>
      <c r="J112" s="153"/>
      <c r="K112" s="147"/>
      <c r="L112" s="147"/>
      <c r="M112" s="147"/>
      <c r="N112" s="145"/>
      <c r="O112" s="146"/>
      <c r="P112" s="147"/>
    </row>
    <row r="113" spans="1:16">
      <c r="A113" s="138"/>
      <c r="B113" s="152"/>
      <c r="C113" s="152"/>
      <c r="D113" s="152"/>
      <c r="E113" s="152"/>
      <c r="F113" s="149"/>
      <c r="G113" s="147"/>
      <c r="H113" s="147"/>
      <c r="I113" s="147"/>
      <c r="J113" s="153"/>
      <c r="K113" s="147"/>
      <c r="L113" s="147"/>
      <c r="M113" s="147"/>
      <c r="N113" s="145"/>
      <c r="O113" s="146"/>
      <c r="P113" s="147"/>
    </row>
    <row r="114" spans="1:16">
      <c r="A114" s="138"/>
      <c r="B114" s="152"/>
      <c r="C114" s="152"/>
      <c r="D114" s="152"/>
      <c r="E114" s="152"/>
      <c r="F114" s="149"/>
      <c r="G114" s="147"/>
      <c r="H114" s="147"/>
      <c r="I114" s="147"/>
      <c r="J114" s="153"/>
      <c r="K114" s="147"/>
      <c r="L114" s="147"/>
      <c r="M114" s="147"/>
      <c r="N114" s="145"/>
      <c r="O114" s="146"/>
      <c r="P114" s="147"/>
    </row>
    <row r="115" spans="1:16">
      <c r="A115" s="138"/>
      <c r="B115" s="152"/>
      <c r="C115" s="152"/>
      <c r="D115" s="152"/>
      <c r="E115" s="152"/>
      <c r="F115" s="149"/>
      <c r="G115" s="147"/>
      <c r="H115" s="147"/>
      <c r="I115" s="147"/>
      <c r="J115" s="153"/>
      <c r="K115" s="147"/>
      <c r="L115" s="147"/>
      <c r="M115" s="147"/>
      <c r="N115" s="145"/>
      <c r="O115" s="146"/>
      <c r="P115" s="147"/>
    </row>
  </sheetData>
  <mergeCells count="20">
    <mergeCell ref="B7:C7"/>
    <mergeCell ref="B8:C8"/>
    <mergeCell ref="B9:C9"/>
    <mergeCell ref="B10:C10"/>
    <mergeCell ref="B6:C6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8"/>
  <sheetViews>
    <sheetView workbookViewId="0">
      <selection activeCell="O15" sqref="O15"/>
    </sheetView>
  </sheetViews>
  <sheetFormatPr defaultRowHeight="23.25"/>
  <cols>
    <col min="1" max="1" width="2.7109375" style="68" customWidth="1"/>
    <col min="2" max="3" width="5.5703125" style="68" customWidth="1"/>
    <col min="4" max="4" width="2.7109375" style="68" customWidth="1"/>
    <col min="5" max="5" width="7" style="68" customWidth="1"/>
    <col min="6" max="6" width="3.140625" style="68" customWidth="1"/>
    <col min="7" max="7" width="2.7109375" style="68" customWidth="1"/>
    <col min="8" max="9" width="5.5703125" style="68" customWidth="1"/>
    <col min="10" max="10" width="2.7109375" style="68" customWidth="1"/>
    <col min="11" max="11" width="7" style="68" customWidth="1"/>
    <col min="12" max="12" width="3.140625" style="68" customWidth="1"/>
    <col min="257" max="257" width="2.7109375" customWidth="1"/>
    <col min="258" max="259" width="5.5703125" customWidth="1"/>
    <col min="260" max="260" width="2.7109375" customWidth="1"/>
    <col min="261" max="261" width="7" customWidth="1"/>
    <col min="262" max="262" width="3.140625" customWidth="1"/>
    <col min="263" max="263" width="2.7109375" customWidth="1"/>
    <col min="264" max="265" width="5.5703125" customWidth="1"/>
    <col min="266" max="266" width="2.7109375" customWidth="1"/>
    <col min="267" max="267" width="7" customWidth="1"/>
    <col min="268" max="268" width="3.140625" customWidth="1"/>
    <col min="513" max="513" width="2.7109375" customWidth="1"/>
    <col min="514" max="515" width="5.5703125" customWidth="1"/>
    <col min="516" max="516" width="2.7109375" customWidth="1"/>
    <col min="517" max="517" width="7" customWidth="1"/>
    <col min="518" max="518" width="3.140625" customWidth="1"/>
    <col min="519" max="519" width="2.7109375" customWidth="1"/>
    <col min="520" max="521" width="5.5703125" customWidth="1"/>
    <col min="522" max="522" width="2.7109375" customWidth="1"/>
    <col min="523" max="523" width="7" customWidth="1"/>
    <col min="524" max="524" width="3.140625" customWidth="1"/>
    <col min="769" max="769" width="2.7109375" customWidth="1"/>
    <col min="770" max="771" width="5.5703125" customWidth="1"/>
    <col min="772" max="772" width="2.7109375" customWidth="1"/>
    <col min="773" max="773" width="7" customWidth="1"/>
    <col min="774" max="774" width="3.140625" customWidth="1"/>
    <col min="775" max="775" width="2.7109375" customWidth="1"/>
    <col min="776" max="777" width="5.5703125" customWidth="1"/>
    <col min="778" max="778" width="2.7109375" customWidth="1"/>
    <col min="779" max="779" width="7" customWidth="1"/>
    <col min="780" max="780" width="3.140625" customWidth="1"/>
    <col min="1025" max="1025" width="2.7109375" customWidth="1"/>
    <col min="1026" max="1027" width="5.5703125" customWidth="1"/>
    <col min="1028" max="1028" width="2.7109375" customWidth="1"/>
    <col min="1029" max="1029" width="7" customWidth="1"/>
    <col min="1030" max="1030" width="3.140625" customWidth="1"/>
    <col min="1031" max="1031" width="2.7109375" customWidth="1"/>
    <col min="1032" max="1033" width="5.5703125" customWidth="1"/>
    <col min="1034" max="1034" width="2.7109375" customWidth="1"/>
    <col min="1035" max="1035" width="7" customWidth="1"/>
    <col min="1036" max="1036" width="3.140625" customWidth="1"/>
    <col min="1281" max="1281" width="2.7109375" customWidth="1"/>
    <col min="1282" max="1283" width="5.5703125" customWidth="1"/>
    <col min="1284" max="1284" width="2.7109375" customWidth="1"/>
    <col min="1285" max="1285" width="7" customWidth="1"/>
    <col min="1286" max="1286" width="3.140625" customWidth="1"/>
    <col min="1287" max="1287" width="2.7109375" customWidth="1"/>
    <col min="1288" max="1289" width="5.5703125" customWidth="1"/>
    <col min="1290" max="1290" width="2.7109375" customWidth="1"/>
    <col min="1291" max="1291" width="7" customWidth="1"/>
    <col min="1292" max="1292" width="3.140625" customWidth="1"/>
    <col min="1537" max="1537" width="2.7109375" customWidth="1"/>
    <col min="1538" max="1539" width="5.5703125" customWidth="1"/>
    <col min="1540" max="1540" width="2.7109375" customWidth="1"/>
    <col min="1541" max="1541" width="7" customWidth="1"/>
    <col min="1542" max="1542" width="3.140625" customWidth="1"/>
    <col min="1543" max="1543" width="2.7109375" customWidth="1"/>
    <col min="1544" max="1545" width="5.5703125" customWidth="1"/>
    <col min="1546" max="1546" width="2.7109375" customWidth="1"/>
    <col min="1547" max="1547" width="7" customWidth="1"/>
    <col min="1548" max="1548" width="3.140625" customWidth="1"/>
    <col min="1793" max="1793" width="2.7109375" customWidth="1"/>
    <col min="1794" max="1795" width="5.5703125" customWidth="1"/>
    <col min="1796" max="1796" width="2.7109375" customWidth="1"/>
    <col min="1797" max="1797" width="7" customWidth="1"/>
    <col min="1798" max="1798" width="3.140625" customWidth="1"/>
    <col min="1799" max="1799" width="2.7109375" customWidth="1"/>
    <col min="1800" max="1801" width="5.5703125" customWidth="1"/>
    <col min="1802" max="1802" width="2.7109375" customWidth="1"/>
    <col min="1803" max="1803" width="7" customWidth="1"/>
    <col min="1804" max="1804" width="3.140625" customWidth="1"/>
    <col min="2049" max="2049" width="2.7109375" customWidth="1"/>
    <col min="2050" max="2051" width="5.5703125" customWidth="1"/>
    <col min="2052" max="2052" width="2.7109375" customWidth="1"/>
    <col min="2053" max="2053" width="7" customWidth="1"/>
    <col min="2054" max="2054" width="3.140625" customWidth="1"/>
    <col min="2055" max="2055" width="2.7109375" customWidth="1"/>
    <col min="2056" max="2057" width="5.5703125" customWidth="1"/>
    <col min="2058" max="2058" width="2.7109375" customWidth="1"/>
    <col min="2059" max="2059" width="7" customWidth="1"/>
    <col min="2060" max="2060" width="3.140625" customWidth="1"/>
    <col min="2305" max="2305" width="2.7109375" customWidth="1"/>
    <col min="2306" max="2307" width="5.5703125" customWidth="1"/>
    <col min="2308" max="2308" width="2.7109375" customWidth="1"/>
    <col min="2309" max="2309" width="7" customWidth="1"/>
    <col min="2310" max="2310" width="3.140625" customWidth="1"/>
    <col min="2311" max="2311" width="2.7109375" customWidth="1"/>
    <col min="2312" max="2313" width="5.5703125" customWidth="1"/>
    <col min="2314" max="2314" width="2.7109375" customWidth="1"/>
    <col min="2315" max="2315" width="7" customWidth="1"/>
    <col min="2316" max="2316" width="3.140625" customWidth="1"/>
    <col min="2561" max="2561" width="2.7109375" customWidth="1"/>
    <col min="2562" max="2563" width="5.5703125" customWidth="1"/>
    <col min="2564" max="2564" width="2.7109375" customWidth="1"/>
    <col min="2565" max="2565" width="7" customWidth="1"/>
    <col min="2566" max="2566" width="3.140625" customWidth="1"/>
    <col min="2567" max="2567" width="2.7109375" customWidth="1"/>
    <col min="2568" max="2569" width="5.5703125" customWidth="1"/>
    <col min="2570" max="2570" width="2.7109375" customWidth="1"/>
    <col min="2571" max="2571" width="7" customWidth="1"/>
    <col min="2572" max="2572" width="3.140625" customWidth="1"/>
    <col min="2817" max="2817" width="2.7109375" customWidth="1"/>
    <col min="2818" max="2819" width="5.5703125" customWidth="1"/>
    <col min="2820" max="2820" width="2.7109375" customWidth="1"/>
    <col min="2821" max="2821" width="7" customWidth="1"/>
    <col min="2822" max="2822" width="3.140625" customWidth="1"/>
    <col min="2823" max="2823" width="2.7109375" customWidth="1"/>
    <col min="2824" max="2825" width="5.5703125" customWidth="1"/>
    <col min="2826" max="2826" width="2.7109375" customWidth="1"/>
    <col min="2827" max="2827" width="7" customWidth="1"/>
    <col min="2828" max="2828" width="3.140625" customWidth="1"/>
    <col min="3073" max="3073" width="2.7109375" customWidth="1"/>
    <col min="3074" max="3075" width="5.5703125" customWidth="1"/>
    <col min="3076" max="3076" width="2.7109375" customWidth="1"/>
    <col min="3077" max="3077" width="7" customWidth="1"/>
    <col min="3078" max="3078" width="3.140625" customWidth="1"/>
    <col min="3079" max="3079" width="2.7109375" customWidth="1"/>
    <col min="3080" max="3081" width="5.5703125" customWidth="1"/>
    <col min="3082" max="3082" width="2.7109375" customWidth="1"/>
    <col min="3083" max="3083" width="7" customWidth="1"/>
    <col min="3084" max="3084" width="3.140625" customWidth="1"/>
    <col min="3329" max="3329" width="2.7109375" customWidth="1"/>
    <col min="3330" max="3331" width="5.5703125" customWidth="1"/>
    <col min="3332" max="3332" width="2.7109375" customWidth="1"/>
    <col min="3333" max="3333" width="7" customWidth="1"/>
    <col min="3334" max="3334" width="3.140625" customWidth="1"/>
    <col min="3335" max="3335" width="2.7109375" customWidth="1"/>
    <col min="3336" max="3337" width="5.5703125" customWidth="1"/>
    <col min="3338" max="3338" width="2.7109375" customWidth="1"/>
    <col min="3339" max="3339" width="7" customWidth="1"/>
    <col min="3340" max="3340" width="3.140625" customWidth="1"/>
    <col min="3585" max="3585" width="2.7109375" customWidth="1"/>
    <col min="3586" max="3587" width="5.5703125" customWidth="1"/>
    <col min="3588" max="3588" width="2.7109375" customWidth="1"/>
    <col min="3589" max="3589" width="7" customWidth="1"/>
    <col min="3590" max="3590" width="3.140625" customWidth="1"/>
    <col min="3591" max="3591" width="2.7109375" customWidth="1"/>
    <col min="3592" max="3593" width="5.5703125" customWidth="1"/>
    <col min="3594" max="3594" width="2.7109375" customWidth="1"/>
    <col min="3595" max="3595" width="7" customWidth="1"/>
    <col min="3596" max="3596" width="3.140625" customWidth="1"/>
    <col min="3841" max="3841" width="2.7109375" customWidth="1"/>
    <col min="3842" max="3843" width="5.5703125" customWidth="1"/>
    <col min="3844" max="3844" width="2.7109375" customWidth="1"/>
    <col min="3845" max="3845" width="7" customWidth="1"/>
    <col min="3846" max="3846" width="3.140625" customWidth="1"/>
    <col min="3847" max="3847" width="2.7109375" customWidth="1"/>
    <col min="3848" max="3849" width="5.5703125" customWidth="1"/>
    <col min="3850" max="3850" width="2.7109375" customWidth="1"/>
    <col min="3851" max="3851" width="7" customWidth="1"/>
    <col min="3852" max="3852" width="3.140625" customWidth="1"/>
    <col min="4097" max="4097" width="2.7109375" customWidth="1"/>
    <col min="4098" max="4099" width="5.5703125" customWidth="1"/>
    <col min="4100" max="4100" width="2.7109375" customWidth="1"/>
    <col min="4101" max="4101" width="7" customWidth="1"/>
    <col min="4102" max="4102" width="3.140625" customWidth="1"/>
    <col min="4103" max="4103" width="2.7109375" customWidth="1"/>
    <col min="4104" max="4105" width="5.5703125" customWidth="1"/>
    <col min="4106" max="4106" width="2.7109375" customWidth="1"/>
    <col min="4107" max="4107" width="7" customWidth="1"/>
    <col min="4108" max="4108" width="3.140625" customWidth="1"/>
    <col min="4353" max="4353" width="2.7109375" customWidth="1"/>
    <col min="4354" max="4355" width="5.5703125" customWidth="1"/>
    <col min="4356" max="4356" width="2.7109375" customWidth="1"/>
    <col min="4357" max="4357" width="7" customWidth="1"/>
    <col min="4358" max="4358" width="3.140625" customWidth="1"/>
    <col min="4359" max="4359" width="2.7109375" customWidth="1"/>
    <col min="4360" max="4361" width="5.5703125" customWidth="1"/>
    <col min="4362" max="4362" width="2.7109375" customWidth="1"/>
    <col min="4363" max="4363" width="7" customWidth="1"/>
    <col min="4364" max="4364" width="3.140625" customWidth="1"/>
    <col min="4609" max="4609" width="2.7109375" customWidth="1"/>
    <col min="4610" max="4611" width="5.5703125" customWidth="1"/>
    <col min="4612" max="4612" width="2.7109375" customWidth="1"/>
    <col min="4613" max="4613" width="7" customWidth="1"/>
    <col min="4614" max="4614" width="3.140625" customWidth="1"/>
    <col min="4615" max="4615" width="2.7109375" customWidth="1"/>
    <col min="4616" max="4617" width="5.5703125" customWidth="1"/>
    <col min="4618" max="4618" width="2.7109375" customWidth="1"/>
    <col min="4619" max="4619" width="7" customWidth="1"/>
    <col min="4620" max="4620" width="3.140625" customWidth="1"/>
    <col min="4865" max="4865" width="2.7109375" customWidth="1"/>
    <col min="4866" max="4867" width="5.5703125" customWidth="1"/>
    <col min="4868" max="4868" width="2.7109375" customWidth="1"/>
    <col min="4869" max="4869" width="7" customWidth="1"/>
    <col min="4870" max="4870" width="3.140625" customWidth="1"/>
    <col min="4871" max="4871" width="2.7109375" customWidth="1"/>
    <col min="4872" max="4873" width="5.5703125" customWidth="1"/>
    <col min="4874" max="4874" width="2.7109375" customWidth="1"/>
    <col min="4875" max="4875" width="7" customWidth="1"/>
    <col min="4876" max="4876" width="3.140625" customWidth="1"/>
    <col min="5121" max="5121" width="2.7109375" customWidth="1"/>
    <col min="5122" max="5123" width="5.5703125" customWidth="1"/>
    <col min="5124" max="5124" width="2.7109375" customWidth="1"/>
    <col min="5125" max="5125" width="7" customWidth="1"/>
    <col min="5126" max="5126" width="3.140625" customWidth="1"/>
    <col min="5127" max="5127" width="2.7109375" customWidth="1"/>
    <col min="5128" max="5129" width="5.5703125" customWidth="1"/>
    <col min="5130" max="5130" width="2.7109375" customWidth="1"/>
    <col min="5131" max="5131" width="7" customWidth="1"/>
    <col min="5132" max="5132" width="3.140625" customWidth="1"/>
    <col min="5377" max="5377" width="2.7109375" customWidth="1"/>
    <col min="5378" max="5379" width="5.5703125" customWidth="1"/>
    <col min="5380" max="5380" width="2.7109375" customWidth="1"/>
    <col min="5381" max="5381" width="7" customWidth="1"/>
    <col min="5382" max="5382" width="3.140625" customWidth="1"/>
    <col min="5383" max="5383" width="2.7109375" customWidth="1"/>
    <col min="5384" max="5385" width="5.5703125" customWidth="1"/>
    <col min="5386" max="5386" width="2.7109375" customWidth="1"/>
    <col min="5387" max="5387" width="7" customWidth="1"/>
    <col min="5388" max="5388" width="3.140625" customWidth="1"/>
    <col min="5633" max="5633" width="2.7109375" customWidth="1"/>
    <col min="5634" max="5635" width="5.5703125" customWidth="1"/>
    <col min="5636" max="5636" width="2.7109375" customWidth="1"/>
    <col min="5637" max="5637" width="7" customWidth="1"/>
    <col min="5638" max="5638" width="3.140625" customWidth="1"/>
    <col min="5639" max="5639" width="2.7109375" customWidth="1"/>
    <col min="5640" max="5641" width="5.5703125" customWidth="1"/>
    <col min="5642" max="5642" width="2.7109375" customWidth="1"/>
    <col min="5643" max="5643" width="7" customWidth="1"/>
    <col min="5644" max="5644" width="3.140625" customWidth="1"/>
    <col min="5889" max="5889" width="2.7109375" customWidth="1"/>
    <col min="5890" max="5891" width="5.5703125" customWidth="1"/>
    <col min="5892" max="5892" width="2.7109375" customWidth="1"/>
    <col min="5893" max="5893" width="7" customWidth="1"/>
    <col min="5894" max="5894" width="3.140625" customWidth="1"/>
    <col min="5895" max="5895" width="2.7109375" customWidth="1"/>
    <col min="5896" max="5897" width="5.5703125" customWidth="1"/>
    <col min="5898" max="5898" width="2.7109375" customWidth="1"/>
    <col min="5899" max="5899" width="7" customWidth="1"/>
    <col min="5900" max="5900" width="3.140625" customWidth="1"/>
    <col min="6145" max="6145" width="2.7109375" customWidth="1"/>
    <col min="6146" max="6147" width="5.5703125" customWidth="1"/>
    <col min="6148" max="6148" width="2.7109375" customWidth="1"/>
    <col min="6149" max="6149" width="7" customWidth="1"/>
    <col min="6150" max="6150" width="3.140625" customWidth="1"/>
    <col min="6151" max="6151" width="2.7109375" customWidth="1"/>
    <col min="6152" max="6153" width="5.5703125" customWidth="1"/>
    <col min="6154" max="6154" width="2.7109375" customWidth="1"/>
    <col min="6155" max="6155" width="7" customWidth="1"/>
    <col min="6156" max="6156" width="3.140625" customWidth="1"/>
    <col min="6401" max="6401" width="2.7109375" customWidth="1"/>
    <col min="6402" max="6403" width="5.5703125" customWidth="1"/>
    <col min="6404" max="6404" width="2.7109375" customWidth="1"/>
    <col min="6405" max="6405" width="7" customWidth="1"/>
    <col min="6406" max="6406" width="3.140625" customWidth="1"/>
    <col min="6407" max="6407" width="2.7109375" customWidth="1"/>
    <col min="6408" max="6409" width="5.5703125" customWidth="1"/>
    <col min="6410" max="6410" width="2.7109375" customWidth="1"/>
    <col min="6411" max="6411" width="7" customWidth="1"/>
    <col min="6412" max="6412" width="3.140625" customWidth="1"/>
    <col min="6657" max="6657" width="2.7109375" customWidth="1"/>
    <col min="6658" max="6659" width="5.5703125" customWidth="1"/>
    <col min="6660" max="6660" width="2.7109375" customWidth="1"/>
    <col min="6661" max="6661" width="7" customWidth="1"/>
    <col min="6662" max="6662" width="3.140625" customWidth="1"/>
    <col min="6663" max="6663" width="2.7109375" customWidth="1"/>
    <col min="6664" max="6665" width="5.5703125" customWidth="1"/>
    <col min="6666" max="6666" width="2.7109375" customWidth="1"/>
    <col min="6667" max="6667" width="7" customWidth="1"/>
    <col min="6668" max="6668" width="3.140625" customWidth="1"/>
    <col min="6913" max="6913" width="2.7109375" customWidth="1"/>
    <col min="6914" max="6915" width="5.5703125" customWidth="1"/>
    <col min="6916" max="6916" width="2.7109375" customWidth="1"/>
    <col min="6917" max="6917" width="7" customWidth="1"/>
    <col min="6918" max="6918" width="3.140625" customWidth="1"/>
    <col min="6919" max="6919" width="2.7109375" customWidth="1"/>
    <col min="6920" max="6921" width="5.5703125" customWidth="1"/>
    <col min="6922" max="6922" width="2.7109375" customWidth="1"/>
    <col min="6923" max="6923" width="7" customWidth="1"/>
    <col min="6924" max="6924" width="3.140625" customWidth="1"/>
    <col min="7169" max="7169" width="2.7109375" customWidth="1"/>
    <col min="7170" max="7171" width="5.5703125" customWidth="1"/>
    <col min="7172" max="7172" width="2.7109375" customWidth="1"/>
    <col min="7173" max="7173" width="7" customWidth="1"/>
    <col min="7174" max="7174" width="3.140625" customWidth="1"/>
    <col min="7175" max="7175" width="2.7109375" customWidth="1"/>
    <col min="7176" max="7177" width="5.5703125" customWidth="1"/>
    <col min="7178" max="7178" width="2.7109375" customWidth="1"/>
    <col min="7179" max="7179" width="7" customWidth="1"/>
    <col min="7180" max="7180" width="3.140625" customWidth="1"/>
    <col min="7425" max="7425" width="2.7109375" customWidth="1"/>
    <col min="7426" max="7427" width="5.5703125" customWidth="1"/>
    <col min="7428" max="7428" width="2.7109375" customWidth="1"/>
    <col min="7429" max="7429" width="7" customWidth="1"/>
    <col min="7430" max="7430" width="3.140625" customWidth="1"/>
    <col min="7431" max="7431" width="2.7109375" customWidth="1"/>
    <col min="7432" max="7433" width="5.5703125" customWidth="1"/>
    <col min="7434" max="7434" width="2.7109375" customWidth="1"/>
    <col min="7435" max="7435" width="7" customWidth="1"/>
    <col min="7436" max="7436" width="3.140625" customWidth="1"/>
    <col min="7681" max="7681" width="2.7109375" customWidth="1"/>
    <col min="7682" max="7683" width="5.5703125" customWidth="1"/>
    <col min="7684" max="7684" width="2.7109375" customWidth="1"/>
    <col min="7685" max="7685" width="7" customWidth="1"/>
    <col min="7686" max="7686" width="3.140625" customWidth="1"/>
    <col min="7687" max="7687" width="2.7109375" customWidth="1"/>
    <col min="7688" max="7689" width="5.5703125" customWidth="1"/>
    <col min="7690" max="7690" width="2.7109375" customWidth="1"/>
    <col min="7691" max="7691" width="7" customWidth="1"/>
    <col min="7692" max="7692" width="3.140625" customWidth="1"/>
    <col min="7937" max="7937" width="2.7109375" customWidth="1"/>
    <col min="7938" max="7939" width="5.5703125" customWidth="1"/>
    <col min="7940" max="7940" width="2.7109375" customWidth="1"/>
    <col min="7941" max="7941" width="7" customWidth="1"/>
    <col min="7942" max="7942" width="3.140625" customWidth="1"/>
    <col min="7943" max="7943" width="2.7109375" customWidth="1"/>
    <col min="7944" max="7945" width="5.5703125" customWidth="1"/>
    <col min="7946" max="7946" width="2.7109375" customWidth="1"/>
    <col min="7947" max="7947" width="7" customWidth="1"/>
    <col min="7948" max="7948" width="3.140625" customWidth="1"/>
    <col min="8193" max="8193" width="2.7109375" customWidth="1"/>
    <col min="8194" max="8195" width="5.5703125" customWidth="1"/>
    <col min="8196" max="8196" width="2.7109375" customWidth="1"/>
    <col min="8197" max="8197" width="7" customWidth="1"/>
    <col min="8198" max="8198" width="3.140625" customWidth="1"/>
    <col min="8199" max="8199" width="2.7109375" customWidth="1"/>
    <col min="8200" max="8201" width="5.5703125" customWidth="1"/>
    <col min="8202" max="8202" width="2.7109375" customWidth="1"/>
    <col min="8203" max="8203" width="7" customWidth="1"/>
    <col min="8204" max="8204" width="3.140625" customWidth="1"/>
    <col min="8449" max="8449" width="2.7109375" customWidth="1"/>
    <col min="8450" max="8451" width="5.5703125" customWidth="1"/>
    <col min="8452" max="8452" width="2.7109375" customWidth="1"/>
    <col min="8453" max="8453" width="7" customWidth="1"/>
    <col min="8454" max="8454" width="3.140625" customWidth="1"/>
    <col min="8455" max="8455" width="2.7109375" customWidth="1"/>
    <col min="8456" max="8457" width="5.5703125" customWidth="1"/>
    <col min="8458" max="8458" width="2.7109375" customWidth="1"/>
    <col min="8459" max="8459" width="7" customWidth="1"/>
    <col min="8460" max="8460" width="3.140625" customWidth="1"/>
    <col min="8705" max="8705" width="2.7109375" customWidth="1"/>
    <col min="8706" max="8707" width="5.5703125" customWidth="1"/>
    <col min="8708" max="8708" width="2.7109375" customWidth="1"/>
    <col min="8709" max="8709" width="7" customWidth="1"/>
    <col min="8710" max="8710" width="3.140625" customWidth="1"/>
    <col min="8711" max="8711" width="2.7109375" customWidth="1"/>
    <col min="8712" max="8713" width="5.5703125" customWidth="1"/>
    <col min="8714" max="8714" width="2.7109375" customWidth="1"/>
    <col min="8715" max="8715" width="7" customWidth="1"/>
    <col min="8716" max="8716" width="3.140625" customWidth="1"/>
    <col min="8961" max="8961" width="2.7109375" customWidth="1"/>
    <col min="8962" max="8963" width="5.5703125" customWidth="1"/>
    <col min="8964" max="8964" width="2.7109375" customWidth="1"/>
    <col min="8965" max="8965" width="7" customWidth="1"/>
    <col min="8966" max="8966" width="3.140625" customWidth="1"/>
    <col min="8967" max="8967" width="2.7109375" customWidth="1"/>
    <col min="8968" max="8969" width="5.5703125" customWidth="1"/>
    <col min="8970" max="8970" width="2.7109375" customWidth="1"/>
    <col min="8971" max="8971" width="7" customWidth="1"/>
    <col min="8972" max="8972" width="3.140625" customWidth="1"/>
    <col min="9217" max="9217" width="2.7109375" customWidth="1"/>
    <col min="9218" max="9219" width="5.5703125" customWidth="1"/>
    <col min="9220" max="9220" width="2.7109375" customWidth="1"/>
    <col min="9221" max="9221" width="7" customWidth="1"/>
    <col min="9222" max="9222" width="3.140625" customWidth="1"/>
    <col min="9223" max="9223" width="2.7109375" customWidth="1"/>
    <col min="9224" max="9225" width="5.5703125" customWidth="1"/>
    <col min="9226" max="9226" width="2.7109375" customWidth="1"/>
    <col min="9227" max="9227" width="7" customWidth="1"/>
    <col min="9228" max="9228" width="3.140625" customWidth="1"/>
    <col min="9473" max="9473" width="2.7109375" customWidth="1"/>
    <col min="9474" max="9475" width="5.5703125" customWidth="1"/>
    <col min="9476" max="9476" width="2.7109375" customWidth="1"/>
    <col min="9477" max="9477" width="7" customWidth="1"/>
    <col min="9478" max="9478" width="3.140625" customWidth="1"/>
    <col min="9479" max="9479" width="2.7109375" customWidth="1"/>
    <col min="9480" max="9481" width="5.5703125" customWidth="1"/>
    <col min="9482" max="9482" width="2.7109375" customWidth="1"/>
    <col min="9483" max="9483" width="7" customWidth="1"/>
    <col min="9484" max="9484" width="3.140625" customWidth="1"/>
    <col min="9729" max="9729" width="2.7109375" customWidth="1"/>
    <col min="9730" max="9731" width="5.5703125" customWidth="1"/>
    <col min="9732" max="9732" width="2.7109375" customWidth="1"/>
    <col min="9733" max="9733" width="7" customWidth="1"/>
    <col min="9734" max="9734" width="3.140625" customWidth="1"/>
    <col min="9735" max="9735" width="2.7109375" customWidth="1"/>
    <col min="9736" max="9737" width="5.5703125" customWidth="1"/>
    <col min="9738" max="9738" width="2.7109375" customWidth="1"/>
    <col min="9739" max="9739" width="7" customWidth="1"/>
    <col min="9740" max="9740" width="3.140625" customWidth="1"/>
    <col min="9985" max="9985" width="2.7109375" customWidth="1"/>
    <col min="9986" max="9987" width="5.5703125" customWidth="1"/>
    <col min="9988" max="9988" width="2.7109375" customWidth="1"/>
    <col min="9989" max="9989" width="7" customWidth="1"/>
    <col min="9990" max="9990" width="3.140625" customWidth="1"/>
    <col min="9991" max="9991" width="2.7109375" customWidth="1"/>
    <col min="9992" max="9993" width="5.5703125" customWidth="1"/>
    <col min="9994" max="9994" width="2.7109375" customWidth="1"/>
    <col min="9995" max="9995" width="7" customWidth="1"/>
    <col min="9996" max="9996" width="3.140625" customWidth="1"/>
    <col min="10241" max="10241" width="2.7109375" customWidth="1"/>
    <col min="10242" max="10243" width="5.5703125" customWidth="1"/>
    <col min="10244" max="10244" width="2.7109375" customWidth="1"/>
    <col min="10245" max="10245" width="7" customWidth="1"/>
    <col min="10246" max="10246" width="3.140625" customWidth="1"/>
    <col min="10247" max="10247" width="2.7109375" customWidth="1"/>
    <col min="10248" max="10249" width="5.5703125" customWidth="1"/>
    <col min="10250" max="10250" width="2.7109375" customWidth="1"/>
    <col min="10251" max="10251" width="7" customWidth="1"/>
    <col min="10252" max="10252" width="3.140625" customWidth="1"/>
    <col min="10497" max="10497" width="2.7109375" customWidth="1"/>
    <col min="10498" max="10499" width="5.5703125" customWidth="1"/>
    <col min="10500" max="10500" width="2.7109375" customWidth="1"/>
    <col min="10501" max="10501" width="7" customWidth="1"/>
    <col min="10502" max="10502" width="3.140625" customWidth="1"/>
    <col min="10503" max="10503" width="2.7109375" customWidth="1"/>
    <col min="10504" max="10505" width="5.5703125" customWidth="1"/>
    <col min="10506" max="10506" width="2.7109375" customWidth="1"/>
    <col min="10507" max="10507" width="7" customWidth="1"/>
    <col min="10508" max="10508" width="3.140625" customWidth="1"/>
    <col min="10753" max="10753" width="2.7109375" customWidth="1"/>
    <col min="10754" max="10755" width="5.5703125" customWidth="1"/>
    <col min="10756" max="10756" width="2.7109375" customWidth="1"/>
    <col min="10757" max="10757" width="7" customWidth="1"/>
    <col min="10758" max="10758" width="3.140625" customWidth="1"/>
    <col min="10759" max="10759" width="2.7109375" customWidth="1"/>
    <col min="10760" max="10761" width="5.5703125" customWidth="1"/>
    <col min="10762" max="10762" width="2.7109375" customWidth="1"/>
    <col min="10763" max="10763" width="7" customWidth="1"/>
    <col min="10764" max="10764" width="3.140625" customWidth="1"/>
    <col min="11009" max="11009" width="2.7109375" customWidth="1"/>
    <col min="11010" max="11011" width="5.5703125" customWidth="1"/>
    <col min="11012" max="11012" width="2.7109375" customWidth="1"/>
    <col min="11013" max="11013" width="7" customWidth="1"/>
    <col min="11014" max="11014" width="3.140625" customWidth="1"/>
    <col min="11015" max="11015" width="2.7109375" customWidth="1"/>
    <col min="11016" max="11017" width="5.5703125" customWidth="1"/>
    <col min="11018" max="11018" width="2.7109375" customWidth="1"/>
    <col min="11019" max="11019" width="7" customWidth="1"/>
    <col min="11020" max="11020" width="3.140625" customWidth="1"/>
    <col min="11265" max="11265" width="2.7109375" customWidth="1"/>
    <col min="11266" max="11267" width="5.5703125" customWidth="1"/>
    <col min="11268" max="11268" width="2.7109375" customWidth="1"/>
    <col min="11269" max="11269" width="7" customWidth="1"/>
    <col min="11270" max="11270" width="3.140625" customWidth="1"/>
    <col min="11271" max="11271" width="2.7109375" customWidth="1"/>
    <col min="11272" max="11273" width="5.5703125" customWidth="1"/>
    <col min="11274" max="11274" width="2.7109375" customWidth="1"/>
    <col min="11275" max="11275" width="7" customWidth="1"/>
    <col min="11276" max="11276" width="3.140625" customWidth="1"/>
    <col min="11521" max="11521" width="2.7109375" customWidth="1"/>
    <col min="11522" max="11523" width="5.5703125" customWidth="1"/>
    <col min="11524" max="11524" width="2.7109375" customWidth="1"/>
    <col min="11525" max="11525" width="7" customWidth="1"/>
    <col min="11526" max="11526" width="3.140625" customWidth="1"/>
    <col min="11527" max="11527" width="2.7109375" customWidth="1"/>
    <col min="11528" max="11529" width="5.5703125" customWidth="1"/>
    <col min="11530" max="11530" width="2.7109375" customWidth="1"/>
    <col min="11531" max="11531" width="7" customWidth="1"/>
    <col min="11532" max="11532" width="3.140625" customWidth="1"/>
    <col min="11777" max="11777" width="2.7109375" customWidth="1"/>
    <col min="11778" max="11779" width="5.5703125" customWidth="1"/>
    <col min="11780" max="11780" width="2.7109375" customWidth="1"/>
    <col min="11781" max="11781" width="7" customWidth="1"/>
    <col min="11782" max="11782" width="3.140625" customWidth="1"/>
    <col min="11783" max="11783" width="2.7109375" customWidth="1"/>
    <col min="11784" max="11785" width="5.5703125" customWidth="1"/>
    <col min="11786" max="11786" width="2.7109375" customWidth="1"/>
    <col min="11787" max="11787" width="7" customWidth="1"/>
    <col min="11788" max="11788" width="3.140625" customWidth="1"/>
    <col min="12033" max="12033" width="2.7109375" customWidth="1"/>
    <col min="12034" max="12035" width="5.5703125" customWidth="1"/>
    <col min="12036" max="12036" width="2.7109375" customWidth="1"/>
    <col min="12037" max="12037" width="7" customWidth="1"/>
    <col min="12038" max="12038" width="3.140625" customWidth="1"/>
    <col min="12039" max="12039" width="2.7109375" customWidth="1"/>
    <col min="12040" max="12041" width="5.5703125" customWidth="1"/>
    <col min="12042" max="12042" width="2.7109375" customWidth="1"/>
    <col min="12043" max="12043" width="7" customWidth="1"/>
    <col min="12044" max="12044" width="3.140625" customWidth="1"/>
    <col min="12289" max="12289" width="2.7109375" customWidth="1"/>
    <col min="12290" max="12291" width="5.5703125" customWidth="1"/>
    <col min="12292" max="12292" width="2.7109375" customWidth="1"/>
    <col min="12293" max="12293" width="7" customWidth="1"/>
    <col min="12294" max="12294" width="3.140625" customWidth="1"/>
    <col min="12295" max="12295" width="2.7109375" customWidth="1"/>
    <col min="12296" max="12297" width="5.5703125" customWidth="1"/>
    <col min="12298" max="12298" width="2.7109375" customWidth="1"/>
    <col min="12299" max="12299" width="7" customWidth="1"/>
    <col min="12300" max="12300" width="3.140625" customWidth="1"/>
    <col min="12545" max="12545" width="2.7109375" customWidth="1"/>
    <col min="12546" max="12547" width="5.5703125" customWidth="1"/>
    <col min="12548" max="12548" width="2.7109375" customWidth="1"/>
    <col min="12549" max="12549" width="7" customWidth="1"/>
    <col min="12550" max="12550" width="3.140625" customWidth="1"/>
    <col min="12551" max="12551" width="2.7109375" customWidth="1"/>
    <col min="12552" max="12553" width="5.5703125" customWidth="1"/>
    <col min="12554" max="12554" width="2.7109375" customWidth="1"/>
    <col min="12555" max="12555" width="7" customWidth="1"/>
    <col min="12556" max="12556" width="3.140625" customWidth="1"/>
    <col min="12801" max="12801" width="2.7109375" customWidth="1"/>
    <col min="12802" max="12803" width="5.5703125" customWidth="1"/>
    <col min="12804" max="12804" width="2.7109375" customWidth="1"/>
    <col min="12805" max="12805" width="7" customWidth="1"/>
    <col min="12806" max="12806" width="3.140625" customWidth="1"/>
    <col min="12807" max="12807" width="2.7109375" customWidth="1"/>
    <col min="12808" max="12809" width="5.5703125" customWidth="1"/>
    <col min="12810" max="12810" width="2.7109375" customWidth="1"/>
    <col min="12811" max="12811" width="7" customWidth="1"/>
    <col min="12812" max="12812" width="3.140625" customWidth="1"/>
    <col min="13057" max="13057" width="2.7109375" customWidth="1"/>
    <col min="13058" max="13059" width="5.5703125" customWidth="1"/>
    <col min="13060" max="13060" width="2.7109375" customWidth="1"/>
    <col min="13061" max="13061" width="7" customWidth="1"/>
    <col min="13062" max="13062" width="3.140625" customWidth="1"/>
    <col min="13063" max="13063" width="2.7109375" customWidth="1"/>
    <col min="13064" max="13065" width="5.5703125" customWidth="1"/>
    <col min="13066" max="13066" width="2.7109375" customWidth="1"/>
    <col min="13067" max="13067" width="7" customWidth="1"/>
    <col min="13068" max="13068" width="3.140625" customWidth="1"/>
    <col min="13313" max="13313" width="2.7109375" customWidth="1"/>
    <col min="13314" max="13315" width="5.5703125" customWidth="1"/>
    <col min="13316" max="13316" width="2.7109375" customWidth="1"/>
    <col min="13317" max="13317" width="7" customWidth="1"/>
    <col min="13318" max="13318" width="3.140625" customWidth="1"/>
    <col min="13319" max="13319" width="2.7109375" customWidth="1"/>
    <col min="13320" max="13321" width="5.5703125" customWidth="1"/>
    <col min="13322" max="13322" width="2.7109375" customWidth="1"/>
    <col min="13323" max="13323" width="7" customWidth="1"/>
    <col min="13324" max="13324" width="3.140625" customWidth="1"/>
    <col min="13569" max="13569" width="2.7109375" customWidth="1"/>
    <col min="13570" max="13571" width="5.5703125" customWidth="1"/>
    <col min="13572" max="13572" width="2.7109375" customWidth="1"/>
    <col min="13573" max="13573" width="7" customWidth="1"/>
    <col min="13574" max="13574" width="3.140625" customWidth="1"/>
    <col min="13575" max="13575" width="2.7109375" customWidth="1"/>
    <col min="13576" max="13577" width="5.5703125" customWidth="1"/>
    <col min="13578" max="13578" width="2.7109375" customWidth="1"/>
    <col min="13579" max="13579" width="7" customWidth="1"/>
    <col min="13580" max="13580" width="3.140625" customWidth="1"/>
    <col min="13825" max="13825" width="2.7109375" customWidth="1"/>
    <col min="13826" max="13827" width="5.5703125" customWidth="1"/>
    <col min="13828" max="13828" width="2.7109375" customWidth="1"/>
    <col min="13829" max="13829" width="7" customWidth="1"/>
    <col min="13830" max="13830" width="3.140625" customWidth="1"/>
    <col min="13831" max="13831" width="2.7109375" customWidth="1"/>
    <col min="13832" max="13833" width="5.5703125" customWidth="1"/>
    <col min="13834" max="13834" width="2.7109375" customWidth="1"/>
    <col min="13835" max="13835" width="7" customWidth="1"/>
    <col min="13836" max="13836" width="3.140625" customWidth="1"/>
    <col min="14081" max="14081" width="2.7109375" customWidth="1"/>
    <col min="14082" max="14083" width="5.5703125" customWidth="1"/>
    <col min="14084" max="14084" width="2.7109375" customWidth="1"/>
    <col min="14085" max="14085" width="7" customWidth="1"/>
    <col min="14086" max="14086" width="3.140625" customWidth="1"/>
    <col min="14087" max="14087" width="2.7109375" customWidth="1"/>
    <col min="14088" max="14089" width="5.5703125" customWidth="1"/>
    <col min="14090" max="14090" width="2.7109375" customWidth="1"/>
    <col min="14091" max="14091" width="7" customWidth="1"/>
    <col min="14092" max="14092" width="3.140625" customWidth="1"/>
    <col min="14337" max="14337" width="2.7109375" customWidth="1"/>
    <col min="14338" max="14339" width="5.5703125" customWidth="1"/>
    <col min="14340" max="14340" width="2.7109375" customWidth="1"/>
    <col min="14341" max="14341" width="7" customWidth="1"/>
    <col min="14342" max="14342" width="3.140625" customWidth="1"/>
    <col min="14343" max="14343" width="2.7109375" customWidth="1"/>
    <col min="14344" max="14345" width="5.5703125" customWidth="1"/>
    <col min="14346" max="14346" width="2.7109375" customWidth="1"/>
    <col min="14347" max="14347" width="7" customWidth="1"/>
    <col min="14348" max="14348" width="3.140625" customWidth="1"/>
    <col min="14593" max="14593" width="2.7109375" customWidth="1"/>
    <col min="14594" max="14595" width="5.5703125" customWidth="1"/>
    <col min="14596" max="14596" width="2.7109375" customWidth="1"/>
    <col min="14597" max="14597" width="7" customWidth="1"/>
    <col min="14598" max="14598" width="3.140625" customWidth="1"/>
    <col min="14599" max="14599" width="2.7109375" customWidth="1"/>
    <col min="14600" max="14601" width="5.5703125" customWidth="1"/>
    <col min="14602" max="14602" width="2.7109375" customWidth="1"/>
    <col min="14603" max="14603" width="7" customWidth="1"/>
    <col min="14604" max="14604" width="3.140625" customWidth="1"/>
    <col min="14849" max="14849" width="2.7109375" customWidth="1"/>
    <col min="14850" max="14851" width="5.5703125" customWidth="1"/>
    <col min="14852" max="14852" width="2.7109375" customWidth="1"/>
    <col min="14853" max="14853" width="7" customWidth="1"/>
    <col min="14854" max="14854" width="3.140625" customWidth="1"/>
    <col min="14855" max="14855" width="2.7109375" customWidth="1"/>
    <col min="14856" max="14857" width="5.5703125" customWidth="1"/>
    <col min="14858" max="14858" width="2.7109375" customWidth="1"/>
    <col min="14859" max="14859" width="7" customWidth="1"/>
    <col min="14860" max="14860" width="3.140625" customWidth="1"/>
    <col min="15105" max="15105" width="2.7109375" customWidth="1"/>
    <col min="15106" max="15107" width="5.5703125" customWidth="1"/>
    <col min="15108" max="15108" width="2.7109375" customWidth="1"/>
    <col min="15109" max="15109" width="7" customWidth="1"/>
    <col min="15110" max="15110" width="3.140625" customWidth="1"/>
    <col min="15111" max="15111" width="2.7109375" customWidth="1"/>
    <col min="15112" max="15113" width="5.5703125" customWidth="1"/>
    <col min="15114" max="15114" width="2.7109375" customWidth="1"/>
    <col min="15115" max="15115" width="7" customWidth="1"/>
    <col min="15116" max="15116" width="3.140625" customWidth="1"/>
    <col min="15361" max="15361" width="2.7109375" customWidth="1"/>
    <col min="15362" max="15363" width="5.5703125" customWidth="1"/>
    <col min="15364" max="15364" width="2.7109375" customWidth="1"/>
    <col min="15365" max="15365" width="7" customWidth="1"/>
    <col min="15366" max="15366" width="3.140625" customWidth="1"/>
    <col min="15367" max="15367" width="2.7109375" customWidth="1"/>
    <col min="15368" max="15369" width="5.5703125" customWidth="1"/>
    <col min="15370" max="15370" width="2.7109375" customWidth="1"/>
    <col min="15371" max="15371" width="7" customWidth="1"/>
    <col min="15372" max="15372" width="3.140625" customWidth="1"/>
    <col min="15617" max="15617" width="2.7109375" customWidth="1"/>
    <col min="15618" max="15619" width="5.5703125" customWidth="1"/>
    <col min="15620" max="15620" width="2.7109375" customWidth="1"/>
    <col min="15621" max="15621" width="7" customWidth="1"/>
    <col min="15622" max="15622" width="3.140625" customWidth="1"/>
    <col min="15623" max="15623" width="2.7109375" customWidth="1"/>
    <col min="15624" max="15625" width="5.5703125" customWidth="1"/>
    <col min="15626" max="15626" width="2.7109375" customWidth="1"/>
    <col min="15627" max="15627" width="7" customWidth="1"/>
    <col min="15628" max="15628" width="3.140625" customWidth="1"/>
    <col min="15873" max="15873" width="2.7109375" customWidth="1"/>
    <col min="15874" max="15875" width="5.5703125" customWidth="1"/>
    <col min="15876" max="15876" width="2.7109375" customWidth="1"/>
    <col min="15877" max="15877" width="7" customWidth="1"/>
    <col min="15878" max="15878" width="3.140625" customWidth="1"/>
    <col min="15879" max="15879" width="2.7109375" customWidth="1"/>
    <col min="15880" max="15881" width="5.5703125" customWidth="1"/>
    <col min="15882" max="15882" width="2.7109375" customWidth="1"/>
    <col min="15883" max="15883" width="7" customWidth="1"/>
    <col min="15884" max="15884" width="3.140625" customWidth="1"/>
    <col min="16129" max="16129" width="2.7109375" customWidth="1"/>
    <col min="16130" max="16131" width="5.5703125" customWidth="1"/>
    <col min="16132" max="16132" width="2.7109375" customWidth="1"/>
    <col min="16133" max="16133" width="7" customWidth="1"/>
    <col min="16134" max="16134" width="3.140625" customWidth="1"/>
    <col min="16135" max="16135" width="2.7109375" customWidth="1"/>
    <col min="16136" max="16137" width="5.5703125" customWidth="1"/>
    <col min="16138" max="16138" width="2.7109375" customWidth="1"/>
    <col min="16139" max="16139" width="7" customWidth="1"/>
    <col min="16140" max="16140" width="3.140625" customWidth="1"/>
  </cols>
  <sheetData>
    <row r="1" spans="1:12" ht="26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26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26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>
      <c r="B4" s="288" t="s">
        <v>57</v>
      </c>
      <c r="C4" s="289"/>
      <c r="D4" s="289"/>
      <c r="E4" s="289"/>
      <c r="F4" s="290"/>
      <c r="H4" s="288" t="s">
        <v>57</v>
      </c>
      <c r="I4" s="289"/>
      <c r="J4" s="289"/>
      <c r="K4" s="289"/>
      <c r="L4" s="290"/>
    </row>
    <row r="5" spans="1:12" ht="26.25">
      <c r="B5" s="291" t="s">
        <v>58</v>
      </c>
      <c r="C5" s="292"/>
      <c r="D5" s="292"/>
      <c r="E5" s="292"/>
      <c r="F5" s="293"/>
      <c r="H5" s="291" t="s">
        <v>58</v>
      </c>
      <c r="I5" s="292"/>
      <c r="J5" s="292"/>
      <c r="K5" s="292"/>
      <c r="L5" s="293"/>
    </row>
    <row r="6" spans="1:12" ht="26.25">
      <c r="B6" s="294" t="s">
        <v>59</v>
      </c>
      <c r="C6" s="295"/>
      <c r="D6" s="296">
        <v>42181</v>
      </c>
      <c r="E6" s="297"/>
      <c r="F6" s="298"/>
      <c r="H6" s="294" t="s">
        <v>59</v>
      </c>
      <c r="I6" s="295"/>
      <c r="J6" s="296">
        <v>42181</v>
      </c>
      <c r="K6" s="297"/>
      <c r="L6" s="298"/>
    </row>
    <row r="7" spans="1:12" ht="26.25">
      <c r="B7" s="285" t="s">
        <v>60</v>
      </c>
      <c r="C7" s="286"/>
      <c r="D7" s="286"/>
      <c r="E7" s="286"/>
      <c r="F7" s="287"/>
      <c r="H7" s="285" t="s">
        <v>61</v>
      </c>
      <c r="I7" s="286"/>
      <c r="J7" s="286"/>
      <c r="K7" s="286"/>
      <c r="L7" s="287"/>
    </row>
    <row r="8" spans="1:12">
      <c r="B8" s="69">
        <v>0</v>
      </c>
      <c r="C8" s="70">
        <v>3</v>
      </c>
      <c r="D8" s="71" t="s">
        <v>62</v>
      </c>
      <c r="E8" s="72">
        <f>C8/1000</f>
        <v>3.0000000000000001E-3</v>
      </c>
      <c r="F8" s="73" t="s">
        <v>50</v>
      </c>
      <c r="H8" s="69">
        <v>0</v>
      </c>
      <c r="I8" s="70">
        <v>3</v>
      </c>
      <c r="J8" s="71" t="s">
        <v>62</v>
      </c>
      <c r="K8" s="72">
        <f>I8/1000</f>
        <v>3.0000000000000001E-3</v>
      </c>
      <c r="L8" s="73" t="s">
        <v>50</v>
      </c>
    </row>
    <row r="9" spans="1:12">
      <c r="B9" s="69">
        <v>5</v>
      </c>
      <c r="C9" s="70">
        <v>3</v>
      </c>
      <c r="D9" s="71" t="s">
        <v>62</v>
      </c>
      <c r="E9" s="72">
        <f t="shared" ref="E9:E18" si="0">C9/1000</f>
        <v>3.0000000000000001E-3</v>
      </c>
      <c r="F9" s="73" t="s">
        <v>50</v>
      </c>
      <c r="H9" s="69">
        <v>5</v>
      </c>
      <c r="I9" s="70">
        <v>3</v>
      </c>
      <c r="J9" s="71" t="s">
        <v>62</v>
      </c>
      <c r="K9" s="72">
        <f t="shared" ref="K9:K16" si="1">I9/1000</f>
        <v>3.0000000000000001E-3</v>
      </c>
      <c r="L9" s="73" t="s">
        <v>50</v>
      </c>
    </row>
    <row r="10" spans="1:12">
      <c r="B10" s="69">
        <v>10</v>
      </c>
      <c r="C10" s="70">
        <v>3</v>
      </c>
      <c r="D10" s="71" t="s">
        <v>62</v>
      </c>
      <c r="E10" s="72">
        <f t="shared" si="0"/>
        <v>3.0000000000000001E-3</v>
      </c>
      <c r="F10" s="73" t="s">
        <v>50</v>
      </c>
      <c r="H10" s="69">
        <v>10</v>
      </c>
      <c r="I10" s="70">
        <v>3</v>
      </c>
      <c r="J10" s="71" t="s">
        <v>62</v>
      </c>
      <c r="K10" s="72">
        <f t="shared" si="1"/>
        <v>3.0000000000000001E-3</v>
      </c>
      <c r="L10" s="73" t="s">
        <v>50</v>
      </c>
    </row>
    <row r="11" spans="1:12">
      <c r="B11" s="69">
        <v>30</v>
      </c>
      <c r="C11" s="70">
        <v>3</v>
      </c>
      <c r="D11" s="71" t="s">
        <v>62</v>
      </c>
      <c r="E11" s="72">
        <f t="shared" si="0"/>
        <v>3.0000000000000001E-3</v>
      </c>
      <c r="F11" s="73" t="s">
        <v>50</v>
      </c>
      <c r="H11" s="69">
        <v>30</v>
      </c>
      <c r="I11" s="70">
        <v>3</v>
      </c>
      <c r="J11" s="71" t="s">
        <v>62</v>
      </c>
      <c r="K11" s="72">
        <f t="shared" si="1"/>
        <v>3.0000000000000001E-3</v>
      </c>
      <c r="L11" s="73" t="s">
        <v>50</v>
      </c>
    </row>
    <row r="12" spans="1:12">
      <c r="B12" s="69">
        <v>50</v>
      </c>
      <c r="C12" s="70">
        <v>3</v>
      </c>
      <c r="D12" s="71" t="s">
        <v>62</v>
      </c>
      <c r="E12" s="72">
        <f t="shared" si="0"/>
        <v>3.0000000000000001E-3</v>
      </c>
      <c r="F12" s="73" t="s">
        <v>50</v>
      </c>
      <c r="H12" s="69">
        <v>50</v>
      </c>
      <c r="I12" s="70">
        <v>3</v>
      </c>
      <c r="J12" s="71" t="s">
        <v>62</v>
      </c>
      <c r="K12" s="72">
        <f t="shared" si="1"/>
        <v>3.0000000000000001E-3</v>
      </c>
      <c r="L12" s="73" t="s">
        <v>50</v>
      </c>
    </row>
    <row r="13" spans="1:12">
      <c r="B13" s="69">
        <v>80</v>
      </c>
      <c r="C13" s="70">
        <v>3</v>
      </c>
      <c r="D13" s="71" t="s">
        <v>62</v>
      </c>
      <c r="E13" s="72">
        <f t="shared" si="0"/>
        <v>3.0000000000000001E-3</v>
      </c>
      <c r="F13" s="73" t="s">
        <v>50</v>
      </c>
      <c r="H13" s="69">
        <v>80</v>
      </c>
      <c r="I13" s="70">
        <v>3</v>
      </c>
      <c r="J13" s="71" t="s">
        <v>62</v>
      </c>
      <c r="K13" s="72">
        <f t="shared" si="1"/>
        <v>3.0000000000000001E-3</v>
      </c>
      <c r="L13" s="73" t="s">
        <v>50</v>
      </c>
    </row>
    <row r="14" spans="1:12">
      <c r="B14" s="69">
        <v>100</v>
      </c>
      <c r="C14" s="70">
        <v>3</v>
      </c>
      <c r="D14" s="71" t="s">
        <v>62</v>
      </c>
      <c r="E14" s="72">
        <f t="shared" si="0"/>
        <v>3.0000000000000001E-3</v>
      </c>
      <c r="F14" s="73" t="s">
        <v>50</v>
      </c>
      <c r="H14" s="69">
        <v>100</v>
      </c>
      <c r="I14" s="70">
        <v>3</v>
      </c>
      <c r="J14" s="71" t="s">
        <v>62</v>
      </c>
      <c r="K14" s="72">
        <f t="shared" si="1"/>
        <v>3.0000000000000001E-3</v>
      </c>
      <c r="L14" s="73" t="s">
        <v>50</v>
      </c>
    </row>
    <row r="15" spans="1:12">
      <c r="B15" s="69">
        <v>150</v>
      </c>
      <c r="C15" s="70">
        <v>3</v>
      </c>
      <c r="D15" s="71" t="s">
        <v>62</v>
      </c>
      <c r="E15" s="72">
        <f t="shared" si="0"/>
        <v>3.0000000000000001E-3</v>
      </c>
      <c r="F15" s="73" t="s">
        <v>50</v>
      </c>
      <c r="H15" s="69">
        <v>150</v>
      </c>
      <c r="I15" s="70">
        <v>3</v>
      </c>
      <c r="J15" s="71" t="s">
        <v>62</v>
      </c>
      <c r="K15" s="72">
        <f t="shared" si="1"/>
        <v>3.0000000000000001E-3</v>
      </c>
      <c r="L15" s="73" t="s">
        <v>50</v>
      </c>
    </row>
    <row r="16" spans="1:12">
      <c r="B16" s="69">
        <v>200</v>
      </c>
      <c r="C16" s="70">
        <v>3</v>
      </c>
      <c r="D16" s="71" t="s">
        <v>62</v>
      </c>
      <c r="E16" s="72">
        <f t="shared" si="0"/>
        <v>3.0000000000000001E-3</v>
      </c>
      <c r="F16" s="73" t="s">
        <v>50</v>
      </c>
      <c r="H16" s="69">
        <v>200</v>
      </c>
      <c r="I16" s="70">
        <v>3</v>
      </c>
      <c r="J16" s="71" t="s">
        <v>62</v>
      </c>
      <c r="K16" s="72">
        <f t="shared" si="1"/>
        <v>3.0000000000000001E-3</v>
      </c>
      <c r="L16" s="73" t="s">
        <v>50</v>
      </c>
    </row>
    <row r="17" spans="2:12">
      <c r="B17" s="69">
        <v>250</v>
      </c>
      <c r="C17" s="70">
        <v>3</v>
      </c>
      <c r="D17" s="74" t="s">
        <v>62</v>
      </c>
      <c r="E17" s="72">
        <f t="shared" si="0"/>
        <v>3.0000000000000001E-3</v>
      </c>
      <c r="F17" s="73" t="s">
        <v>50</v>
      </c>
      <c r="H17" s="75"/>
      <c r="I17" s="76"/>
      <c r="J17" s="76"/>
      <c r="K17" s="77"/>
      <c r="L17" s="78"/>
    </row>
    <row r="18" spans="2:12">
      <c r="B18" s="69">
        <v>300</v>
      </c>
      <c r="C18" s="70">
        <v>3</v>
      </c>
      <c r="D18" s="74" t="s">
        <v>62</v>
      </c>
      <c r="E18" s="72">
        <f t="shared" si="0"/>
        <v>3.0000000000000001E-3</v>
      </c>
      <c r="F18" s="73" t="s">
        <v>50</v>
      </c>
      <c r="H18" s="79"/>
      <c r="I18" s="80"/>
      <c r="J18" s="80"/>
      <c r="K18" s="81"/>
      <c r="L18" s="82"/>
    </row>
  </sheetData>
  <mergeCells count="10">
    <mergeCell ref="B7:F7"/>
    <mergeCell ref="H7:L7"/>
    <mergeCell ref="B4:F4"/>
    <mergeCell ref="H4:L4"/>
    <mergeCell ref="B5:F5"/>
    <mergeCell ref="H5:L5"/>
    <mergeCell ref="B6:C6"/>
    <mergeCell ref="D6:F6"/>
    <mergeCell ref="H6:I6"/>
    <mergeCell ref="J6:L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2016-08-17T06:14:16Z</cp:lastPrinted>
  <dcterms:created xsi:type="dcterms:W3CDTF">2013-11-02T07:33:54Z</dcterms:created>
  <dcterms:modified xsi:type="dcterms:W3CDTF">2017-08-24T16:09:06Z</dcterms:modified>
</cp:coreProperties>
</file>