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1laf\Documents\Uni\"/>
    </mc:Choice>
  </mc:AlternateContent>
  <xr:revisionPtr revIDLastSave="0" documentId="13_ncr:1_{A8352DFB-7F1D-4760-A914-EEEFE9963F9C}" xr6:coauthVersionLast="47" xr6:coauthVersionMax="47" xr10:uidLastSave="{00000000-0000-0000-0000-000000000000}"/>
  <bookViews>
    <workbookView xWindow="5100" yWindow="2580" windowWidth="16410" windowHeight="11295" xr2:uid="{288F159D-323E-4016-8EA4-5BAA35EF6585}"/>
  </bookViews>
  <sheets>
    <sheet name="home_resp_time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7" i="1" l="1"/>
  <c r="E203" i="1"/>
  <c r="E204" i="1"/>
  <c r="E201" i="1"/>
  <c r="E207" i="1"/>
  <c r="E206" i="1"/>
  <c r="E200" i="1"/>
  <c r="E210" i="1"/>
  <c r="G200" i="1"/>
  <c r="G201" i="1"/>
  <c r="E209" i="1"/>
  <c r="F200" i="1"/>
  <c r="F201" i="1"/>
  <c r="G206" i="1"/>
  <c r="G204" i="1"/>
  <c r="F206" i="1"/>
  <c r="F204" i="1"/>
  <c r="F210" i="1"/>
  <c r="F207" i="1"/>
  <c r="F203" i="1"/>
  <c r="G210" i="1"/>
  <c r="G207" i="1"/>
  <c r="G203" i="1"/>
  <c r="G209" i="1"/>
  <c r="F209" i="1"/>
</calcChain>
</file>

<file path=xl/sharedStrings.xml><?xml version="1.0" encoding="utf-8"?>
<sst xmlns="http://schemas.openxmlformats.org/spreadsheetml/2006/main" count="2490" uniqueCount="228">
  <si>
    <t>#group</t>
  </si>
  <si>
    <t>#datatype</t>
  </si>
  <si>
    <t>string</t>
  </si>
  <si>
    <t>long</t>
  </si>
  <si>
    <t>dateTime:RFC3339</t>
  </si>
  <si>
    <t>double</t>
  </si>
  <si>
    <t>#default</t>
  </si>
  <si>
    <t>mean</t>
  </si>
  <si>
    <t>result</t>
  </si>
  <si>
    <t>table</t>
  </si>
  <si>
    <t>_start</t>
  </si>
  <si>
    <t>_stop</t>
  </si>
  <si>
    <t>_time</t>
  </si>
  <si>
    <t>_value</t>
  </si>
  <si>
    <t>_field</t>
  </si>
  <si>
    <t>_measurement</t>
  </si>
  <si>
    <t>endpoint</t>
  </si>
  <si>
    <t>host</t>
  </si>
  <si>
    <t>method</t>
  </si>
  <si>
    <t>peak_users</t>
  </si>
  <si>
    <t>server</t>
  </si>
  <si>
    <t>service</t>
  </si>
  <si>
    <t>status_code</t>
  </si>
  <si>
    <t>system_type</t>
  </si>
  <si>
    <t>teastore</t>
  </si>
  <si>
    <t>2025-04-23T19:48:14.457710241Z</t>
  </si>
  <si>
    <t>2025-04-23T22:48:14.457710241Z</t>
  </si>
  <si>
    <t>2025-04-23T21:53:00Z</t>
  </si>
  <si>
    <t>response_time</t>
  </si>
  <si>
    <t>http_response</t>
  </si>
  <si>
    <t>home</t>
  </si>
  <si>
    <t>performance</t>
  </si>
  <si>
    <t>GET</t>
  </si>
  <si>
    <t>success</t>
  </si>
  <si>
    <t>http://localhost:8080/tools.descartes.teastore.webui/</t>
  </si>
  <si>
    <t>closed</t>
  </si>
  <si>
    <t>monitoring</t>
  </si>
  <si>
    <t>2025-04-23T21:54:00Z</t>
  </si>
  <si>
    <t>2025-04-23T21:55:00Z</t>
  </si>
  <si>
    <t>2025-04-23T21:56:00Z</t>
  </si>
  <si>
    <t>2025-04-23T21:57:00Z</t>
  </si>
  <si>
    <t>2025-04-23T21:58:00Z</t>
  </si>
  <si>
    <t>2025-04-23T21:59:00Z</t>
  </si>
  <si>
    <t>2025-04-23T22:00:00Z</t>
  </si>
  <si>
    <t>2025-04-23T20:55:00Z</t>
  </si>
  <si>
    <t>open</t>
  </si>
  <si>
    <t>2025-04-23T20:56:00Z</t>
  </si>
  <si>
    <t>2025-04-23T20:57:00Z</t>
  </si>
  <si>
    <t>2025-04-23T20:58:00Z</t>
  </si>
  <si>
    <t>2025-04-23T20:59:00Z</t>
  </si>
  <si>
    <t>2025-04-23T21:00:00Z</t>
  </si>
  <si>
    <t>2025-04-23T21:01:00Z</t>
  </si>
  <si>
    <t>2025-04-23T21:02:00Z</t>
  </si>
  <si>
    <t>2025-04-23T21:03:00Z</t>
  </si>
  <si>
    <t>2025-04-23T21:04:00Z</t>
  </si>
  <si>
    <t>2025-04-23T21:05:00Z</t>
  </si>
  <si>
    <t>2025-04-23T21:06:00Z</t>
  </si>
  <si>
    <t>2025-04-23T21:07:00Z</t>
  </si>
  <si>
    <t>2025-04-23T21:08:00Z</t>
  </si>
  <si>
    <t>2025-04-23T21:09:00Z</t>
  </si>
  <si>
    <t>2025-04-23T21:10:00Z</t>
  </si>
  <si>
    <t>2025-04-23T21:11:00Z</t>
  </si>
  <si>
    <t>2025-04-23T21:12:00Z</t>
  </si>
  <si>
    <t>2025-04-23T21:13:00Z</t>
  </si>
  <si>
    <t>2025-04-23T21:14:00Z</t>
  </si>
  <si>
    <t>2025-04-23T21:15:00Z</t>
  </si>
  <si>
    <t>2025-04-23T21:16:00Z</t>
  </si>
  <si>
    <t>2025-04-23T21:17:00Z</t>
  </si>
  <si>
    <t>2025-04-23T22:21:00Z</t>
  </si>
  <si>
    <t>2025-04-23T22:22:00Z</t>
  </si>
  <si>
    <t>2025-04-23T22:23:00Z</t>
  </si>
  <si>
    <t>2025-04-23T22:24:00Z</t>
  </si>
  <si>
    <t>2025-04-23T22:25:00Z</t>
  </si>
  <si>
    <t>2025-04-23T22:26:00Z</t>
  </si>
  <si>
    <t>2025-04-23T22:27:00Z</t>
  </si>
  <si>
    <t>2025-04-23T22:28:00Z</t>
  </si>
  <si>
    <t>2025-04-23T22:29:00Z</t>
  </si>
  <si>
    <t>2025-04-23T22:30:00Z</t>
  </si>
  <si>
    <t>2025-04-23T22:31:00Z</t>
  </si>
  <si>
    <t>2025-04-23T22:32:00Z</t>
  </si>
  <si>
    <t>2025-04-23T22:33:00Z</t>
  </si>
  <si>
    <t>2025-04-23T22:34:00Z</t>
  </si>
  <si>
    <t>2025-04-23T22:35:00Z</t>
  </si>
  <si>
    <t>2025-04-23T22:36:00Z</t>
  </si>
  <si>
    <t>2025-04-23T22:37:00Z</t>
  </si>
  <si>
    <t>2025-04-23T22:38:00Z</t>
  </si>
  <si>
    <t>2025-04-23T22:39:00Z</t>
  </si>
  <si>
    <t>2025-04-23T22:40:00Z</t>
  </si>
  <si>
    <t>2025-04-23T22:41:00Z</t>
  </si>
  <si>
    <t>2025-04-23T22:42:00Z</t>
  </si>
  <si>
    <t>2025-04-23T22:43:00Z</t>
  </si>
  <si>
    <t>2025-04-23T22:44:00Z</t>
  </si>
  <si>
    <t>2025-04-23T22:45:00Z</t>
  </si>
  <si>
    <t>2025-04-23T22:46:00Z</t>
  </si>
  <si>
    <t>2025-04-23T22:47:00Z</t>
  </si>
  <si>
    <t>2025-04-23T22:48:00Z</t>
  </si>
  <si>
    <t>2025-04-23T21:44:00Z</t>
  </si>
  <si>
    <t>2025-04-23T21:45:00Z</t>
  </si>
  <si>
    <t>2025-04-23T21:46:00Z</t>
  </si>
  <si>
    <t>2025-04-23T21:47:00Z</t>
  </si>
  <si>
    <t>2025-04-23T21:48:00Z</t>
  </si>
  <si>
    <t>2025-04-23T21:49:00Z</t>
  </si>
  <si>
    <t>2025-04-23T21:50:00Z</t>
  </si>
  <si>
    <t>2025-04-23T21:51:00Z</t>
  </si>
  <si>
    <t>2025-04-23T21:52:00Z</t>
  </si>
  <si>
    <t>2025-04-23T19:49:00Z</t>
  </si>
  <si>
    <t>2025-04-23T19:50:00Z</t>
  </si>
  <si>
    <t>2025-04-23T19:51:00Z</t>
  </si>
  <si>
    <t>2025-04-23T19:52:00Z</t>
  </si>
  <si>
    <t>2025-04-23T19:53:00Z</t>
  </si>
  <si>
    <t>2025-04-23T19:54:00Z</t>
  </si>
  <si>
    <t>2025-04-23T19:55:00Z</t>
  </si>
  <si>
    <t>2025-04-23T19:56:00Z</t>
  </si>
  <si>
    <t>2025-04-23T19:57:00Z</t>
  </si>
  <si>
    <t>2025-04-23T19:58:00Z</t>
  </si>
  <si>
    <t>2025-04-23T19:59:00Z</t>
  </si>
  <si>
    <t>2025-04-23T20:00:00Z</t>
  </si>
  <si>
    <t>2025-04-23T20:01:00Z</t>
  </si>
  <si>
    <t>2025-04-23T20:02:00Z</t>
  </si>
  <si>
    <t>2025-04-23T20:03:00Z</t>
  </si>
  <si>
    <t>2025-04-23T20:04:00Z</t>
  </si>
  <si>
    <t>2025-04-23T20:05:00Z</t>
  </si>
  <si>
    <t>2025-04-23T20:06:00Z</t>
  </si>
  <si>
    <t>2025-04-23T20:07:00Z</t>
  </si>
  <si>
    <t>2025-04-23T20:08:00Z</t>
  </si>
  <si>
    <t>2025-04-23T20:09:00Z</t>
  </si>
  <si>
    <t>2025-04-23T20:10:00Z</t>
  </si>
  <si>
    <t>2025-04-23T20:11:00Z</t>
  </si>
  <si>
    <t>2025-04-23T20:12:00Z</t>
  </si>
  <si>
    <t>2025-04-23T20:13:00Z</t>
  </si>
  <si>
    <t>2025-04-23T20:14:00Z</t>
  </si>
  <si>
    <t>2025-04-23T20:15:00Z</t>
  </si>
  <si>
    <t>2025-04-23T20:16:00Z</t>
  </si>
  <si>
    <t>2025-04-23T20:17:00Z</t>
  </si>
  <si>
    <t>2025-04-23T20:18:00Z</t>
  </si>
  <si>
    <t>2025-04-23T20:19:00Z</t>
  </si>
  <si>
    <t>2025-04-23T20:20:00Z</t>
  </si>
  <si>
    <t>2025-04-23T20:21:00Z</t>
  </si>
  <si>
    <t>2025-04-23T20:22:00Z</t>
  </si>
  <si>
    <t>2025-04-23T20:23:00Z</t>
  </si>
  <si>
    <t>2025-04-23T20:24:00Z</t>
  </si>
  <si>
    <t>2025-04-23T20:25:00Z</t>
  </si>
  <si>
    <t>2025-04-23T20:26:00Z</t>
  </si>
  <si>
    <t>2025-04-23T20:27:00Z</t>
  </si>
  <si>
    <t>2025-04-23T20:28:00Z</t>
  </si>
  <si>
    <t>2025-04-23T20:29:00Z</t>
  </si>
  <si>
    <t>2025-04-23T20:30:00Z</t>
  </si>
  <si>
    <t>2025-04-23T20:31:00Z</t>
  </si>
  <si>
    <t>2025-04-23T20:32:00Z</t>
  </si>
  <si>
    <t>2025-04-23T20:33:00Z</t>
  </si>
  <si>
    <t>2025-04-23T20:34:00Z</t>
  </si>
  <si>
    <t>2025-04-23T20:35:00Z</t>
  </si>
  <si>
    <t>2025-04-23T20:36:00Z</t>
  </si>
  <si>
    <t>2025-04-23T20:37:00Z</t>
  </si>
  <si>
    <t>2025-04-23T20:38:00Z</t>
  </si>
  <si>
    <t>2025-04-23T20:39:00Z</t>
  </si>
  <si>
    <t>2025-04-23T20:40:00Z</t>
  </si>
  <si>
    <t>2025-04-23T20:41:00Z</t>
  </si>
  <si>
    <t>2025-04-23T20:42:00Z</t>
  </si>
  <si>
    <t>2025-04-23T20:43:00Z</t>
  </si>
  <si>
    <t>2025-04-23T20:44:00Z</t>
  </si>
  <si>
    <t>2025-04-23T20:45:00Z</t>
  </si>
  <si>
    <t>2025-04-23T20:46:00Z</t>
  </si>
  <si>
    <t>2025-04-23T20:47:00Z</t>
  </si>
  <si>
    <t>2025-04-23T20:48:00Z</t>
  </si>
  <si>
    <t>2025-04-23T20:49:00Z</t>
  </si>
  <si>
    <t>2025-04-23T20:50:00Z</t>
  </si>
  <si>
    <t>2025-04-23T20:51:00Z</t>
  </si>
  <si>
    <t>2025-04-23T20:52:00Z</t>
  </si>
  <si>
    <t>2025-04-23T20:53:00Z</t>
  </si>
  <si>
    <t>2025-04-23T20:54:00Z</t>
  </si>
  <si>
    <t>2025-04-23T22:01:00Z</t>
  </si>
  <si>
    <t>2025-04-23T22:02:00Z</t>
  </si>
  <si>
    <t>2025-04-23T22:03:00Z</t>
  </si>
  <si>
    <t>2025-04-23T22:04:00Z</t>
  </si>
  <si>
    <t>2025-04-23T22:05:00Z</t>
  </si>
  <si>
    <t>2025-04-23T22:06:00Z</t>
  </si>
  <si>
    <t>2025-04-23T22:07:00Z</t>
  </si>
  <si>
    <t>2025-04-23T21:18:00Z</t>
  </si>
  <si>
    <t>2025-04-23T21:19:00Z</t>
  </si>
  <si>
    <t>2025-04-23T21:20:00Z</t>
  </si>
  <si>
    <t>2025-04-23T21:21:00Z</t>
  </si>
  <si>
    <t>2025-04-23T21:22:00Z</t>
  </si>
  <si>
    <t>2025-04-23T21:23:00Z</t>
  </si>
  <si>
    <t>2025-04-23T21:24:00Z</t>
  </si>
  <si>
    <t>2025-04-23T21:25:00Z</t>
  </si>
  <si>
    <t>2025-04-23T21:26:00Z</t>
  </si>
  <si>
    <t>2025-04-23T21:27:00Z</t>
  </si>
  <si>
    <t>2025-04-23T21:28:00Z</t>
  </si>
  <si>
    <t>2025-04-23T21:29:00Z</t>
  </si>
  <si>
    <t>2025-04-23T21:30:00Z</t>
  </si>
  <si>
    <t>2025-04-23T22:08:00Z</t>
  </si>
  <si>
    <t>2025-04-23T22:09:00Z</t>
  </si>
  <si>
    <t>2025-04-23T22:10:00Z</t>
  </si>
  <si>
    <t>2025-04-23T22:11:00Z</t>
  </si>
  <si>
    <t>2025-04-23T22:12:00Z</t>
  </si>
  <si>
    <t>2025-04-23T22:13:00Z</t>
  </si>
  <si>
    <t>2025-04-23T22:14:00Z</t>
  </si>
  <si>
    <t>2025-04-23T22:15:00Z</t>
  </si>
  <si>
    <t>2025-04-23T22:16:00Z</t>
  </si>
  <si>
    <t>2025-04-23T22:17:00Z</t>
  </si>
  <si>
    <t>2025-04-23T22:18:00Z</t>
  </si>
  <si>
    <t>2025-04-23T22:19:00Z</t>
  </si>
  <si>
    <t>2025-04-23T22:20:00Z</t>
  </si>
  <si>
    <t>2025-04-23T21:31:00Z</t>
  </si>
  <si>
    <t>2025-04-23T21:32:00Z</t>
  </si>
  <si>
    <t>2025-04-23T21:33:00Z</t>
  </si>
  <si>
    <t>2025-04-23T21:34:00Z</t>
  </si>
  <si>
    <t>2025-04-23T21:35:00Z</t>
  </si>
  <si>
    <t>2025-04-23T21:36:00Z</t>
  </si>
  <si>
    <t>2025-04-23T21:37:00Z</t>
  </si>
  <si>
    <t>2025-04-23T21:38:00Z</t>
  </si>
  <si>
    <t>2025-04-23T21:39:00Z</t>
  </si>
  <si>
    <t>2025-04-23T21:40:00Z</t>
  </si>
  <si>
    <t>2025-04-23T21:41:00Z</t>
  </si>
  <si>
    <t>2025-04-23T21:42:00Z</t>
  </si>
  <si>
    <t>2025-04-23T21:43:00Z</t>
  </si>
  <si>
    <t>Grand Total</t>
  </si>
  <si>
    <t>Peak Users</t>
  </si>
  <si>
    <t>Mean</t>
  </si>
  <si>
    <t>Std Dev</t>
  </si>
  <si>
    <t>Confidence</t>
  </si>
  <si>
    <t>n</t>
  </si>
  <si>
    <t>Alpha</t>
  </si>
  <si>
    <t>CI Lower</t>
  </si>
  <si>
    <t>CI  Upper</t>
  </si>
  <si>
    <t>Home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</si>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</sst>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00_);_(* \(#,##0.0000\);_(* &quot;-&quot;??_);_(@_)"/>
    <numFmt numFmtId="165" formatCode="_(* #,##0_);_(* \(#,##0\);_(* &quot;-&quot;??_);_(@_)"/>
    <numFmt numFmtId="169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left"/>
    </xf>
    <xf numFmtId="9" fontId="0" fillId="0" borderId="0" xfId="0" applyNumberFormat="1"/>
    <xf numFmtId="164" fontId="16" fillId="33" borderId="10" xfId="0" applyNumberFormat="1" applyFont="1" applyFill="1" applyBorder="1"/>
    <xf numFmtId="164" fontId="16" fillId="0" borderId="10" xfId="0" applyNumberFormat="1" applyFont="1" applyBorder="1"/>
    <xf numFmtId="164" fontId="16" fillId="33" borderId="11" xfId="0" applyNumberFormat="1" applyFont="1" applyFill="1" applyBorder="1"/>
    <xf numFmtId="165" fontId="0" fillId="0" borderId="0" xfId="0" applyNumberFormat="1"/>
    <xf numFmtId="2" fontId="0" fillId="0" borderId="0" xfId="0" applyNumberFormat="1"/>
    <xf numFmtId="169" fontId="0" fillId="0" borderId="0" xfId="0" applyNumberFormat="1"/>
    <xf numFmtId="169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00_);_(* \(#,##0.0000\);_(* &quot;-&quot;??_);_(@_)"/>
    </dxf>
    <dxf>
      <numFmt numFmtId="164" formatCode="_(* #,##0.0000_);_(* \(#,##0.0000\);_(* &quot;-&quot;??_);_(@_)"/>
    </dxf>
    <dxf>
      <numFmt numFmtId="164" formatCode="_(* #,##0.0000_);_(* \(#,##0.0000\);_(* &quot;-&quot;??_);_(@_)"/>
    </dxf>
    <dxf>
      <numFmt numFmtId="164" formatCode="_(* #,##0.0000_);_(* \(#,##0.0000\);_(* &quot;-&quot;??_);_(@_)"/>
    </dxf>
    <dxf>
      <numFmt numFmtId="164" formatCode="_(* #,##0.0000_);_(* \(#,##0.0000\);_(* &quot;-&quot;??_);_(@_)"/>
    </dxf>
    <dxf>
      <numFmt numFmtId="164" formatCode="_(* #,##0.0000_);_(* \(#,##0.0000\);_(* &quot;-&quot;??_);_(@_)"/>
    </dxf>
    <dxf>
      <numFmt numFmtId="164" formatCode="_(* #,##0.0000_);_(* \(#,##0.0000\);_(* &quot;-&quot;??_);_(@_)"/>
    </dxf>
    <dxf>
      <numFmt numFmtId="164" formatCode="_(* #,##0.0000_);_(* \(#,##0.0000\);_(* &quot;-&quot;??_);_(@_)"/>
    </dxf>
    <dxf>
      <numFmt numFmtId="164" formatCode="_(* #,##0.0000_);_(* \(#,##0.0000\);_(* &quot;-&quot;??_);_(@_)"/>
    </dxf>
    <dxf>
      <numFmt numFmtId="164" formatCode="_(* #,##0.0000_);_(* \(#,##0.0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erry Laforge" refreshedDate="45770.778445949072" createdVersion="8" refreshedVersion="8" minRefreshableVersion="3" recordCount="187" xr:uid="{4A310F19-7E96-4584-BC45-4CB006929D8D}">
  <cacheSource type="worksheet">
    <worksheetSource ref="C4:S191" sheet="home_resp_time"/>
  </cacheSource>
  <cacheFields count="17">
    <cacheField name="table" numFmtId="0">
      <sharedItems containsSemiMixedTypes="0" containsString="0" containsNumber="1" containsInteger="1" minValue="0" maxValue="7"/>
    </cacheField>
    <cacheField name="_start" numFmtId="0">
      <sharedItems/>
    </cacheField>
    <cacheField name="_stop" numFmtId="0">
      <sharedItems/>
    </cacheField>
    <cacheField name="_time" numFmtId="0">
      <sharedItems/>
    </cacheField>
    <cacheField name="_value" numFmtId="0">
      <sharedItems containsSemiMixedTypes="0" containsString="0" containsNumber="1" minValue="2.0869129666666601E-2" maxValue="4.6026396952499997"/>
    </cacheField>
    <cacheField name="_field" numFmtId="0">
      <sharedItems/>
    </cacheField>
    <cacheField name="_measurement" numFmtId="0">
      <sharedItems/>
    </cacheField>
    <cacheField name="endpoint" numFmtId="0">
      <sharedItems/>
    </cacheField>
    <cacheField name="host" numFmtId="0">
      <sharedItems/>
    </cacheField>
    <cacheField name="method" numFmtId="0">
      <sharedItems/>
    </cacheField>
    <cacheField name="peak_users" numFmtId="0">
      <sharedItems containsSemiMixedTypes="0" containsString="0" containsNumber="1" containsInteger="1" minValue="100" maxValue="1000" count="4">
        <n v="100"/>
        <n v="1000"/>
        <n v="250"/>
        <n v="500"/>
      </sharedItems>
    </cacheField>
    <cacheField name="result" numFmtId="0">
      <sharedItems/>
    </cacheField>
    <cacheField name="server" numFmtId="0">
      <sharedItems/>
    </cacheField>
    <cacheField name="service" numFmtId="0">
      <sharedItems/>
    </cacheField>
    <cacheField name="status_code" numFmtId="0">
      <sharedItems containsSemiMixedTypes="0" containsString="0" containsNumber="1" containsInteger="1" minValue="200" maxValue="200"/>
    </cacheField>
    <cacheField name="system_type" numFmtId="0">
      <sharedItems count="2">
        <s v="closed"/>
        <s v="open"/>
      </sharedItems>
    </cacheField>
    <cacheField name="teasto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n v="0"/>
    <s v="2025-04-23T19:48:14.457710241Z"/>
    <s v="2025-04-23T22:48:14.457710241Z"/>
    <s v="2025-04-23T21:53:00Z"/>
    <n v="0.14753262874999901"/>
    <s v="response_time"/>
    <s v="http_response"/>
    <s v="home"/>
    <s v="performance"/>
    <s v="GET"/>
    <x v="0"/>
    <s v="success"/>
    <s v="http://localhost:8080/tools.descartes.teastore.webui/"/>
    <s v="teastore"/>
    <n v="200"/>
    <x v="0"/>
    <s v="monitoring"/>
  </r>
  <r>
    <n v="0"/>
    <s v="2025-04-23T19:48:14.457710241Z"/>
    <s v="2025-04-23T22:48:14.457710241Z"/>
    <s v="2025-04-23T21:54:00Z"/>
    <n v="0.31420898133333303"/>
    <s v="response_time"/>
    <s v="http_response"/>
    <s v="home"/>
    <s v="performance"/>
    <s v="GET"/>
    <x v="0"/>
    <s v="success"/>
    <s v="http://localhost:8080/tools.descartes.teastore.webui/"/>
    <s v="teastore"/>
    <n v="200"/>
    <x v="0"/>
    <s v="monitoring"/>
  </r>
  <r>
    <n v="0"/>
    <s v="2025-04-23T19:48:14.457710241Z"/>
    <s v="2025-04-23T22:48:14.457710241Z"/>
    <s v="2025-04-23T21:55:00Z"/>
    <n v="0.22641773399999901"/>
    <s v="response_time"/>
    <s v="http_response"/>
    <s v="home"/>
    <s v="performance"/>
    <s v="GET"/>
    <x v="0"/>
    <s v="success"/>
    <s v="http://localhost:8080/tools.descartes.teastore.webui/"/>
    <s v="teastore"/>
    <n v="200"/>
    <x v="0"/>
    <s v="monitoring"/>
  </r>
  <r>
    <n v="0"/>
    <s v="2025-04-23T19:48:14.457710241Z"/>
    <s v="2025-04-23T22:48:14.457710241Z"/>
    <s v="2025-04-23T21:56:00Z"/>
    <n v="0.192450076666666"/>
    <s v="response_time"/>
    <s v="http_response"/>
    <s v="home"/>
    <s v="performance"/>
    <s v="GET"/>
    <x v="0"/>
    <s v="success"/>
    <s v="http://localhost:8080/tools.descartes.teastore.webui/"/>
    <s v="teastore"/>
    <n v="200"/>
    <x v="0"/>
    <s v="monitoring"/>
  </r>
  <r>
    <n v="0"/>
    <s v="2025-04-23T19:48:14.457710241Z"/>
    <s v="2025-04-23T22:48:14.457710241Z"/>
    <s v="2025-04-23T21:57:00Z"/>
    <n v="0.33582551383333298"/>
    <s v="response_time"/>
    <s v="http_response"/>
    <s v="home"/>
    <s v="performance"/>
    <s v="GET"/>
    <x v="0"/>
    <s v="success"/>
    <s v="http://localhost:8080/tools.descartes.teastore.webui/"/>
    <s v="teastore"/>
    <n v="200"/>
    <x v="0"/>
    <s v="monitoring"/>
  </r>
  <r>
    <n v="0"/>
    <s v="2025-04-23T19:48:14.457710241Z"/>
    <s v="2025-04-23T22:48:14.457710241Z"/>
    <s v="2025-04-23T21:58:00Z"/>
    <n v="0.127943893"/>
    <s v="response_time"/>
    <s v="http_response"/>
    <s v="home"/>
    <s v="performance"/>
    <s v="GET"/>
    <x v="0"/>
    <s v="success"/>
    <s v="http://localhost:8080/tools.descartes.teastore.webui/"/>
    <s v="teastore"/>
    <n v="200"/>
    <x v="0"/>
    <s v="monitoring"/>
  </r>
  <r>
    <n v="0"/>
    <s v="2025-04-23T19:48:14.457710241Z"/>
    <s v="2025-04-23T22:48:14.457710241Z"/>
    <s v="2025-04-23T21:59:00Z"/>
    <n v="3.0962543166666599E-2"/>
    <s v="response_time"/>
    <s v="http_response"/>
    <s v="home"/>
    <s v="performance"/>
    <s v="GET"/>
    <x v="0"/>
    <s v="success"/>
    <s v="http://localhost:8080/tools.descartes.teastore.webui/"/>
    <s v="teastore"/>
    <n v="200"/>
    <x v="0"/>
    <s v="monitoring"/>
  </r>
  <r>
    <n v="0"/>
    <s v="2025-04-23T19:48:14.457710241Z"/>
    <s v="2025-04-23T22:48:14.457710241Z"/>
    <s v="2025-04-23T22:00:00Z"/>
    <n v="3.2572508999999999E-2"/>
    <s v="response_time"/>
    <s v="http_response"/>
    <s v="home"/>
    <s v="performance"/>
    <s v="GET"/>
    <x v="0"/>
    <s v="success"/>
    <s v="http://localhost:8080/tools.descartes.teastore.webui/"/>
    <s v="teastore"/>
    <n v="200"/>
    <x v="0"/>
    <s v="monitoring"/>
  </r>
  <r>
    <n v="1"/>
    <s v="2025-04-23T19:48:14.457710241Z"/>
    <s v="2025-04-23T22:48:14.457710241Z"/>
    <s v="2025-04-23T20:55:00Z"/>
    <n v="2.819903575E-2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0:56:00Z"/>
    <n v="2.99089381666666E-2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0:57:00Z"/>
    <n v="2.77009069999999E-2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0:58:00Z"/>
    <n v="2.7895750166666601E-2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0:59:00Z"/>
    <n v="2.3695856666666602E-2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00:00Z"/>
    <n v="2.7601706166666601E-2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01:00Z"/>
    <n v="4.7113179166666602E-2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02:00Z"/>
    <n v="2.7569978999999901E-2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03:00Z"/>
    <n v="0.14691926816666601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04:00Z"/>
    <n v="0.23457758349999999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05:00Z"/>
    <n v="0.164246954666666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06:00Z"/>
    <n v="0.25623740633333297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07:00Z"/>
    <n v="0.15145333750000001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08:00Z"/>
    <n v="0.17898914799999899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09:00Z"/>
    <n v="2.9185080499999998E-2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10:00Z"/>
    <n v="3.2286386333333299E-2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11:00Z"/>
    <n v="3.2546370666666602E-2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12:00Z"/>
    <n v="2.8107949666666601E-2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13:00Z"/>
    <n v="5.26000626666666E-2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14:00Z"/>
    <n v="2.6758957E-2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15:00Z"/>
    <n v="2.6561747E-2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16:00Z"/>
    <n v="3.1859640000000002E-2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1"/>
    <s v="2025-04-23T19:48:14.457710241Z"/>
    <s v="2025-04-23T22:48:14.457710241Z"/>
    <s v="2025-04-23T21:17:00Z"/>
    <n v="3.6515289999999999E-2"/>
    <s v="response_time"/>
    <s v="http_response"/>
    <s v="home"/>
    <s v="performance"/>
    <s v="GET"/>
    <x v="0"/>
    <s v="success"/>
    <s v="http://localhost:8080/tools.descartes.teastore.webui/"/>
    <s v="teastore"/>
    <n v="200"/>
    <x v="1"/>
    <s v="monitoring"/>
  </r>
  <r>
    <n v="2"/>
    <s v="2025-04-23T19:48:14.457710241Z"/>
    <s v="2025-04-23T22:48:14.457710241Z"/>
    <s v="2025-04-23T22:21:00Z"/>
    <n v="1.9687022649999999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22:00Z"/>
    <n v="3.21804782533333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23:00Z"/>
    <n v="3.3748520678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24:00Z"/>
    <n v="4.6026396952499997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25:00Z"/>
    <n v="4.2123105071999998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26:00Z"/>
    <n v="1.5320631348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27:00Z"/>
    <n v="2.4338501166666599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28:00Z"/>
    <n v="2.5476749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29:00Z"/>
    <n v="2.7921572333333301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30:00Z"/>
    <n v="2.4637073333333301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31:00Z"/>
    <n v="2.1954657333333301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32:00Z"/>
    <n v="2.7110483666666602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33:00Z"/>
    <n v="2.7056027833333302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34:00Z"/>
    <n v="2.3224431333333299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35:00Z"/>
    <n v="2.6582822499999999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36:00Z"/>
    <n v="2.42497213333333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37:00Z"/>
    <n v="2.8111740333333302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38:00Z"/>
    <n v="2.3283307499999999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39:00Z"/>
    <n v="2.72457983333333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40:00Z"/>
    <n v="2.8529842499999999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41:00Z"/>
    <n v="2.4039469333333299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42:00Z"/>
    <n v="2.2526599166666599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43:00Z"/>
    <n v="5.5189963000000002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44:00Z"/>
    <n v="2.8565058333333299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45:00Z"/>
    <n v="2.3602808999999999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46:00Z"/>
    <n v="4.2953928333333301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47:00Z"/>
    <n v="2.7414107166666601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48:00Z"/>
    <n v="2.5629457166666599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2"/>
    <s v="2025-04-23T19:48:14.457710241Z"/>
    <s v="2025-04-23T22:48:14.457710241Z"/>
    <s v="2025-04-23T22:48:14.457710241Z"/>
    <n v="2.6024774000000001E-2"/>
    <s v="response_time"/>
    <s v="http_response"/>
    <s v="home"/>
    <s v="performance"/>
    <s v="GET"/>
    <x v="1"/>
    <s v="success"/>
    <s v="http://localhost:8080/tools.descartes.teastore.webui/"/>
    <s v="teastore"/>
    <n v="200"/>
    <x v="0"/>
    <s v="monitoring"/>
  </r>
  <r>
    <n v="3"/>
    <s v="2025-04-23T19:48:14.457710241Z"/>
    <s v="2025-04-23T22:48:14.457710241Z"/>
    <s v="2025-04-23T21:44:00Z"/>
    <n v="1.7568028935"/>
    <s v="response_time"/>
    <s v="http_response"/>
    <s v="home"/>
    <s v="performance"/>
    <s v="GET"/>
    <x v="1"/>
    <s v="success"/>
    <s v="http://localhost:8080/tools.descartes.teastore.webui/"/>
    <s v="teastore"/>
    <n v="200"/>
    <x v="1"/>
    <s v="monitoring"/>
  </r>
  <r>
    <n v="3"/>
    <s v="2025-04-23T19:48:14.457710241Z"/>
    <s v="2025-04-23T22:48:14.457710241Z"/>
    <s v="2025-04-23T21:45:00Z"/>
    <n v="4.315065014"/>
    <s v="response_time"/>
    <s v="http_response"/>
    <s v="home"/>
    <s v="performance"/>
    <s v="GET"/>
    <x v="1"/>
    <s v="success"/>
    <s v="http://localhost:8080/tools.descartes.teastore.webui/"/>
    <s v="teastore"/>
    <n v="200"/>
    <x v="1"/>
    <s v="monitoring"/>
  </r>
  <r>
    <n v="3"/>
    <s v="2025-04-23T19:48:14.457710241Z"/>
    <s v="2025-04-23T22:48:14.457710241Z"/>
    <s v="2025-04-23T21:46:00Z"/>
    <n v="3.6503748101666602"/>
    <s v="response_time"/>
    <s v="http_response"/>
    <s v="home"/>
    <s v="performance"/>
    <s v="GET"/>
    <x v="1"/>
    <s v="success"/>
    <s v="http://localhost:8080/tools.descartes.teastore.webui/"/>
    <s v="teastore"/>
    <n v="200"/>
    <x v="1"/>
    <s v="monitoring"/>
  </r>
  <r>
    <n v="3"/>
    <s v="2025-04-23T19:48:14.457710241Z"/>
    <s v="2025-04-23T22:48:14.457710241Z"/>
    <s v="2025-04-23T21:47:00Z"/>
    <n v="4.3859647333999998"/>
    <s v="response_time"/>
    <s v="http_response"/>
    <s v="home"/>
    <s v="performance"/>
    <s v="GET"/>
    <x v="1"/>
    <s v="success"/>
    <s v="http://localhost:8080/tools.descartes.teastore.webui/"/>
    <s v="teastore"/>
    <n v="200"/>
    <x v="1"/>
    <s v="monitoring"/>
  </r>
  <r>
    <n v="3"/>
    <s v="2025-04-23T19:48:14.457710241Z"/>
    <s v="2025-04-23T22:48:14.457710241Z"/>
    <s v="2025-04-23T21:48:00Z"/>
    <n v="3.8911764943999998"/>
    <s v="response_time"/>
    <s v="http_response"/>
    <s v="home"/>
    <s v="performance"/>
    <s v="GET"/>
    <x v="1"/>
    <s v="success"/>
    <s v="http://localhost:8080/tools.descartes.teastore.webui/"/>
    <s v="teastore"/>
    <n v="200"/>
    <x v="1"/>
    <s v="monitoring"/>
  </r>
  <r>
    <n v="3"/>
    <s v="2025-04-23T19:48:14.457710241Z"/>
    <s v="2025-04-23T22:48:14.457710241Z"/>
    <s v="2025-04-23T21:49:00Z"/>
    <n v="1.5654433368"/>
    <s v="response_time"/>
    <s v="http_response"/>
    <s v="home"/>
    <s v="performance"/>
    <s v="GET"/>
    <x v="1"/>
    <s v="success"/>
    <s v="http://localhost:8080/tools.descartes.teastore.webui/"/>
    <s v="teastore"/>
    <n v="200"/>
    <x v="1"/>
    <s v="monitoring"/>
  </r>
  <r>
    <n v="3"/>
    <s v="2025-04-23T19:48:14.457710241Z"/>
    <s v="2025-04-23T22:48:14.457710241Z"/>
    <s v="2025-04-23T21:50:00Z"/>
    <n v="3.3306987499999899E-2"/>
    <s v="response_time"/>
    <s v="http_response"/>
    <s v="home"/>
    <s v="performance"/>
    <s v="GET"/>
    <x v="1"/>
    <s v="success"/>
    <s v="http://localhost:8080/tools.descartes.teastore.webui/"/>
    <s v="teastore"/>
    <n v="200"/>
    <x v="1"/>
    <s v="monitoring"/>
  </r>
  <r>
    <n v="3"/>
    <s v="2025-04-23T19:48:14.457710241Z"/>
    <s v="2025-04-23T22:48:14.457710241Z"/>
    <s v="2025-04-23T21:51:00Z"/>
    <n v="2.9526329833333299E-2"/>
    <s v="response_time"/>
    <s v="http_response"/>
    <s v="home"/>
    <s v="performance"/>
    <s v="GET"/>
    <x v="1"/>
    <s v="success"/>
    <s v="http://localhost:8080/tools.descartes.teastore.webui/"/>
    <s v="teastore"/>
    <n v="200"/>
    <x v="1"/>
    <s v="monitoring"/>
  </r>
  <r>
    <n v="3"/>
    <s v="2025-04-23T19:48:14.457710241Z"/>
    <s v="2025-04-23T22:48:14.457710241Z"/>
    <s v="2025-04-23T21:52:00Z"/>
    <n v="2.9821194666666599E-2"/>
    <s v="response_time"/>
    <s v="http_response"/>
    <s v="home"/>
    <s v="performance"/>
    <s v="GET"/>
    <x v="1"/>
    <s v="success"/>
    <s v="http://localhost:8080/tools.descartes.teastore.webui/"/>
    <s v="teastore"/>
    <n v="200"/>
    <x v="1"/>
    <s v="monitoring"/>
  </r>
  <r>
    <n v="3"/>
    <s v="2025-04-23T19:48:14.457710241Z"/>
    <s v="2025-04-23T22:48:14.457710241Z"/>
    <s v="2025-04-23T21:53:00Z"/>
    <n v="3.0876253499999999E-2"/>
    <s v="response_time"/>
    <s v="http_response"/>
    <s v="home"/>
    <s v="performance"/>
    <s v="GET"/>
    <x v="1"/>
    <s v="success"/>
    <s v="http://localhost:8080/tools.descartes.teastore.webui/"/>
    <s v="teastore"/>
    <n v="200"/>
    <x v="1"/>
    <s v="monitoring"/>
  </r>
  <r>
    <n v="4"/>
    <s v="2025-04-23T19:48:14.457710241Z"/>
    <s v="2025-04-23T22:48:14.457710241Z"/>
    <s v="2025-04-23T19:49:00Z"/>
    <n v="2.2985037749999999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19:50:00Z"/>
    <n v="2.74648626666666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19:51:00Z"/>
    <n v="2.8700022166666599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19:52:00Z"/>
    <n v="2.7211895833333302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19:53:00Z"/>
    <n v="2.4255264999999901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19:54:00Z"/>
    <n v="2.7424687833333301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19:55:00Z"/>
    <n v="2.5130834166666598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19:56:00Z"/>
    <n v="2.5854306833333299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19:57:00Z"/>
    <n v="2.5136497666666601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19:58:00Z"/>
    <n v="2.77792936666666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19:59:00Z"/>
    <n v="2.7242679999999998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00:00Z"/>
    <n v="2.8053294333333301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01:00Z"/>
    <n v="2.64293688333333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02:00Z"/>
    <n v="2.7462523999999999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03:00Z"/>
    <n v="2.89269636666666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04:00Z"/>
    <n v="2.2495953999999999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05:00Z"/>
    <n v="2.83081813333333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06:00Z"/>
    <n v="3.4858569666666603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07:00Z"/>
    <n v="2.49998543333333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08:00Z"/>
    <n v="2.7756702166666598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09:00Z"/>
    <n v="2.3215959500000001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10:00Z"/>
    <n v="2.6381543166666601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11:00Z"/>
    <n v="4.6534751999999999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12:00Z"/>
    <n v="2.4991662666666602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13:00Z"/>
    <n v="2.9365352666666601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14:00Z"/>
    <n v="2.2299143166666601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15:00Z"/>
    <n v="4.4384648166666603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16:00Z"/>
    <n v="2.67714021666666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17:00Z"/>
    <n v="3.6288471333333301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18:00Z"/>
    <n v="4.9377444999999999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19:00Z"/>
    <n v="3.9900748166666597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20:00Z"/>
    <n v="2.9488248666666599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21:00Z"/>
    <n v="2.96760794999999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22:00Z"/>
    <n v="2.5269657000000001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23:00Z"/>
    <n v="2.7103889499999902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24:00Z"/>
    <n v="2.5506237666666601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25:00Z"/>
    <n v="2.4411805499999901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26:00Z"/>
    <n v="3.00305068333333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27:00Z"/>
    <n v="2.2782674999999999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28:00Z"/>
    <n v="2.9539649500000001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29:00Z"/>
    <n v="3.4626609499999898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30:00Z"/>
    <n v="2.2470543999999999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31:00Z"/>
    <n v="2.524177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32:00Z"/>
    <n v="2.78989036666666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33:00Z"/>
    <n v="2.66411816666666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34:00Z"/>
    <n v="4.0301800333333297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35:00Z"/>
    <n v="2.60113826666666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36:00Z"/>
    <n v="4.4392253833333298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37:00Z"/>
    <n v="3.1653386333333297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38:00Z"/>
    <n v="3.33043955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39:00Z"/>
    <n v="2.9317722666666601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40:00Z"/>
    <n v="2.34242575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41:00Z"/>
    <n v="2.9071149166666602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42:00Z"/>
    <n v="3.03739765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43:00Z"/>
    <n v="2.56585128333333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44:00Z"/>
    <n v="2.8849684166666601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45:00Z"/>
    <n v="3.2547610499999997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46:00Z"/>
    <n v="2.5228602999999999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47:00Z"/>
    <n v="2.4553377666666602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48:00Z"/>
    <n v="2.92469575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49:00Z"/>
    <n v="2.58692203333333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50:00Z"/>
    <n v="2.48051433333333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51:00Z"/>
    <n v="3.0537501166666599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52:00Z"/>
    <n v="2.4031615333333301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53:00Z"/>
    <n v="2.3884195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54:00Z"/>
    <n v="2.73466099999999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0:55:00Z"/>
    <n v="2.0970138999999999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2:01:00Z"/>
    <n v="0.43056139333333299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2:02:00Z"/>
    <n v="0.78173889916666595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2:03:00Z"/>
    <n v="1.08459434283333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2:04:00Z"/>
    <n v="0.62555506250000004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2:05:00Z"/>
    <n v="0.66448173099999996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2:06:00Z"/>
    <n v="0.15743320050000001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4"/>
    <s v="2025-04-23T19:48:14.457710241Z"/>
    <s v="2025-04-23T22:48:14.457710241Z"/>
    <s v="2025-04-23T22:07:00Z"/>
    <n v="2.4538891333333299E-2"/>
    <s v="response_time"/>
    <s v="http_response"/>
    <s v="home"/>
    <s v="performance"/>
    <s v="GET"/>
    <x v="2"/>
    <s v="success"/>
    <s v="http://localhost:8080/tools.descartes.teastore.webui/"/>
    <s v="teastore"/>
    <n v="200"/>
    <x v="0"/>
    <s v="monitoring"/>
  </r>
  <r>
    <n v="5"/>
    <s v="2025-04-23T19:48:14.457710241Z"/>
    <s v="2025-04-23T22:48:14.457710241Z"/>
    <s v="2025-04-23T21:17:00Z"/>
    <n v="3.3374894250000002E-2"/>
    <s v="response_time"/>
    <s v="http_response"/>
    <s v="home"/>
    <s v="performance"/>
    <s v="GET"/>
    <x v="2"/>
    <s v="success"/>
    <s v="http://localhost:8080/tools.descartes.teastore.webui/"/>
    <s v="teastore"/>
    <n v="200"/>
    <x v="1"/>
    <s v="monitoring"/>
  </r>
  <r>
    <n v="5"/>
    <s v="2025-04-23T19:48:14.457710241Z"/>
    <s v="2025-04-23T22:48:14.457710241Z"/>
    <s v="2025-04-23T21:18:00Z"/>
    <n v="3.0759652999999901E-2"/>
    <s v="response_time"/>
    <s v="http_response"/>
    <s v="home"/>
    <s v="performance"/>
    <s v="GET"/>
    <x v="2"/>
    <s v="success"/>
    <s v="http://localhost:8080/tools.descartes.teastore.webui/"/>
    <s v="teastore"/>
    <n v="200"/>
    <x v="1"/>
    <s v="monitoring"/>
  </r>
  <r>
    <n v="5"/>
    <s v="2025-04-23T19:48:14.457710241Z"/>
    <s v="2025-04-23T22:48:14.457710241Z"/>
    <s v="2025-04-23T21:19:00Z"/>
    <n v="2.5697228666666599E-2"/>
    <s v="response_time"/>
    <s v="http_response"/>
    <s v="home"/>
    <s v="performance"/>
    <s v="GET"/>
    <x v="2"/>
    <s v="success"/>
    <s v="http://localhost:8080/tools.descartes.teastore.webui/"/>
    <s v="teastore"/>
    <n v="200"/>
    <x v="1"/>
    <s v="monitoring"/>
  </r>
  <r>
    <n v="5"/>
    <s v="2025-04-23T19:48:14.457710241Z"/>
    <s v="2025-04-23T22:48:14.457710241Z"/>
    <s v="2025-04-23T21:20:00Z"/>
    <n v="5.1050266499999997E-2"/>
    <s v="response_time"/>
    <s v="http_response"/>
    <s v="home"/>
    <s v="performance"/>
    <s v="GET"/>
    <x v="2"/>
    <s v="success"/>
    <s v="http://localhost:8080/tools.descartes.teastore.webui/"/>
    <s v="teastore"/>
    <n v="200"/>
    <x v="1"/>
    <s v="monitoring"/>
  </r>
  <r>
    <n v="5"/>
    <s v="2025-04-23T19:48:14.457710241Z"/>
    <s v="2025-04-23T22:48:14.457710241Z"/>
    <s v="2025-04-23T21:21:00Z"/>
    <n v="0.35524131583333302"/>
    <s v="response_time"/>
    <s v="http_response"/>
    <s v="home"/>
    <s v="performance"/>
    <s v="GET"/>
    <x v="2"/>
    <s v="success"/>
    <s v="http://localhost:8080/tools.descartes.teastore.webui/"/>
    <s v="teastore"/>
    <n v="200"/>
    <x v="1"/>
    <s v="monitoring"/>
  </r>
  <r>
    <n v="5"/>
    <s v="2025-04-23T19:48:14.457710241Z"/>
    <s v="2025-04-23T22:48:14.457710241Z"/>
    <s v="2025-04-23T21:22:00Z"/>
    <n v="0.77842783166666596"/>
    <s v="response_time"/>
    <s v="http_response"/>
    <s v="home"/>
    <s v="performance"/>
    <s v="GET"/>
    <x v="2"/>
    <s v="success"/>
    <s v="http://localhost:8080/tools.descartes.teastore.webui/"/>
    <s v="teastore"/>
    <n v="200"/>
    <x v="1"/>
    <s v="monitoring"/>
  </r>
  <r>
    <n v="5"/>
    <s v="2025-04-23T19:48:14.457710241Z"/>
    <s v="2025-04-23T22:48:14.457710241Z"/>
    <s v="2025-04-23T21:23:00Z"/>
    <n v="0.66609465366666598"/>
    <s v="response_time"/>
    <s v="http_response"/>
    <s v="home"/>
    <s v="performance"/>
    <s v="GET"/>
    <x v="2"/>
    <s v="success"/>
    <s v="http://localhost:8080/tools.descartes.teastore.webui/"/>
    <s v="teastore"/>
    <n v="200"/>
    <x v="1"/>
    <s v="monitoring"/>
  </r>
  <r>
    <n v="5"/>
    <s v="2025-04-23T19:48:14.457710241Z"/>
    <s v="2025-04-23T22:48:14.457710241Z"/>
    <s v="2025-04-23T21:24:00Z"/>
    <n v="0.65375825216666605"/>
    <s v="response_time"/>
    <s v="http_response"/>
    <s v="home"/>
    <s v="performance"/>
    <s v="GET"/>
    <x v="2"/>
    <s v="success"/>
    <s v="http://localhost:8080/tools.descartes.teastore.webui/"/>
    <s v="teastore"/>
    <n v="200"/>
    <x v="1"/>
    <s v="monitoring"/>
  </r>
  <r>
    <n v="5"/>
    <s v="2025-04-23T19:48:14.457710241Z"/>
    <s v="2025-04-23T22:48:14.457710241Z"/>
    <s v="2025-04-23T21:25:00Z"/>
    <n v="0.57013409866666598"/>
    <s v="response_time"/>
    <s v="http_response"/>
    <s v="home"/>
    <s v="performance"/>
    <s v="GET"/>
    <x v="2"/>
    <s v="success"/>
    <s v="http://localhost:8080/tools.descartes.teastore.webui/"/>
    <s v="teastore"/>
    <n v="200"/>
    <x v="1"/>
    <s v="monitoring"/>
  </r>
  <r>
    <n v="5"/>
    <s v="2025-04-23T19:48:14.457710241Z"/>
    <s v="2025-04-23T22:48:14.457710241Z"/>
    <s v="2025-04-23T21:26:00Z"/>
    <n v="0.25717741933333299"/>
    <s v="response_time"/>
    <s v="http_response"/>
    <s v="home"/>
    <s v="performance"/>
    <s v="GET"/>
    <x v="2"/>
    <s v="success"/>
    <s v="http://localhost:8080/tools.descartes.teastore.webui/"/>
    <s v="teastore"/>
    <n v="200"/>
    <x v="1"/>
    <s v="monitoring"/>
  </r>
  <r>
    <n v="5"/>
    <s v="2025-04-23T19:48:14.457710241Z"/>
    <s v="2025-04-23T22:48:14.457710241Z"/>
    <s v="2025-04-23T21:27:00Z"/>
    <n v="3.5836887333333303E-2"/>
    <s v="response_time"/>
    <s v="http_response"/>
    <s v="home"/>
    <s v="performance"/>
    <s v="GET"/>
    <x v="2"/>
    <s v="success"/>
    <s v="http://localhost:8080/tools.descartes.teastore.webui/"/>
    <s v="teastore"/>
    <n v="200"/>
    <x v="1"/>
    <s v="monitoring"/>
  </r>
  <r>
    <n v="5"/>
    <s v="2025-04-23T19:48:14.457710241Z"/>
    <s v="2025-04-23T22:48:14.457710241Z"/>
    <s v="2025-04-23T21:28:00Z"/>
    <n v="3.1760997833333297E-2"/>
    <s v="response_time"/>
    <s v="http_response"/>
    <s v="home"/>
    <s v="performance"/>
    <s v="GET"/>
    <x v="2"/>
    <s v="success"/>
    <s v="http://localhost:8080/tools.descartes.teastore.webui/"/>
    <s v="teastore"/>
    <n v="200"/>
    <x v="1"/>
    <s v="monitoring"/>
  </r>
  <r>
    <n v="5"/>
    <s v="2025-04-23T19:48:14.457710241Z"/>
    <s v="2025-04-23T22:48:14.457710241Z"/>
    <s v="2025-04-23T21:29:00Z"/>
    <n v="2.5297586333333299E-2"/>
    <s v="response_time"/>
    <s v="http_response"/>
    <s v="home"/>
    <s v="performance"/>
    <s v="GET"/>
    <x v="2"/>
    <s v="success"/>
    <s v="http://localhost:8080/tools.descartes.teastore.webui/"/>
    <s v="teastore"/>
    <n v="200"/>
    <x v="1"/>
    <s v="monitoring"/>
  </r>
  <r>
    <n v="5"/>
    <s v="2025-04-23T19:48:14.457710241Z"/>
    <s v="2025-04-23T22:48:14.457710241Z"/>
    <s v="2025-04-23T21:30:00Z"/>
    <n v="3.00093336666666E-2"/>
    <s v="response_time"/>
    <s v="http_response"/>
    <s v="home"/>
    <s v="performance"/>
    <s v="GET"/>
    <x v="2"/>
    <s v="success"/>
    <s v="http://localhost:8080/tools.descartes.teastore.webui/"/>
    <s v="teastore"/>
    <n v="200"/>
    <x v="1"/>
    <s v="monitoring"/>
  </r>
  <r>
    <n v="6"/>
    <s v="2025-04-23T19:48:14.457710241Z"/>
    <s v="2025-04-23T22:48:14.457710241Z"/>
    <s v="2025-04-23T22:08:00Z"/>
    <n v="1.6363957523333299"/>
    <s v="response_time"/>
    <s v="http_response"/>
    <s v="home"/>
    <s v="performance"/>
    <s v="GET"/>
    <x v="3"/>
    <s v="success"/>
    <s v="http://localhost:8080/tools.descartes.teastore.webui/"/>
    <s v="teastore"/>
    <n v="200"/>
    <x v="0"/>
    <s v="monitoring"/>
  </r>
  <r>
    <n v="6"/>
    <s v="2025-04-23T19:48:14.457710241Z"/>
    <s v="2025-04-23T22:48:14.457710241Z"/>
    <s v="2025-04-23T22:09:00Z"/>
    <n v="2.1137392951666598"/>
    <s v="response_time"/>
    <s v="http_response"/>
    <s v="home"/>
    <s v="performance"/>
    <s v="GET"/>
    <x v="3"/>
    <s v="success"/>
    <s v="http://localhost:8080/tools.descartes.teastore.webui/"/>
    <s v="teastore"/>
    <n v="200"/>
    <x v="0"/>
    <s v="monitoring"/>
  </r>
  <r>
    <n v="6"/>
    <s v="2025-04-23T19:48:14.457710241Z"/>
    <s v="2025-04-23T22:48:14.457710241Z"/>
    <s v="2025-04-23T22:10:00Z"/>
    <n v="2.07780453983333"/>
    <s v="response_time"/>
    <s v="http_response"/>
    <s v="home"/>
    <s v="performance"/>
    <s v="GET"/>
    <x v="3"/>
    <s v="success"/>
    <s v="http://localhost:8080/tools.descartes.teastore.webui/"/>
    <s v="teastore"/>
    <n v="200"/>
    <x v="0"/>
    <s v="monitoring"/>
  </r>
  <r>
    <n v="6"/>
    <s v="2025-04-23T19:48:14.457710241Z"/>
    <s v="2025-04-23T22:48:14.457710241Z"/>
    <s v="2025-04-23T22:11:00Z"/>
    <n v="1.66999964116666"/>
    <s v="response_time"/>
    <s v="http_response"/>
    <s v="home"/>
    <s v="performance"/>
    <s v="GET"/>
    <x v="3"/>
    <s v="success"/>
    <s v="http://localhost:8080/tools.descartes.teastore.webui/"/>
    <s v="teastore"/>
    <n v="200"/>
    <x v="0"/>
    <s v="monitoring"/>
  </r>
  <r>
    <n v="6"/>
    <s v="2025-04-23T19:48:14.457710241Z"/>
    <s v="2025-04-23T22:48:14.457710241Z"/>
    <s v="2025-04-23T22:12:00Z"/>
    <n v="1.4309521935"/>
    <s v="response_time"/>
    <s v="http_response"/>
    <s v="home"/>
    <s v="performance"/>
    <s v="GET"/>
    <x v="3"/>
    <s v="success"/>
    <s v="http://localhost:8080/tools.descartes.teastore.webui/"/>
    <s v="teastore"/>
    <n v="200"/>
    <x v="0"/>
    <s v="monitoring"/>
  </r>
  <r>
    <n v="6"/>
    <s v="2025-04-23T19:48:14.457710241Z"/>
    <s v="2025-04-23T22:48:14.457710241Z"/>
    <s v="2025-04-23T22:13:00Z"/>
    <n v="0.24741402533333301"/>
    <s v="response_time"/>
    <s v="http_response"/>
    <s v="home"/>
    <s v="performance"/>
    <s v="GET"/>
    <x v="3"/>
    <s v="success"/>
    <s v="http://localhost:8080/tools.descartes.teastore.webui/"/>
    <s v="teastore"/>
    <n v="200"/>
    <x v="0"/>
    <s v="monitoring"/>
  </r>
  <r>
    <n v="6"/>
    <s v="2025-04-23T19:48:14.457710241Z"/>
    <s v="2025-04-23T22:48:14.457710241Z"/>
    <s v="2025-04-23T22:14:00Z"/>
    <n v="2.85468031666666E-2"/>
    <s v="response_time"/>
    <s v="http_response"/>
    <s v="home"/>
    <s v="performance"/>
    <s v="GET"/>
    <x v="3"/>
    <s v="success"/>
    <s v="http://localhost:8080/tools.descartes.teastore.webui/"/>
    <s v="teastore"/>
    <n v="200"/>
    <x v="0"/>
    <s v="monitoring"/>
  </r>
  <r>
    <n v="6"/>
    <s v="2025-04-23T19:48:14.457710241Z"/>
    <s v="2025-04-23T22:48:14.457710241Z"/>
    <s v="2025-04-23T22:15:00Z"/>
    <n v="2.48477611666666E-2"/>
    <s v="response_time"/>
    <s v="http_response"/>
    <s v="home"/>
    <s v="performance"/>
    <s v="GET"/>
    <x v="3"/>
    <s v="success"/>
    <s v="http://localhost:8080/tools.descartes.teastore.webui/"/>
    <s v="teastore"/>
    <n v="200"/>
    <x v="0"/>
    <s v="monitoring"/>
  </r>
  <r>
    <n v="6"/>
    <s v="2025-04-23T19:48:14.457710241Z"/>
    <s v="2025-04-23T22:48:14.457710241Z"/>
    <s v="2025-04-23T22:16:00Z"/>
    <n v="2.40893561666666E-2"/>
    <s v="response_time"/>
    <s v="http_response"/>
    <s v="home"/>
    <s v="performance"/>
    <s v="GET"/>
    <x v="3"/>
    <s v="success"/>
    <s v="http://localhost:8080/tools.descartes.teastore.webui/"/>
    <s v="teastore"/>
    <n v="200"/>
    <x v="0"/>
    <s v="monitoring"/>
  </r>
  <r>
    <n v="6"/>
    <s v="2025-04-23T19:48:14.457710241Z"/>
    <s v="2025-04-23T22:48:14.457710241Z"/>
    <s v="2025-04-23T22:17:00Z"/>
    <n v="3.0184940833333299E-2"/>
    <s v="response_time"/>
    <s v="http_response"/>
    <s v="home"/>
    <s v="performance"/>
    <s v="GET"/>
    <x v="3"/>
    <s v="success"/>
    <s v="http://localhost:8080/tools.descartes.teastore.webui/"/>
    <s v="teastore"/>
    <n v="200"/>
    <x v="0"/>
    <s v="monitoring"/>
  </r>
  <r>
    <n v="6"/>
    <s v="2025-04-23T19:48:14.457710241Z"/>
    <s v="2025-04-23T22:48:14.457710241Z"/>
    <s v="2025-04-23T22:18:00Z"/>
    <n v="2.9304088666666599E-2"/>
    <s v="response_time"/>
    <s v="http_response"/>
    <s v="home"/>
    <s v="performance"/>
    <s v="GET"/>
    <x v="3"/>
    <s v="success"/>
    <s v="http://localhost:8080/tools.descartes.teastore.webui/"/>
    <s v="teastore"/>
    <n v="200"/>
    <x v="0"/>
    <s v="monitoring"/>
  </r>
  <r>
    <n v="6"/>
    <s v="2025-04-23T19:48:14.457710241Z"/>
    <s v="2025-04-23T22:48:14.457710241Z"/>
    <s v="2025-04-23T22:19:00Z"/>
    <n v="2.6233997666666599E-2"/>
    <s v="response_time"/>
    <s v="http_response"/>
    <s v="home"/>
    <s v="performance"/>
    <s v="GET"/>
    <x v="3"/>
    <s v="success"/>
    <s v="http://localhost:8080/tools.descartes.teastore.webui/"/>
    <s v="teastore"/>
    <n v="200"/>
    <x v="0"/>
    <s v="monitoring"/>
  </r>
  <r>
    <n v="6"/>
    <s v="2025-04-23T19:48:14.457710241Z"/>
    <s v="2025-04-23T22:48:14.457710241Z"/>
    <s v="2025-04-23T22:20:00Z"/>
    <n v="2.42351738333333E-2"/>
    <s v="response_time"/>
    <s v="http_response"/>
    <s v="home"/>
    <s v="performance"/>
    <s v="GET"/>
    <x v="3"/>
    <s v="success"/>
    <s v="http://localhost:8080/tools.descartes.teastore.webui/"/>
    <s v="teastore"/>
    <n v="200"/>
    <x v="0"/>
    <s v="monitoring"/>
  </r>
  <r>
    <n v="6"/>
    <s v="2025-04-23T19:48:14.457710241Z"/>
    <s v="2025-04-23T22:48:14.457710241Z"/>
    <s v="2025-04-23T22:21:00Z"/>
    <n v="2.6534835499999999E-2"/>
    <s v="response_time"/>
    <s v="http_response"/>
    <s v="home"/>
    <s v="performance"/>
    <s v="GET"/>
    <x v="3"/>
    <s v="success"/>
    <s v="http://localhost:8080/tools.descartes.teastore.webui/"/>
    <s v="teastore"/>
    <n v="200"/>
    <x v="0"/>
    <s v="monitoring"/>
  </r>
  <r>
    <n v="7"/>
    <s v="2025-04-23T19:48:14.457710241Z"/>
    <s v="2025-04-23T22:48:14.457710241Z"/>
    <s v="2025-04-23T21:30:00Z"/>
    <n v="2.9831203000000001E-2"/>
    <s v="response_time"/>
    <s v="http_response"/>
    <s v="home"/>
    <s v="performance"/>
    <s v="GET"/>
    <x v="3"/>
    <s v="success"/>
    <s v="http://localhost:8080/tools.descartes.teastore.webui/"/>
    <s v="teastore"/>
    <n v="200"/>
    <x v="1"/>
    <s v="monitoring"/>
  </r>
  <r>
    <n v="7"/>
    <s v="2025-04-23T19:48:14.457710241Z"/>
    <s v="2025-04-23T22:48:14.457710241Z"/>
    <s v="2025-04-23T21:31:00Z"/>
    <n v="2.61477953333333E-2"/>
    <s v="response_time"/>
    <s v="http_response"/>
    <s v="home"/>
    <s v="performance"/>
    <s v="GET"/>
    <x v="3"/>
    <s v="success"/>
    <s v="http://localhost:8080/tools.descartes.teastore.webui/"/>
    <s v="teastore"/>
    <n v="200"/>
    <x v="1"/>
    <s v="monitoring"/>
  </r>
  <r>
    <n v="7"/>
    <s v="2025-04-23T19:48:14.457710241Z"/>
    <s v="2025-04-23T22:48:14.457710241Z"/>
    <s v="2025-04-23T21:32:00Z"/>
    <n v="4.7217326999999899E-2"/>
    <s v="response_time"/>
    <s v="http_response"/>
    <s v="home"/>
    <s v="performance"/>
    <s v="GET"/>
    <x v="3"/>
    <s v="success"/>
    <s v="http://localhost:8080/tools.descartes.teastore.webui/"/>
    <s v="teastore"/>
    <n v="200"/>
    <x v="1"/>
    <s v="monitoring"/>
  </r>
  <r>
    <n v="7"/>
    <s v="2025-04-23T19:48:14.457710241Z"/>
    <s v="2025-04-23T22:48:14.457710241Z"/>
    <s v="2025-04-23T21:33:00Z"/>
    <n v="3.3124654333333302E-2"/>
    <s v="response_time"/>
    <s v="http_response"/>
    <s v="home"/>
    <s v="performance"/>
    <s v="GET"/>
    <x v="3"/>
    <s v="success"/>
    <s v="http://localhost:8080/tools.descartes.teastore.webui/"/>
    <s v="teastore"/>
    <n v="200"/>
    <x v="1"/>
    <s v="monitoring"/>
  </r>
  <r>
    <n v="7"/>
    <s v="2025-04-23T19:48:14.457710241Z"/>
    <s v="2025-04-23T22:48:14.457710241Z"/>
    <s v="2025-04-23T21:34:00Z"/>
    <n v="2.47631514999999E-2"/>
    <s v="response_time"/>
    <s v="http_response"/>
    <s v="home"/>
    <s v="performance"/>
    <s v="GET"/>
    <x v="3"/>
    <s v="success"/>
    <s v="http://localhost:8080/tools.descartes.teastore.webui/"/>
    <s v="teastore"/>
    <n v="200"/>
    <x v="1"/>
    <s v="monitoring"/>
  </r>
  <r>
    <n v="7"/>
    <s v="2025-04-23T19:48:14.457710241Z"/>
    <s v="2025-04-23T22:48:14.457710241Z"/>
    <s v="2025-04-23T21:35:00Z"/>
    <n v="2.0869129666666601E-2"/>
    <s v="response_time"/>
    <s v="http_response"/>
    <s v="home"/>
    <s v="performance"/>
    <s v="GET"/>
    <x v="3"/>
    <s v="success"/>
    <s v="http://localhost:8080/tools.descartes.teastore.webui/"/>
    <s v="teastore"/>
    <n v="200"/>
    <x v="1"/>
    <s v="monitoring"/>
  </r>
  <r>
    <n v="7"/>
    <s v="2025-04-23T19:48:14.457710241Z"/>
    <s v="2025-04-23T22:48:14.457710241Z"/>
    <s v="2025-04-23T21:36:00Z"/>
    <n v="0.51984343166666602"/>
    <s v="response_time"/>
    <s v="http_response"/>
    <s v="home"/>
    <s v="performance"/>
    <s v="GET"/>
    <x v="3"/>
    <s v="success"/>
    <s v="http://localhost:8080/tools.descartes.teastore.webui/"/>
    <s v="teastore"/>
    <n v="200"/>
    <x v="1"/>
    <s v="monitoring"/>
  </r>
  <r>
    <n v="7"/>
    <s v="2025-04-23T19:48:14.457710241Z"/>
    <s v="2025-04-23T22:48:14.457710241Z"/>
    <s v="2025-04-23T21:37:00Z"/>
    <n v="1.8896568728333301"/>
    <s v="response_time"/>
    <s v="http_response"/>
    <s v="home"/>
    <s v="performance"/>
    <s v="GET"/>
    <x v="3"/>
    <s v="success"/>
    <s v="http://localhost:8080/tools.descartes.teastore.webui/"/>
    <s v="teastore"/>
    <n v="200"/>
    <x v="1"/>
    <s v="monitoring"/>
  </r>
  <r>
    <n v="7"/>
    <s v="2025-04-23T19:48:14.457710241Z"/>
    <s v="2025-04-23T22:48:14.457710241Z"/>
    <s v="2025-04-23T21:38:00Z"/>
    <n v="1.84717615349999"/>
    <s v="response_time"/>
    <s v="http_response"/>
    <s v="home"/>
    <s v="performance"/>
    <s v="GET"/>
    <x v="3"/>
    <s v="success"/>
    <s v="http://localhost:8080/tools.descartes.teastore.webui/"/>
    <s v="teastore"/>
    <n v="200"/>
    <x v="1"/>
    <s v="monitoring"/>
  </r>
  <r>
    <n v="7"/>
    <s v="2025-04-23T19:48:14.457710241Z"/>
    <s v="2025-04-23T22:48:14.457710241Z"/>
    <s v="2025-04-23T21:39:00Z"/>
    <n v="2.02711515583333"/>
    <s v="response_time"/>
    <s v="http_response"/>
    <s v="home"/>
    <s v="performance"/>
    <s v="GET"/>
    <x v="3"/>
    <s v="success"/>
    <s v="http://localhost:8080/tools.descartes.teastore.webui/"/>
    <s v="teastore"/>
    <n v="200"/>
    <x v="1"/>
    <s v="monitoring"/>
  </r>
  <r>
    <n v="7"/>
    <s v="2025-04-23T19:48:14.457710241Z"/>
    <s v="2025-04-23T22:48:14.457710241Z"/>
    <s v="2025-04-23T21:40:00Z"/>
    <n v="1.527602788"/>
    <s v="response_time"/>
    <s v="http_response"/>
    <s v="home"/>
    <s v="performance"/>
    <s v="GET"/>
    <x v="3"/>
    <s v="success"/>
    <s v="http://localhost:8080/tools.descartes.teastore.webui/"/>
    <s v="teastore"/>
    <n v="200"/>
    <x v="1"/>
    <s v="monitoring"/>
  </r>
  <r>
    <n v="7"/>
    <s v="2025-04-23T19:48:14.457710241Z"/>
    <s v="2025-04-23T22:48:14.457710241Z"/>
    <s v="2025-04-23T21:41:00Z"/>
    <n v="1.47271100166666"/>
    <s v="response_time"/>
    <s v="http_response"/>
    <s v="home"/>
    <s v="performance"/>
    <s v="GET"/>
    <x v="3"/>
    <s v="success"/>
    <s v="http://localhost:8080/tools.descartes.teastore.webui/"/>
    <s v="teastore"/>
    <n v="200"/>
    <x v="1"/>
    <s v="monitoring"/>
  </r>
  <r>
    <n v="7"/>
    <s v="2025-04-23T19:48:14.457710241Z"/>
    <s v="2025-04-23T22:48:14.457710241Z"/>
    <s v="2025-04-23T21:42:00Z"/>
    <n v="2.5035378833333299E-2"/>
    <s v="response_time"/>
    <s v="http_response"/>
    <s v="home"/>
    <s v="performance"/>
    <s v="GET"/>
    <x v="3"/>
    <s v="success"/>
    <s v="http://localhost:8080/tools.descartes.teastore.webui/"/>
    <s v="teastore"/>
    <n v="200"/>
    <x v="1"/>
    <s v="monitoring"/>
  </r>
  <r>
    <n v="7"/>
    <s v="2025-04-23T19:48:14.457710241Z"/>
    <s v="2025-04-23T22:48:14.457710241Z"/>
    <s v="2025-04-23T21:43:00Z"/>
    <n v="2.6890427499999901E-2"/>
    <s v="response_time"/>
    <s v="http_response"/>
    <s v="home"/>
    <s v="performance"/>
    <s v="GET"/>
    <x v="3"/>
    <s v="success"/>
    <s v="http://localhost:8080/tools.descartes.teastore.webui/"/>
    <s v="teastore"/>
    <n v="200"/>
    <x v="1"/>
    <s v="monitoring"/>
  </r>
  <r>
    <n v="7"/>
    <s v="2025-04-23T19:48:14.457710241Z"/>
    <s v="2025-04-23T22:48:14.457710241Z"/>
    <s v="2025-04-23T21:44:00Z"/>
    <n v="2.3391945500000001E-2"/>
    <s v="response_time"/>
    <s v="http_response"/>
    <s v="home"/>
    <s v="performance"/>
    <s v="GET"/>
    <x v="3"/>
    <s v="success"/>
    <s v="http://localhost:8080/tools.descartes.teastore.webui/"/>
    <s v="teastore"/>
    <n v="200"/>
    <x v="1"/>
    <s v="monitor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B6BF4-6A61-4624-976D-2D71E3946D0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Peak Users">
  <location ref="A198:D211" firstHeaderRow="0" firstDataRow="1" firstDataCol="1"/>
  <pivotFields count="17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2">
    <field x="10"/>
    <field x="15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an" fld="4" subtotal="average" baseField="10" baseItem="0" numFmtId="164"/>
    <dataField name="Std Dev" fld="4" subtotal="stdDev" baseField="10" baseItem="0"/>
    <dataField name="n" fld="4" subtotal="count" baseField="10" baseItem="0" numFmtId="165"/>
  </dataFields>
  <formats count="15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0" type="button" dataOnly="0" labelOnly="1" outline="0" axis="axisRow" fieldPosition="0"/>
    </format>
    <format dxfId="11">
      <pivotArea dataOnly="0" labelOnly="1" fieldPosition="0">
        <references count="1">
          <reference field="10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10" count="1" selected="0">
            <x v="0"/>
          </reference>
          <reference field="15" count="0"/>
        </references>
      </pivotArea>
    </format>
    <format dxfId="8">
      <pivotArea dataOnly="0" labelOnly="1" fieldPosition="0">
        <references count="2">
          <reference field="10" count="1" selected="0">
            <x v="1"/>
          </reference>
          <reference field="15" count="0"/>
        </references>
      </pivotArea>
    </format>
    <format dxfId="7">
      <pivotArea dataOnly="0" labelOnly="1" fieldPosition="0">
        <references count="2">
          <reference field="10" count="1" selected="0">
            <x v="2"/>
          </reference>
          <reference field="15" count="0"/>
        </references>
      </pivotArea>
    </format>
    <format dxfId="6">
      <pivotArea dataOnly="0" labelOnly="1" fieldPosition="0">
        <references count="2">
          <reference field="10" count="1" selected="0">
            <x v="3"/>
          </reference>
          <reference field="15" count="0"/>
        </references>
      </pivotArea>
    </format>
    <format dxfId="5">
      <pivotArea dataOnly="0" labelOnly="1" outline="0" axis="axisValues" fieldPosition="0"/>
    </format>
    <format dxfId="4">
      <pivotArea dataOnly="0" labelOnly="1" fieldPosition="0">
        <references count="1">
          <reference field="10" count="1">
            <x v="0"/>
          </reference>
        </references>
      </pivotArea>
    </format>
    <format dxfId="3">
      <pivotArea dataOnly="0" labelOnly="1" fieldPosition="0">
        <references count="1">
          <reference field="10" count="1">
            <x v="1"/>
          </reference>
        </references>
      </pivotArea>
    </format>
    <format dxfId="2">
      <pivotArea dataOnly="0" labelOnly="1" fieldPosition="0">
        <references count="1">
          <reference field="10" count="1">
            <x v="2"/>
          </reference>
        </references>
      </pivotArea>
    </format>
    <format dxfId="1">
      <pivotArea dataOnly="0" labelOnly="1" fieldPosition="0">
        <references count="1">
          <reference field="10" count="1"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2D2A-FAAC-4AEF-B9CC-051B315B5D7C}">
  <dimension ref="A1:S211"/>
  <sheetViews>
    <sheetView tabSelected="1" topLeftCell="A190" zoomScale="85" zoomScaleNormal="85" workbookViewId="0">
      <selection activeCell="H200" sqref="H200"/>
    </sheetView>
  </sheetViews>
  <sheetFormatPr defaultRowHeight="15" x14ac:dyDescent="0.25"/>
  <cols>
    <col min="1" max="1" width="20.7109375" customWidth="1"/>
    <col min="2" max="3" width="10.7109375" customWidth="1"/>
    <col min="4" max="4" width="5.7109375" customWidth="1"/>
    <col min="5" max="7" width="12.7109375" customWidth="1"/>
  </cols>
  <sheetData>
    <row r="1" spans="1:19" x14ac:dyDescent="0.25">
      <c r="A1" t="s">
        <v>0</v>
      </c>
      <c r="B1" t="b">
        <v>0</v>
      </c>
      <c r="C1" t="b">
        <v>0</v>
      </c>
      <c r="D1" t="b">
        <v>1</v>
      </c>
      <c r="E1" t="b">
        <v>1</v>
      </c>
      <c r="F1" t="b">
        <v>0</v>
      </c>
      <c r="G1" t="b">
        <v>0</v>
      </c>
      <c r="H1" t="b">
        <v>1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4</v>
      </c>
      <c r="F2" t="s">
        <v>4</v>
      </c>
      <c r="G2" t="s">
        <v>5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</row>
    <row r="3" spans="1:19" x14ac:dyDescent="0.25">
      <c r="A3" t="s">
        <v>6</v>
      </c>
      <c r="B3" t="s">
        <v>7</v>
      </c>
    </row>
    <row r="4" spans="1:19" x14ac:dyDescent="0.25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8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</row>
    <row r="5" spans="1:19" x14ac:dyDescent="0.25">
      <c r="C5">
        <v>0</v>
      </c>
      <c r="D5" t="s">
        <v>25</v>
      </c>
      <c r="E5" t="s">
        <v>26</v>
      </c>
      <c r="F5" t="s">
        <v>27</v>
      </c>
      <c r="G5">
        <v>0.14753262874999901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>
        <v>100</v>
      </c>
      <c r="N5" t="s">
        <v>33</v>
      </c>
      <c r="O5" t="s">
        <v>34</v>
      </c>
      <c r="P5" t="s">
        <v>24</v>
      </c>
      <c r="Q5">
        <v>200</v>
      </c>
      <c r="R5" t="s">
        <v>35</v>
      </c>
      <c r="S5" t="s">
        <v>36</v>
      </c>
    </row>
    <row r="6" spans="1:19" x14ac:dyDescent="0.25">
      <c r="C6">
        <v>0</v>
      </c>
      <c r="D6" t="s">
        <v>25</v>
      </c>
      <c r="E6" t="s">
        <v>26</v>
      </c>
      <c r="F6" t="s">
        <v>37</v>
      </c>
      <c r="G6">
        <v>0.31420898133333303</v>
      </c>
      <c r="H6" t="s">
        <v>28</v>
      </c>
      <c r="I6" t="s">
        <v>29</v>
      </c>
      <c r="J6" t="s">
        <v>30</v>
      </c>
      <c r="K6" t="s">
        <v>31</v>
      </c>
      <c r="L6" t="s">
        <v>32</v>
      </c>
      <c r="M6">
        <v>100</v>
      </c>
      <c r="N6" t="s">
        <v>33</v>
      </c>
      <c r="O6" t="s">
        <v>34</v>
      </c>
      <c r="P6" t="s">
        <v>24</v>
      </c>
      <c r="Q6">
        <v>200</v>
      </c>
      <c r="R6" t="s">
        <v>35</v>
      </c>
      <c r="S6" t="s">
        <v>36</v>
      </c>
    </row>
    <row r="7" spans="1:19" x14ac:dyDescent="0.25">
      <c r="C7">
        <v>0</v>
      </c>
      <c r="D7" t="s">
        <v>25</v>
      </c>
      <c r="E7" t="s">
        <v>26</v>
      </c>
      <c r="F7" t="s">
        <v>38</v>
      </c>
      <c r="G7">
        <v>0.22641773399999901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M7">
        <v>100</v>
      </c>
      <c r="N7" t="s">
        <v>33</v>
      </c>
      <c r="O7" t="s">
        <v>34</v>
      </c>
      <c r="P7" t="s">
        <v>24</v>
      </c>
      <c r="Q7">
        <v>200</v>
      </c>
      <c r="R7" t="s">
        <v>35</v>
      </c>
      <c r="S7" t="s">
        <v>36</v>
      </c>
    </row>
    <row r="8" spans="1:19" x14ac:dyDescent="0.25">
      <c r="C8">
        <v>0</v>
      </c>
      <c r="D8" t="s">
        <v>25</v>
      </c>
      <c r="E8" t="s">
        <v>26</v>
      </c>
      <c r="F8" t="s">
        <v>39</v>
      </c>
      <c r="G8">
        <v>0.192450076666666</v>
      </c>
      <c r="H8" t="s">
        <v>28</v>
      </c>
      <c r="I8" t="s">
        <v>29</v>
      </c>
      <c r="J8" t="s">
        <v>30</v>
      </c>
      <c r="K8" t="s">
        <v>31</v>
      </c>
      <c r="L8" t="s">
        <v>32</v>
      </c>
      <c r="M8">
        <v>100</v>
      </c>
      <c r="N8" t="s">
        <v>33</v>
      </c>
      <c r="O8" t="s">
        <v>34</v>
      </c>
      <c r="P8" t="s">
        <v>24</v>
      </c>
      <c r="Q8">
        <v>200</v>
      </c>
      <c r="R8" t="s">
        <v>35</v>
      </c>
      <c r="S8" t="s">
        <v>36</v>
      </c>
    </row>
    <row r="9" spans="1:19" x14ac:dyDescent="0.25">
      <c r="C9">
        <v>0</v>
      </c>
      <c r="D9" t="s">
        <v>25</v>
      </c>
      <c r="E9" t="s">
        <v>26</v>
      </c>
      <c r="F9" t="s">
        <v>40</v>
      </c>
      <c r="G9">
        <v>0.33582551383333298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>
        <v>100</v>
      </c>
      <c r="N9" t="s">
        <v>33</v>
      </c>
      <c r="O9" t="s">
        <v>34</v>
      </c>
      <c r="P9" t="s">
        <v>24</v>
      </c>
      <c r="Q9">
        <v>200</v>
      </c>
      <c r="R9" t="s">
        <v>35</v>
      </c>
      <c r="S9" t="s">
        <v>36</v>
      </c>
    </row>
    <row r="10" spans="1:19" x14ac:dyDescent="0.25">
      <c r="C10">
        <v>0</v>
      </c>
      <c r="D10" t="s">
        <v>25</v>
      </c>
      <c r="E10" t="s">
        <v>26</v>
      </c>
      <c r="F10" t="s">
        <v>41</v>
      </c>
      <c r="G10">
        <v>0.127943893</v>
      </c>
      <c r="H10" t="s">
        <v>28</v>
      </c>
      <c r="I10" t="s">
        <v>29</v>
      </c>
      <c r="J10" t="s">
        <v>30</v>
      </c>
      <c r="K10" t="s">
        <v>31</v>
      </c>
      <c r="L10" t="s">
        <v>32</v>
      </c>
      <c r="M10">
        <v>100</v>
      </c>
      <c r="N10" t="s">
        <v>33</v>
      </c>
      <c r="O10" t="s">
        <v>34</v>
      </c>
      <c r="P10" t="s">
        <v>24</v>
      </c>
      <c r="Q10">
        <v>200</v>
      </c>
      <c r="R10" t="s">
        <v>35</v>
      </c>
      <c r="S10" t="s">
        <v>36</v>
      </c>
    </row>
    <row r="11" spans="1:19" x14ac:dyDescent="0.25">
      <c r="C11">
        <v>0</v>
      </c>
      <c r="D11" t="s">
        <v>25</v>
      </c>
      <c r="E11" t="s">
        <v>26</v>
      </c>
      <c r="F11" t="s">
        <v>42</v>
      </c>
      <c r="G11">
        <v>3.0962543166666599E-2</v>
      </c>
      <c r="H11" t="s">
        <v>28</v>
      </c>
      <c r="I11" t="s">
        <v>29</v>
      </c>
      <c r="J11" t="s">
        <v>30</v>
      </c>
      <c r="K11" t="s">
        <v>31</v>
      </c>
      <c r="L11" t="s">
        <v>32</v>
      </c>
      <c r="M11">
        <v>100</v>
      </c>
      <c r="N11" t="s">
        <v>33</v>
      </c>
      <c r="O11" t="s">
        <v>34</v>
      </c>
      <c r="P11" t="s">
        <v>24</v>
      </c>
      <c r="Q11">
        <v>200</v>
      </c>
      <c r="R11" t="s">
        <v>35</v>
      </c>
      <c r="S11" t="s">
        <v>36</v>
      </c>
    </row>
    <row r="12" spans="1:19" x14ac:dyDescent="0.25">
      <c r="C12">
        <v>0</v>
      </c>
      <c r="D12" t="s">
        <v>25</v>
      </c>
      <c r="E12" t="s">
        <v>26</v>
      </c>
      <c r="F12" t="s">
        <v>43</v>
      </c>
      <c r="G12">
        <v>3.2572508999999999E-2</v>
      </c>
      <c r="H12" t="s">
        <v>28</v>
      </c>
      <c r="I12" t="s">
        <v>29</v>
      </c>
      <c r="J12" t="s">
        <v>30</v>
      </c>
      <c r="K12" t="s">
        <v>31</v>
      </c>
      <c r="L12" t="s">
        <v>32</v>
      </c>
      <c r="M12">
        <v>100</v>
      </c>
      <c r="N12" t="s">
        <v>33</v>
      </c>
      <c r="O12" t="s">
        <v>34</v>
      </c>
      <c r="P12" t="s">
        <v>24</v>
      </c>
      <c r="Q12">
        <v>200</v>
      </c>
      <c r="R12" t="s">
        <v>35</v>
      </c>
      <c r="S12" t="s">
        <v>36</v>
      </c>
    </row>
    <row r="13" spans="1:19" x14ac:dyDescent="0.25">
      <c r="C13">
        <v>1</v>
      </c>
      <c r="D13" t="s">
        <v>25</v>
      </c>
      <c r="E13" t="s">
        <v>26</v>
      </c>
      <c r="F13" t="s">
        <v>44</v>
      </c>
      <c r="G13">
        <v>2.819903575E-2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>
        <v>100</v>
      </c>
      <c r="N13" t="s">
        <v>33</v>
      </c>
      <c r="O13" t="s">
        <v>34</v>
      </c>
      <c r="P13" t="s">
        <v>24</v>
      </c>
      <c r="Q13">
        <v>200</v>
      </c>
      <c r="R13" t="s">
        <v>45</v>
      </c>
      <c r="S13" t="s">
        <v>36</v>
      </c>
    </row>
    <row r="14" spans="1:19" x14ac:dyDescent="0.25">
      <c r="C14">
        <v>1</v>
      </c>
      <c r="D14" t="s">
        <v>25</v>
      </c>
      <c r="E14" t="s">
        <v>26</v>
      </c>
      <c r="F14" t="s">
        <v>46</v>
      </c>
      <c r="G14">
        <v>2.99089381666666E-2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>
        <v>100</v>
      </c>
      <c r="N14" t="s">
        <v>33</v>
      </c>
      <c r="O14" t="s">
        <v>34</v>
      </c>
      <c r="P14" t="s">
        <v>24</v>
      </c>
      <c r="Q14">
        <v>200</v>
      </c>
      <c r="R14" t="s">
        <v>45</v>
      </c>
      <c r="S14" t="s">
        <v>36</v>
      </c>
    </row>
    <row r="15" spans="1:19" x14ac:dyDescent="0.25">
      <c r="C15">
        <v>1</v>
      </c>
      <c r="D15" t="s">
        <v>25</v>
      </c>
      <c r="E15" t="s">
        <v>26</v>
      </c>
      <c r="F15" t="s">
        <v>47</v>
      </c>
      <c r="G15">
        <v>2.77009069999999E-2</v>
      </c>
      <c r="H15" t="s">
        <v>28</v>
      </c>
      <c r="I15" t="s">
        <v>29</v>
      </c>
      <c r="J15" t="s">
        <v>30</v>
      </c>
      <c r="K15" t="s">
        <v>31</v>
      </c>
      <c r="L15" t="s">
        <v>32</v>
      </c>
      <c r="M15">
        <v>100</v>
      </c>
      <c r="N15" t="s">
        <v>33</v>
      </c>
      <c r="O15" t="s">
        <v>34</v>
      </c>
      <c r="P15" t="s">
        <v>24</v>
      </c>
      <c r="Q15">
        <v>200</v>
      </c>
      <c r="R15" t="s">
        <v>45</v>
      </c>
      <c r="S15" t="s">
        <v>36</v>
      </c>
    </row>
    <row r="16" spans="1:19" x14ac:dyDescent="0.25">
      <c r="C16">
        <v>1</v>
      </c>
      <c r="D16" t="s">
        <v>25</v>
      </c>
      <c r="E16" t="s">
        <v>26</v>
      </c>
      <c r="F16" t="s">
        <v>48</v>
      </c>
      <c r="G16">
        <v>2.7895750166666601E-2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>
        <v>100</v>
      </c>
      <c r="N16" t="s">
        <v>33</v>
      </c>
      <c r="O16" t="s">
        <v>34</v>
      </c>
      <c r="P16" t="s">
        <v>24</v>
      </c>
      <c r="Q16">
        <v>200</v>
      </c>
      <c r="R16" t="s">
        <v>45</v>
      </c>
      <c r="S16" t="s">
        <v>36</v>
      </c>
    </row>
    <row r="17" spans="3:19" x14ac:dyDescent="0.25">
      <c r="C17">
        <v>1</v>
      </c>
      <c r="D17" t="s">
        <v>25</v>
      </c>
      <c r="E17" t="s">
        <v>26</v>
      </c>
      <c r="F17" t="s">
        <v>49</v>
      </c>
      <c r="G17">
        <v>2.3695856666666602E-2</v>
      </c>
      <c r="H17" t="s">
        <v>28</v>
      </c>
      <c r="I17" t="s">
        <v>29</v>
      </c>
      <c r="J17" t="s">
        <v>30</v>
      </c>
      <c r="K17" t="s">
        <v>31</v>
      </c>
      <c r="L17" t="s">
        <v>32</v>
      </c>
      <c r="M17">
        <v>100</v>
      </c>
      <c r="N17" t="s">
        <v>33</v>
      </c>
      <c r="O17" t="s">
        <v>34</v>
      </c>
      <c r="P17" t="s">
        <v>24</v>
      </c>
      <c r="Q17">
        <v>200</v>
      </c>
      <c r="R17" t="s">
        <v>45</v>
      </c>
      <c r="S17" t="s">
        <v>36</v>
      </c>
    </row>
    <row r="18" spans="3:19" x14ac:dyDescent="0.25">
      <c r="C18">
        <v>1</v>
      </c>
      <c r="D18" t="s">
        <v>25</v>
      </c>
      <c r="E18" t="s">
        <v>26</v>
      </c>
      <c r="F18" t="s">
        <v>50</v>
      </c>
      <c r="G18">
        <v>2.7601706166666601E-2</v>
      </c>
      <c r="H18" t="s">
        <v>28</v>
      </c>
      <c r="I18" t="s">
        <v>29</v>
      </c>
      <c r="J18" t="s">
        <v>30</v>
      </c>
      <c r="K18" t="s">
        <v>31</v>
      </c>
      <c r="L18" t="s">
        <v>32</v>
      </c>
      <c r="M18">
        <v>100</v>
      </c>
      <c r="N18" t="s">
        <v>33</v>
      </c>
      <c r="O18" t="s">
        <v>34</v>
      </c>
      <c r="P18" t="s">
        <v>24</v>
      </c>
      <c r="Q18">
        <v>200</v>
      </c>
      <c r="R18" t="s">
        <v>45</v>
      </c>
      <c r="S18" t="s">
        <v>36</v>
      </c>
    </row>
    <row r="19" spans="3:19" x14ac:dyDescent="0.25">
      <c r="C19">
        <v>1</v>
      </c>
      <c r="D19" t="s">
        <v>25</v>
      </c>
      <c r="E19" t="s">
        <v>26</v>
      </c>
      <c r="F19" t="s">
        <v>51</v>
      </c>
      <c r="G19">
        <v>4.7113179166666602E-2</v>
      </c>
      <c r="H19" t="s">
        <v>28</v>
      </c>
      <c r="I19" t="s">
        <v>29</v>
      </c>
      <c r="J19" t="s">
        <v>30</v>
      </c>
      <c r="K19" t="s">
        <v>31</v>
      </c>
      <c r="L19" t="s">
        <v>32</v>
      </c>
      <c r="M19">
        <v>100</v>
      </c>
      <c r="N19" t="s">
        <v>33</v>
      </c>
      <c r="O19" t="s">
        <v>34</v>
      </c>
      <c r="P19" t="s">
        <v>24</v>
      </c>
      <c r="Q19">
        <v>200</v>
      </c>
      <c r="R19" t="s">
        <v>45</v>
      </c>
      <c r="S19" t="s">
        <v>36</v>
      </c>
    </row>
    <row r="20" spans="3:19" x14ac:dyDescent="0.25">
      <c r="C20">
        <v>1</v>
      </c>
      <c r="D20" t="s">
        <v>25</v>
      </c>
      <c r="E20" t="s">
        <v>26</v>
      </c>
      <c r="F20" t="s">
        <v>52</v>
      </c>
      <c r="G20">
        <v>2.7569978999999901E-2</v>
      </c>
      <c r="H20" t="s">
        <v>28</v>
      </c>
      <c r="I20" t="s">
        <v>29</v>
      </c>
      <c r="J20" t="s">
        <v>30</v>
      </c>
      <c r="K20" t="s">
        <v>31</v>
      </c>
      <c r="L20" t="s">
        <v>32</v>
      </c>
      <c r="M20">
        <v>100</v>
      </c>
      <c r="N20" t="s">
        <v>33</v>
      </c>
      <c r="O20" t="s">
        <v>34</v>
      </c>
      <c r="P20" t="s">
        <v>24</v>
      </c>
      <c r="Q20">
        <v>200</v>
      </c>
      <c r="R20" t="s">
        <v>45</v>
      </c>
      <c r="S20" t="s">
        <v>36</v>
      </c>
    </row>
    <row r="21" spans="3:19" x14ac:dyDescent="0.25">
      <c r="C21">
        <v>1</v>
      </c>
      <c r="D21" t="s">
        <v>25</v>
      </c>
      <c r="E21" t="s">
        <v>26</v>
      </c>
      <c r="F21" t="s">
        <v>53</v>
      </c>
      <c r="G21">
        <v>0.14691926816666601</v>
      </c>
      <c r="H21" t="s">
        <v>28</v>
      </c>
      <c r="I21" t="s">
        <v>29</v>
      </c>
      <c r="J21" t="s">
        <v>30</v>
      </c>
      <c r="K21" t="s">
        <v>31</v>
      </c>
      <c r="L21" t="s">
        <v>32</v>
      </c>
      <c r="M21">
        <v>100</v>
      </c>
      <c r="N21" t="s">
        <v>33</v>
      </c>
      <c r="O21" t="s">
        <v>34</v>
      </c>
      <c r="P21" t="s">
        <v>24</v>
      </c>
      <c r="Q21">
        <v>200</v>
      </c>
      <c r="R21" t="s">
        <v>45</v>
      </c>
      <c r="S21" t="s">
        <v>36</v>
      </c>
    </row>
    <row r="22" spans="3:19" x14ac:dyDescent="0.25">
      <c r="C22">
        <v>1</v>
      </c>
      <c r="D22" t="s">
        <v>25</v>
      </c>
      <c r="E22" t="s">
        <v>26</v>
      </c>
      <c r="F22" t="s">
        <v>54</v>
      </c>
      <c r="G22">
        <v>0.23457758349999999</v>
      </c>
      <c r="H22" t="s">
        <v>28</v>
      </c>
      <c r="I22" t="s">
        <v>29</v>
      </c>
      <c r="J22" t="s">
        <v>30</v>
      </c>
      <c r="K22" t="s">
        <v>31</v>
      </c>
      <c r="L22" t="s">
        <v>32</v>
      </c>
      <c r="M22">
        <v>100</v>
      </c>
      <c r="N22" t="s">
        <v>33</v>
      </c>
      <c r="O22" t="s">
        <v>34</v>
      </c>
      <c r="P22" t="s">
        <v>24</v>
      </c>
      <c r="Q22">
        <v>200</v>
      </c>
      <c r="R22" t="s">
        <v>45</v>
      </c>
      <c r="S22" t="s">
        <v>36</v>
      </c>
    </row>
    <row r="23" spans="3:19" x14ac:dyDescent="0.25">
      <c r="C23">
        <v>1</v>
      </c>
      <c r="D23" t="s">
        <v>25</v>
      </c>
      <c r="E23" t="s">
        <v>26</v>
      </c>
      <c r="F23" t="s">
        <v>55</v>
      </c>
      <c r="G23">
        <v>0.164246954666666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>
        <v>100</v>
      </c>
      <c r="N23" t="s">
        <v>33</v>
      </c>
      <c r="O23" t="s">
        <v>34</v>
      </c>
      <c r="P23" t="s">
        <v>24</v>
      </c>
      <c r="Q23">
        <v>200</v>
      </c>
      <c r="R23" t="s">
        <v>45</v>
      </c>
      <c r="S23" t="s">
        <v>36</v>
      </c>
    </row>
    <row r="24" spans="3:19" x14ac:dyDescent="0.25">
      <c r="C24">
        <v>1</v>
      </c>
      <c r="D24" t="s">
        <v>25</v>
      </c>
      <c r="E24" t="s">
        <v>26</v>
      </c>
      <c r="F24" t="s">
        <v>56</v>
      </c>
      <c r="G24">
        <v>0.25623740633333297</v>
      </c>
      <c r="H24" t="s">
        <v>28</v>
      </c>
      <c r="I24" t="s">
        <v>29</v>
      </c>
      <c r="J24" t="s">
        <v>30</v>
      </c>
      <c r="K24" t="s">
        <v>31</v>
      </c>
      <c r="L24" t="s">
        <v>32</v>
      </c>
      <c r="M24">
        <v>100</v>
      </c>
      <c r="N24" t="s">
        <v>33</v>
      </c>
      <c r="O24" t="s">
        <v>34</v>
      </c>
      <c r="P24" t="s">
        <v>24</v>
      </c>
      <c r="Q24">
        <v>200</v>
      </c>
      <c r="R24" t="s">
        <v>45</v>
      </c>
      <c r="S24" t="s">
        <v>36</v>
      </c>
    </row>
    <row r="25" spans="3:19" x14ac:dyDescent="0.25">
      <c r="C25">
        <v>1</v>
      </c>
      <c r="D25" t="s">
        <v>25</v>
      </c>
      <c r="E25" t="s">
        <v>26</v>
      </c>
      <c r="F25" t="s">
        <v>57</v>
      </c>
      <c r="G25">
        <v>0.15145333750000001</v>
      </c>
      <c r="H25" t="s">
        <v>28</v>
      </c>
      <c r="I25" t="s">
        <v>29</v>
      </c>
      <c r="J25" t="s">
        <v>30</v>
      </c>
      <c r="K25" t="s">
        <v>31</v>
      </c>
      <c r="L25" t="s">
        <v>32</v>
      </c>
      <c r="M25">
        <v>100</v>
      </c>
      <c r="N25" t="s">
        <v>33</v>
      </c>
      <c r="O25" t="s">
        <v>34</v>
      </c>
      <c r="P25" t="s">
        <v>24</v>
      </c>
      <c r="Q25">
        <v>200</v>
      </c>
      <c r="R25" t="s">
        <v>45</v>
      </c>
      <c r="S25" t="s">
        <v>36</v>
      </c>
    </row>
    <row r="26" spans="3:19" x14ac:dyDescent="0.25">
      <c r="C26">
        <v>1</v>
      </c>
      <c r="D26" t="s">
        <v>25</v>
      </c>
      <c r="E26" t="s">
        <v>26</v>
      </c>
      <c r="F26" t="s">
        <v>58</v>
      </c>
      <c r="G26">
        <v>0.17898914799999899</v>
      </c>
      <c r="H26" t="s">
        <v>28</v>
      </c>
      <c r="I26" t="s">
        <v>29</v>
      </c>
      <c r="J26" t="s">
        <v>30</v>
      </c>
      <c r="K26" t="s">
        <v>31</v>
      </c>
      <c r="L26" t="s">
        <v>32</v>
      </c>
      <c r="M26">
        <v>100</v>
      </c>
      <c r="N26" t="s">
        <v>33</v>
      </c>
      <c r="O26" t="s">
        <v>34</v>
      </c>
      <c r="P26" t="s">
        <v>24</v>
      </c>
      <c r="Q26">
        <v>200</v>
      </c>
      <c r="R26" t="s">
        <v>45</v>
      </c>
      <c r="S26" t="s">
        <v>36</v>
      </c>
    </row>
    <row r="27" spans="3:19" x14ac:dyDescent="0.25">
      <c r="C27">
        <v>1</v>
      </c>
      <c r="D27" t="s">
        <v>25</v>
      </c>
      <c r="E27" t="s">
        <v>26</v>
      </c>
      <c r="F27" t="s">
        <v>59</v>
      </c>
      <c r="G27">
        <v>2.9185080499999998E-2</v>
      </c>
      <c r="H27" t="s">
        <v>28</v>
      </c>
      <c r="I27" t="s">
        <v>29</v>
      </c>
      <c r="J27" t="s">
        <v>30</v>
      </c>
      <c r="K27" t="s">
        <v>31</v>
      </c>
      <c r="L27" t="s">
        <v>32</v>
      </c>
      <c r="M27">
        <v>100</v>
      </c>
      <c r="N27" t="s">
        <v>33</v>
      </c>
      <c r="O27" t="s">
        <v>34</v>
      </c>
      <c r="P27" t="s">
        <v>24</v>
      </c>
      <c r="Q27">
        <v>200</v>
      </c>
      <c r="R27" t="s">
        <v>45</v>
      </c>
      <c r="S27" t="s">
        <v>36</v>
      </c>
    </row>
    <row r="28" spans="3:19" x14ac:dyDescent="0.25">
      <c r="C28">
        <v>1</v>
      </c>
      <c r="D28" t="s">
        <v>25</v>
      </c>
      <c r="E28" t="s">
        <v>26</v>
      </c>
      <c r="F28" t="s">
        <v>60</v>
      </c>
      <c r="G28">
        <v>3.2286386333333299E-2</v>
      </c>
      <c r="H28" t="s">
        <v>28</v>
      </c>
      <c r="I28" t="s">
        <v>29</v>
      </c>
      <c r="J28" t="s">
        <v>30</v>
      </c>
      <c r="K28" t="s">
        <v>31</v>
      </c>
      <c r="L28" t="s">
        <v>32</v>
      </c>
      <c r="M28">
        <v>100</v>
      </c>
      <c r="N28" t="s">
        <v>33</v>
      </c>
      <c r="O28" t="s">
        <v>34</v>
      </c>
      <c r="P28" t="s">
        <v>24</v>
      </c>
      <c r="Q28">
        <v>200</v>
      </c>
      <c r="R28" t="s">
        <v>45</v>
      </c>
      <c r="S28" t="s">
        <v>36</v>
      </c>
    </row>
    <row r="29" spans="3:19" x14ac:dyDescent="0.25">
      <c r="C29">
        <v>1</v>
      </c>
      <c r="D29" t="s">
        <v>25</v>
      </c>
      <c r="E29" t="s">
        <v>26</v>
      </c>
      <c r="F29" t="s">
        <v>61</v>
      </c>
      <c r="G29">
        <v>3.2546370666666602E-2</v>
      </c>
      <c r="H29" t="s">
        <v>28</v>
      </c>
      <c r="I29" t="s">
        <v>29</v>
      </c>
      <c r="J29" t="s">
        <v>30</v>
      </c>
      <c r="K29" t="s">
        <v>31</v>
      </c>
      <c r="L29" t="s">
        <v>32</v>
      </c>
      <c r="M29">
        <v>100</v>
      </c>
      <c r="N29" t="s">
        <v>33</v>
      </c>
      <c r="O29" t="s">
        <v>34</v>
      </c>
      <c r="P29" t="s">
        <v>24</v>
      </c>
      <c r="Q29">
        <v>200</v>
      </c>
      <c r="R29" t="s">
        <v>45</v>
      </c>
      <c r="S29" t="s">
        <v>36</v>
      </c>
    </row>
    <row r="30" spans="3:19" x14ac:dyDescent="0.25">
      <c r="C30">
        <v>1</v>
      </c>
      <c r="D30" t="s">
        <v>25</v>
      </c>
      <c r="E30" t="s">
        <v>26</v>
      </c>
      <c r="F30" t="s">
        <v>62</v>
      </c>
      <c r="G30">
        <v>2.8107949666666601E-2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>
        <v>100</v>
      </c>
      <c r="N30" t="s">
        <v>33</v>
      </c>
      <c r="O30" t="s">
        <v>34</v>
      </c>
      <c r="P30" t="s">
        <v>24</v>
      </c>
      <c r="Q30">
        <v>200</v>
      </c>
      <c r="R30" t="s">
        <v>45</v>
      </c>
      <c r="S30" t="s">
        <v>36</v>
      </c>
    </row>
    <row r="31" spans="3:19" x14ac:dyDescent="0.25">
      <c r="C31">
        <v>1</v>
      </c>
      <c r="D31" t="s">
        <v>25</v>
      </c>
      <c r="E31" t="s">
        <v>26</v>
      </c>
      <c r="F31" t="s">
        <v>63</v>
      </c>
      <c r="G31">
        <v>5.26000626666666E-2</v>
      </c>
      <c r="H31" t="s">
        <v>28</v>
      </c>
      <c r="I31" t="s">
        <v>29</v>
      </c>
      <c r="J31" t="s">
        <v>30</v>
      </c>
      <c r="K31" t="s">
        <v>31</v>
      </c>
      <c r="L31" t="s">
        <v>32</v>
      </c>
      <c r="M31">
        <v>100</v>
      </c>
      <c r="N31" t="s">
        <v>33</v>
      </c>
      <c r="O31" t="s">
        <v>34</v>
      </c>
      <c r="P31" t="s">
        <v>24</v>
      </c>
      <c r="Q31">
        <v>200</v>
      </c>
      <c r="R31" t="s">
        <v>45</v>
      </c>
      <c r="S31" t="s">
        <v>36</v>
      </c>
    </row>
    <row r="32" spans="3:19" x14ac:dyDescent="0.25">
      <c r="C32">
        <v>1</v>
      </c>
      <c r="D32" t="s">
        <v>25</v>
      </c>
      <c r="E32" t="s">
        <v>26</v>
      </c>
      <c r="F32" t="s">
        <v>64</v>
      </c>
      <c r="G32">
        <v>2.6758957E-2</v>
      </c>
      <c r="H32" t="s">
        <v>28</v>
      </c>
      <c r="I32" t="s">
        <v>29</v>
      </c>
      <c r="J32" t="s">
        <v>30</v>
      </c>
      <c r="K32" t="s">
        <v>31</v>
      </c>
      <c r="L32" t="s">
        <v>32</v>
      </c>
      <c r="M32">
        <v>100</v>
      </c>
      <c r="N32" t="s">
        <v>33</v>
      </c>
      <c r="O32" t="s">
        <v>34</v>
      </c>
      <c r="P32" t="s">
        <v>24</v>
      </c>
      <c r="Q32">
        <v>200</v>
      </c>
      <c r="R32" t="s">
        <v>45</v>
      </c>
      <c r="S32" t="s">
        <v>36</v>
      </c>
    </row>
    <row r="33" spans="3:19" x14ac:dyDescent="0.25">
      <c r="C33">
        <v>1</v>
      </c>
      <c r="D33" t="s">
        <v>25</v>
      </c>
      <c r="E33" t="s">
        <v>26</v>
      </c>
      <c r="F33" t="s">
        <v>65</v>
      </c>
      <c r="G33">
        <v>2.6561747E-2</v>
      </c>
      <c r="H33" t="s">
        <v>28</v>
      </c>
      <c r="I33" t="s">
        <v>29</v>
      </c>
      <c r="J33" t="s">
        <v>30</v>
      </c>
      <c r="K33" t="s">
        <v>31</v>
      </c>
      <c r="L33" t="s">
        <v>32</v>
      </c>
      <c r="M33">
        <v>100</v>
      </c>
      <c r="N33" t="s">
        <v>33</v>
      </c>
      <c r="O33" t="s">
        <v>34</v>
      </c>
      <c r="P33" t="s">
        <v>24</v>
      </c>
      <c r="Q33">
        <v>200</v>
      </c>
      <c r="R33" t="s">
        <v>45</v>
      </c>
      <c r="S33" t="s">
        <v>36</v>
      </c>
    </row>
    <row r="34" spans="3:19" x14ac:dyDescent="0.25">
      <c r="C34">
        <v>1</v>
      </c>
      <c r="D34" t="s">
        <v>25</v>
      </c>
      <c r="E34" t="s">
        <v>26</v>
      </c>
      <c r="F34" t="s">
        <v>66</v>
      </c>
      <c r="G34">
        <v>3.1859640000000002E-2</v>
      </c>
      <c r="H34" t="s">
        <v>28</v>
      </c>
      <c r="I34" t="s">
        <v>29</v>
      </c>
      <c r="J34" t="s">
        <v>30</v>
      </c>
      <c r="K34" t="s">
        <v>31</v>
      </c>
      <c r="L34" t="s">
        <v>32</v>
      </c>
      <c r="M34">
        <v>100</v>
      </c>
      <c r="N34" t="s">
        <v>33</v>
      </c>
      <c r="O34" t="s">
        <v>34</v>
      </c>
      <c r="P34" t="s">
        <v>24</v>
      </c>
      <c r="Q34">
        <v>200</v>
      </c>
      <c r="R34" t="s">
        <v>45</v>
      </c>
      <c r="S34" t="s">
        <v>36</v>
      </c>
    </row>
    <row r="35" spans="3:19" x14ac:dyDescent="0.25">
      <c r="C35">
        <v>1</v>
      </c>
      <c r="D35" t="s">
        <v>25</v>
      </c>
      <c r="E35" t="s">
        <v>26</v>
      </c>
      <c r="F35" t="s">
        <v>67</v>
      </c>
      <c r="G35">
        <v>3.6515289999999999E-2</v>
      </c>
      <c r="H35" t="s">
        <v>28</v>
      </c>
      <c r="I35" t="s">
        <v>29</v>
      </c>
      <c r="J35" t="s">
        <v>30</v>
      </c>
      <c r="K35" t="s">
        <v>31</v>
      </c>
      <c r="L35" t="s">
        <v>32</v>
      </c>
      <c r="M35">
        <v>100</v>
      </c>
      <c r="N35" t="s">
        <v>33</v>
      </c>
      <c r="O35" t="s">
        <v>34</v>
      </c>
      <c r="P35" t="s">
        <v>24</v>
      </c>
      <c r="Q35">
        <v>200</v>
      </c>
      <c r="R35" t="s">
        <v>45</v>
      </c>
      <c r="S35" t="s">
        <v>36</v>
      </c>
    </row>
    <row r="36" spans="3:19" x14ac:dyDescent="0.25">
      <c r="C36">
        <v>2</v>
      </c>
      <c r="D36" t="s">
        <v>25</v>
      </c>
      <c r="E36" t="s">
        <v>26</v>
      </c>
      <c r="F36" t="s">
        <v>68</v>
      </c>
      <c r="G36">
        <v>1.9687022649999999</v>
      </c>
      <c r="H36" t="s">
        <v>28</v>
      </c>
      <c r="I36" t="s">
        <v>29</v>
      </c>
      <c r="J36" t="s">
        <v>30</v>
      </c>
      <c r="K36" t="s">
        <v>31</v>
      </c>
      <c r="L36" t="s">
        <v>32</v>
      </c>
      <c r="M36">
        <v>1000</v>
      </c>
      <c r="N36" t="s">
        <v>33</v>
      </c>
      <c r="O36" t="s">
        <v>34</v>
      </c>
      <c r="P36" t="s">
        <v>24</v>
      </c>
      <c r="Q36">
        <v>200</v>
      </c>
      <c r="R36" t="s">
        <v>35</v>
      </c>
      <c r="S36" t="s">
        <v>36</v>
      </c>
    </row>
    <row r="37" spans="3:19" x14ac:dyDescent="0.25">
      <c r="C37">
        <v>2</v>
      </c>
      <c r="D37" t="s">
        <v>25</v>
      </c>
      <c r="E37" t="s">
        <v>26</v>
      </c>
      <c r="F37" t="s">
        <v>69</v>
      </c>
      <c r="G37">
        <v>3.21804782533333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>
        <v>1000</v>
      </c>
      <c r="N37" t="s">
        <v>33</v>
      </c>
      <c r="O37" t="s">
        <v>34</v>
      </c>
      <c r="P37" t="s">
        <v>24</v>
      </c>
      <c r="Q37">
        <v>200</v>
      </c>
      <c r="R37" t="s">
        <v>35</v>
      </c>
      <c r="S37" t="s">
        <v>36</v>
      </c>
    </row>
    <row r="38" spans="3:19" x14ac:dyDescent="0.25">
      <c r="C38">
        <v>2</v>
      </c>
      <c r="D38" t="s">
        <v>25</v>
      </c>
      <c r="E38" t="s">
        <v>26</v>
      </c>
      <c r="F38" t="s">
        <v>70</v>
      </c>
      <c r="G38">
        <v>3.3748520678</v>
      </c>
      <c r="H38" t="s">
        <v>28</v>
      </c>
      <c r="I38" t="s">
        <v>29</v>
      </c>
      <c r="J38" t="s">
        <v>30</v>
      </c>
      <c r="K38" t="s">
        <v>31</v>
      </c>
      <c r="L38" t="s">
        <v>32</v>
      </c>
      <c r="M38">
        <v>1000</v>
      </c>
      <c r="N38" t="s">
        <v>33</v>
      </c>
      <c r="O38" t="s">
        <v>34</v>
      </c>
      <c r="P38" t="s">
        <v>24</v>
      </c>
      <c r="Q38">
        <v>200</v>
      </c>
      <c r="R38" t="s">
        <v>35</v>
      </c>
      <c r="S38" t="s">
        <v>36</v>
      </c>
    </row>
    <row r="39" spans="3:19" x14ac:dyDescent="0.25">
      <c r="C39">
        <v>2</v>
      </c>
      <c r="D39" t="s">
        <v>25</v>
      </c>
      <c r="E39" t="s">
        <v>26</v>
      </c>
      <c r="F39" t="s">
        <v>71</v>
      </c>
      <c r="G39">
        <v>4.6026396952499997</v>
      </c>
      <c r="H39" t="s">
        <v>28</v>
      </c>
      <c r="I39" t="s">
        <v>29</v>
      </c>
      <c r="J39" t="s">
        <v>30</v>
      </c>
      <c r="K39" t="s">
        <v>31</v>
      </c>
      <c r="L39" t="s">
        <v>32</v>
      </c>
      <c r="M39">
        <v>1000</v>
      </c>
      <c r="N39" t="s">
        <v>33</v>
      </c>
      <c r="O39" t="s">
        <v>34</v>
      </c>
      <c r="P39" t="s">
        <v>24</v>
      </c>
      <c r="Q39">
        <v>200</v>
      </c>
      <c r="R39" t="s">
        <v>35</v>
      </c>
      <c r="S39" t="s">
        <v>36</v>
      </c>
    </row>
    <row r="40" spans="3:19" x14ac:dyDescent="0.25">
      <c r="C40">
        <v>2</v>
      </c>
      <c r="D40" t="s">
        <v>25</v>
      </c>
      <c r="E40" t="s">
        <v>26</v>
      </c>
      <c r="F40" t="s">
        <v>72</v>
      </c>
      <c r="G40">
        <v>4.2123105071999998</v>
      </c>
      <c r="H40" t="s">
        <v>28</v>
      </c>
      <c r="I40" t="s">
        <v>29</v>
      </c>
      <c r="J40" t="s">
        <v>30</v>
      </c>
      <c r="K40" t="s">
        <v>31</v>
      </c>
      <c r="L40" t="s">
        <v>32</v>
      </c>
      <c r="M40">
        <v>1000</v>
      </c>
      <c r="N40" t="s">
        <v>33</v>
      </c>
      <c r="O40" t="s">
        <v>34</v>
      </c>
      <c r="P40" t="s">
        <v>24</v>
      </c>
      <c r="Q40">
        <v>200</v>
      </c>
      <c r="R40" t="s">
        <v>35</v>
      </c>
      <c r="S40" t="s">
        <v>36</v>
      </c>
    </row>
    <row r="41" spans="3:19" x14ac:dyDescent="0.25">
      <c r="C41">
        <v>2</v>
      </c>
      <c r="D41" t="s">
        <v>25</v>
      </c>
      <c r="E41" t="s">
        <v>26</v>
      </c>
      <c r="F41" t="s">
        <v>73</v>
      </c>
      <c r="G41">
        <v>1.5320631348</v>
      </c>
      <c r="H41" t="s">
        <v>28</v>
      </c>
      <c r="I41" t="s">
        <v>29</v>
      </c>
      <c r="J41" t="s">
        <v>30</v>
      </c>
      <c r="K41" t="s">
        <v>31</v>
      </c>
      <c r="L41" t="s">
        <v>32</v>
      </c>
      <c r="M41">
        <v>1000</v>
      </c>
      <c r="N41" t="s">
        <v>33</v>
      </c>
      <c r="O41" t="s">
        <v>34</v>
      </c>
      <c r="P41" t="s">
        <v>24</v>
      </c>
      <c r="Q41">
        <v>200</v>
      </c>
      <c r="R41" t="s">
        <v>35</v>
      </c>
      <c r="S41" t="s">
        <v>36</v>
      </c>
    </row>
    <row r="42" spans="3:19" x14ac:dyDescent="0.25">
      <c r="C42">
        <v>2</v>
      </c>
      <c r="D42" t="s">
        <v>25</v>
      </c>
      <c r="E42" t="s">
        <v>26</v>
      </c>
      <c r="F42" t="s">
        <v>74</v>
      </c>
      <c r="G42">
        <v>2.4338501166666599E-2</v>
      </c>
      <c r="H42" t="s">
        <v>28</v>
      </c>
      <c r="I42" t="s">
        <v>29</v>
      </c>
      <c r="J42" t="s">
        <v>30</v>
      </c>
      <c r="K42" t="s">
        <v>31</v>
      </c>
      <c r="L42" t="s">
        <v>32</v>
      </c>
      <c r="M42">
        <v>1000</v>
      </c>
      <c r="N42" t="s">
        <v>33</v>
      </c>
      <c r="O42" t="s">
        <v>34</v>
      </c>
      <c r="P42" t="s">
        <v>24</v>
      </c>
      <c r="Q42">
        <v>200</v>
      </c>
      <c r="R42" t="s">
        <v>35</v>
      </c>
      <c r="S42" t="s">
        <v>36</v>
      </c>
    </row>
    <row r="43" spans="3:19" x14ac:dyDescent="0.25">
      <c r="C43">
        <v>2</v>
      </c>
      <c r="D43" t="s">
        <v>25</v>
      </c>
      <c r="E43" t="s">
        <v>26</v>
      </c>
      <c r="F43" t="s">
        <v>75</v>
      </c>
      <c r="G43">
        <v>2.5476749E-2</v>
      </c>
      <c r="H43" t="s">
        <v>28</v>
      </c>
      <c r="I43" t="s">
        <v>29</v>
      </c>
      <c r="J43" t="s">
        <v>30</v>
      </c>
      <c r="K43" t="s">
        <v>31</v>
      </c>
      <c r="L43" t="s">
        <v>32</v>
      </c>
      <c r="M43">
        <v>1000</v>
      </c>
      <c r="N43" t="s">
        <v>33</v>
      </c>
      <c r="O43" t="s">
        <v>34</v>
      </c>
      <c r="P43" t="s">
        <v>24</v>
      </c>
      <c r="Q43">
        <v>200</v>
      </c>
      <c r="R43" t="s">
        <v>35</v>
      </c>
      <c r="S43" t="s">
        <v>36</v>
      </c>
    </row>
    <row r="44" spans="3:19" x14ac:dyDescent="0.25">
      <c r="C44">
        <v>2</v>
      </c>
      <c r="D44" t="s">
        <v>25</v>
      </c>
      <c r="E44" t="s">
        <v>26</v>
      </c>
      <c r="F44" t="s">
        <v>76</v>
      </c>
      <c r="G44">
        <v>2.7921572333333301E-2</v>
      </c>
      <c r="H44" t="s">
        <v>28</v>
      </c>
      <c r="I44" t="s">
        <v>29</v>
      </c>
      <c r="J44" t="s">
        <v>30</v>
      </c>
      <c r="K44" t="s">
        <v>31</v>
      </c>
      <c r="L44" t="s">
        <v>32</v>
      </c>
      <c r="M44">
        <v>1000</v>
      </c>
      <c r="N44" t="s">
        <v>33</v>
      </c>
      <c r="O44" t="s">
        <v>34</v>
      </c>
      <c r="P44" t="s">
        <v>24</v>
      </c>
      <c r="Q44">
        <v>200</v>
      </c>
      <c r="R44" t="s">
        <v>35</v>
      </c>
      <c r="S44" t="s">
        <v>36</v>
      </c>
    </row>
    <row r="45" spans="3:19" x14ac:dyDescent="0.25">
      <c r="C45">
        <v>2</v>
      </c>
      <c r="D45" t="s">
        <v>25</v>
      </c>
      <c r="E45" t="s">
        <v>26</v>
      </c>
      <c r="F45" t="s">
        <v>77</v>
      </c>
      <c r="G45">
        <v>2.4637073333333301E-2</v>
      </c>
      <c r="H45" t="s">
        <v>28</v>
      </c>
      <c r="I45" t="s">
        <v>29</v>
      </c>
      <c r="J45" t="s">
        <v>30</v>
      </c>
      <c r="K45" t="s">
        <v>31</v>
      </c>
      <c r="L45" t="s">
        <v>32</v>
      </c>
      <c r="M45">
        <v>1000</v>
      </c>
      <c r="N45" t="s">
        <v>33</v>
      </c>
      <c r="O45" t="s">
        <v>34</v>
      </c>
      <c r="P45" t="s">
        <v>24</v>
      </c>
      <c r="Q45">
        <v>200</v>
      </c>
      <c r="R45" t="s">
        <v>35</v>
      </c>
      <c r="S45" t="s">
        <v>36</v>
      </c>
    </row>
    <row r="46" spans="3:19" x14ac:dyDescent="0.25">
      <c r="C46">
        <v>2</v>
      </c>
      <c r="D46" t="s">
        <v>25</v>
      </c>
      <c r="E46" t="s">
        <v>26</v>
      </c>
      <c r="F46" t="s">
        <v>78</v>
      </c>
      <c r="G46">
        <v>2.1954657333333301E-2</v>
      </c>
      <c r="H46" t="s">
        <v>28</v>
      </c>
      <c r="I46" t="s">
        <v>29</v>
      </c>
      <c r="J46" t="s">
        <v>30</v>
      </c>
      <c r="K46" t="s">
        <v>31</v>
      </c>
      <c r="L46" t="s">
        <v>32</v>
      </c>
      <c r="M46">
        <v>1000</v>
      </c>
      <c r="N46" t="s">
        <v>33</v>
      </c>
      <c r="O46" t="s">
        <v>34</v>
      </c>
      <c r="P46" t="s">
        <v>24</v>
      </c>
      <c r="Q46">
        <v>200</v>
      </c>
      <c r="R46" t="s">
        <v>35</v>
      </c>
      <c r="S46" t="s">
        <v>36</v>
      </c>
    </row>
    <row r="47" spans="3:19" x14ac:dyDescent="0.25">
      <c r="C47">
        <v>2</v>
      </c>
      <c r="D47" t="s">
        <v>25</v>
      </c>
      <c r="E47" t="s">
        <v>26</v>
      </c>
      <c r="F47" t="s">
        <v>79</v>
      </c>
      <c r="G47">
        <v>2.7110483666666602E-2</v>
      </c>
      <c r="H47" t="s">
        <v>28</v>
      </c>
      <c r="I47" t="s">
        <v>29</v>
      </c>
      <c r="J47" t="s">
        <v>30</v>
      </c>
      <c r="K47" t="s">
        <v>31</v>
      </c>
      <c r="L47" t="s">
        <v>32</v>
      </c>
      <c r="M47">
        <v>1000</v>
      </c>
      <c r="N47" t="s">
        <v>33</v>
      </c>
      <c r="O47" t="s">
        <v>34</v>
      </c>
      <c r="P47" t="s">
        <v>24</v>
      </c>
      <c r="Q47">
        <v>200</v>
      </c>
      <c r="R47" t="s">
        <v>35</v>
      </c>
      <c r="S47" t="s">
        <v>36</v>
      </c>
    </row>
    <row r="48" spans="3:19" x14ac:dyDescent="0.25">
      <c r="C48">
        <v>2</v>
      </c>
      <c r="D48" t="s">
        <v>25</v>
      </c>
      <c r="E48" t="s">
        <v>26</v>
      </c>
      <c r="F48" t="s">
        <v>80</v>
      </c>
      <c r="G48">
        <v>2.7056027833333302E-2</v>
      </c>
      <c r="H48" t="s">
        <v>28</v>
      </c>
      <c r="I48" t="s">
        <v>29</v>
      </c>
      <c r="J48" t="s">
        <v>30</v>
      </c>
      <c r="K48" t="s">
        <v>31</v>
      </c>
      <c r="L48" t="s">
        <v>32</v>
      </c>
      <c r="M48">
        <v>1000</v>
      </c>
      <c r="N48" t="s">
        <v>33</v>
      </c>
      <c r="O48" t="s">
        <v>34</v>
      </c>
      <c r="P48" t="s">
        <v>24</v>
      </c>
      <c r="Q48">
        <v>200</v>
      </c>
      <c r="R48" t="s">
        <v>35</v>
      </c>
      <c r="S48" t="s">
        <v>36</v>
      </c>
    </row>
    <row r="49" spans="3:19" x14ac:dyDescent="0.25">
      <c r="C49">
        <v>2</v>
      </c>
      <c r="D49" t="s">
        <v>25</v>
      </c>
      <c r="E49" t="s">
        <v>26</v>
      </c>
      <c r="F49" t="s">
        <v>81</v>
      </c>
      <c r="G49">
        <v>2.3224431333333299E-2</v>
      </c>
      <c r="H49" t="s">
        <v>28</v>
      </c>
      <c r="I49" t="s">
        <v>29</v>
      </c>
      <c r="J49" t="s">
        <v>30</v>
      </c>
      <c r="K49" t="s">
        <v>31</v>
      </c>
      <c r="L49" t="s">
        <v>32</v>
      </c>
      <c r="M49">
        <v>1000</v>
      </c>
      <c r="N49" t="s">
        <v>33</v>
      </c>
      <c r="O49" t="s">
        <v>34</v>
      </c>
      <c r="P49" t="s">
        <v>24</v>
      </c>
      <c r="Q49">
        <v>200</v>
      </c>
      <c r="R49" t="s">
        <v>35</v>
      </c>
      <c r="S49" t="s">
        <v>36</v>
      </c>
    </row>
    <row r="50" spans="3:19" x14ac:dyDescent="0.25">
      <c r="C50">
        <v>2</v>
      </c>
      <c r="D50" t="s">
        <v>25</v>
      </c>
      <c r="E50" t="s">
        <v>26</v>
      </c>
      <c r="F50" t="s">
        <v>82</v>
      </c>
      <c r="G50">
        <v>2.6582822499999999E-2</v>
      </c>
      <c r="H50" t="s">
        <v>28</v>
      </c>
      <c r="I50" t="s">
        <v>29</v>
      </c>
      <c r="J50" t="s">
        <v>30</v>
      </c>
      <c r="K50" t="s">
        <v>31</v>
      </c>
      <c r="L50" t="s">
        <v>32</v>
      </c>
      <c r="M50">
        <v>1000</v>
      </c>
      <c r="N50" t="s">
        <v>33</v>
      </c>
      <c r="O50" t="s">
        <v>34</v>
      </c>
      <c r="P50" t="s">
        <v>24</v>
      </c>
      <c r="Q50">
        <v>200</v>
      </c>
      <c r="R50" t="s">
        <v>35</v>
      </c>
      <c r="S50" t="s">
        <v>36</v>
      </c>
    </row>
    <row r="51" spans="3:19" x14ac:dyDescent="0.25">
      <c r="C51">
        <v>2</v>
      </c>
      <c r="D51" t="s">
        <v>25</v>
      </c>
      <c r="E51" t="s">
        <v>26</v>
      </c>
      <c r="F51" t="s">
        <v>83</v>
      </c>
      <c r="G51">
        <v>2.42497213333333E-2</v>
      </c>
      <c r="H51" t="s">
        <v>28</v>
      </c>
      <c r="I51" t="s">
        <v>29</v>
      </c>
      <c r="J51" t="s">
        <v>30</v>
      </c>
      <c r="K51" t="s">
        <v>31</v>
      </c>
      <c r="L51" t="s">
        <v>32</v>
      </c>
      <c r="M51">
        <v>1000</v>
      </c>
      <c r="N51" t="s">
        <v>33</v>
      </c>
      <c r="O51" t="s">
        <v>34</v>
      </c>
      <c r="P51" t="s">
        <v>24</v>
      </c>
      <c r="Q51">
        <v>200</v>
      </c>
      <c r="R51" t="s">
        <v>35</v>
      </c>
      <c r="S51" t="s">
        <v>36</v>
      </c>
    </row>
    <row r="52" spans="3:19" x14ac:dyDescent="0.25">
      <c r="C52">
        <v>2</v>
      </c>
      <c r="D52" t="s">
        <v>25</v>
      </c>
      <c r="E52" t="s">
        <v>26</v>
      </c>
      <c r="F52" t="s">
        <v>84</v>
      </c>
      <c r="G52">
        <v>2.8111740333333302E-2</v>
      </c>
      <c r="H52" t="s">
        <v>28</v>
      </c>
      <c r="I52" t="s">
        <v>29</v>
      </c>
      <c r="J52" t="s">
        <v>30</v>
      </c>
      <c r="K52" t="s">
        <v>31</v>
      </c>
      <c r="L52" t="s">
        <v>32</v>
      </c>
      <c r="M52">
        <v>1000</v>
      </c>
      <c r="N52" t="s">
        <v>33</v>
      </c>
      <c r="O52" t="s">
        <v>34</v>
      </c>
      <c r="P52" t="s">
        <v>24</v>
      </c>
      <c r="Q52">
        <v>200</v>
      </c>
      <c r="R52" t="s">
        <v>35</v>
      </c>
      <c r="S52" t="s">
        <v>36</v>
      </c>
    </row>
    <row r="53" spans="3:19" x14ac:dyDescent="0.25">
      <c r="C53">
        <v>2</v>
      </c>
      <c r="D53" t="s">
        <v>25</v>
      </c>
      <c r="E53" t="s">
        <v>26</v>
      </c>
      <c r="F53" t="s">
        <v>85</v>
      </c>
      <c r="G53">
        <v>2.3283307499999999E-2</v>
      </c>
      <c r="H53" t="s">
        <v>28</v>
      </c>
      <c r="I53" t="s">
        <v>29</v>
      </c>
      <c r="J53" t="s">
        <v>30</v>
      </c>
      <c r="K53" t="s">
        <v>31</v>
      </c>
      <c r="L53" t="s">
        <v>32</v>
      </c>
      <c r="M53">
        <v>1000</v>
      </c>
      <c r="N53" t="s">
        <v>33</v>
      </c>
      <c r="O53" t="s">
        <v>34</v>
      </c>
      <c r="P53" t="s">
        <v>24</v>
      </c>
      <c r="Q53">
        <v>200</v>
      </c>
      <c r="R53" t="s">
        <v>35</v>
      </c>
      <c r="S53" t="s">
        <v>36</v>
      </c>
    </row>
    <row r="54" spans="3:19" x14ac:dyDescent="0.25">
      <c r="C54">
        <v>2</v>
      </c>
      <c r="D54" t="s">
        <v>25</v>
      </c>
      <c r="E54" t="s">
        <v>26</v>
      </c>
      <c r="F54" t="s">
        <v>86</v>
      </c>
      <c r="G54">
        <v>2.72457983333333E-2</v>
      </c>
      <c r="H54" t="s">
        <v>28</v>
      </c>
      <c r="I54" t="s">
        <v>29</v>
      </c>
      <c r="J54" t="s">
        <v>30</v>
      </c>
      <c r="K54" t="s">
        <v>31</v>
      </c>
      <c r="L54" t="s">
        <v>32</v>
      </c>
      <c r="M54">
        <v>1000</v>
      </c>
      <c r="N54" t="s">
        <v>33</v>
      </c>
      <c r="O54" t="s">
        <v>34</v>
      </c>
      <c r="P54" t="s">
        <v>24</v>
      </c>
      <c r="Q54">
        <v>200</v>
      </c>
      <c r="R54" t="s">
        <v>35</v>
      </c>
      <c r="S54" t="s">
        <v>36</v>
      </c>
    </row>
    <row r="55" spans="3:19" x14ac:dyDescent="0.25">
      <c r="C55">
        <v>2</v>
      </c>
      <c r="D55" t="s">
        <v>25</v>
      </c>
      <c r="E55" t="s">
        <v>26</v>
      </c>
      <c r="F55" t="s">
        <v>87</v>
      </c>
      <c r="G55">
        <v>2.8529842499999999E-2</v>
      </c>
      <c r="H55" t="s">
        <v>28</v>
      </c>
      <c r="I55" t="s">
        <v>29</v>
      </c>
      <c r="J55" t="s">
        <v>30</v>
      </c>
      <c r="K55" t="s">
        <v>31</v>
      </c>
      <c r="L55" t="s">
        <v>32</v>
      </c>
      <c r="M55">
        <v>1000</v>
      </c>
      <c r="N55" t="s">
        <v>33</v>
      </c>
      <c r="O55" t="s">
        <v>34</v>
      </c>
      <c r="P55" t="s">
        <v>24</v>
      </c>
      <c r="Q55">
        <v>200</v>
      </c>
      <c r="R55" t="s">
        <v>35</v>
      </c>
      <c r="S55" t="s">
        <v>36</v>
      </c>
    </row>
    <row r="56" spans="3:19" x14ac:dyDescent="0.25">
      <c r="C56">
        <v>2</v>
      </c>
      <c r="D56" t="s">
        <v>25</v>
      </c>
      <c r="E56" t="s">
        <v>26</v>
      </c>
      <c r="F56" t="s">
        <v>88</v>
      </c>
      <c r="G56">
        <v>2.4039469333333299E-2</v>
      </c>
      <c r="H56" t="s">
        <v>28</v>
      </c>
      <c r="I56" t="s">
        <v>29</v>
      </c>
      <c r="J56" t="s">
        <v>30</v>
      </c>
      <c r="K56" t="s">
        <v>31</v>
      </c>
      <c r="L56" t="s">
        <v>32</v>
      </c>
      <c r="M56">
        <v>1000</v>
      </c>
      <c r="N56" t="s">
        <v>33</v>
      </c>
      <c r="O56" t="s">
        <v>34</v>
      </c>
      <c r="P56" t="s">
        <v>24</v>
      </c>
      <c r="Q56">
        <v>200</v>
      </c>
      <c r="R56" t="s">
        <v>35</v>
      </c>
      <c r="S56" t="s">
        <v>36</v>
      </c>
    </row>
    <row r="57" spans="3:19" x14ac:dyDescent="0.25">
      <c r="C57">
        <v>2</v>
      </c>
      <c r="D57" t="s">
        <v>25</v>
      </c>
      <c r="E57" t="s">
        <v>26</v>
      </c>
      <c r="F57" t="s">
        <v>89</v>
      </c>
      <c r="G57">
        <v>2.2526599166666599E-2</v>
      </c>
      <c r="H57" t="s">
        <v>28</v>
      </c>
      <c r="I57" t="s">
        <v>29</v>
      </c>
      <c r="J57" t="s">
        <v>30</v>
      </c>
      <c r="K57" t="s">
        <v>31</v>
      </c>
      <c r="L57" t="s">
        <v>32</v>
      </c>
      <c r="M57">
        <v>1000</v>
      </c>
      <c r="N57" t="s">
        <v>33</v>
      </c>
      <c r="O57" t="s">
        <v>34</v>
      </c>
      <c r="P57" t="s">
        <v>24</v>
      </c>
      <c r="Q57">
        <v>200</v>
      </c>
      <c r="R57" t="s">
        <v>35</v>
      </c>
      <c r="S57" t="s">
        <v>36</v>
      </c>
    </row>
    <row r="58" spans="3:19" x14ac:dyDescent="0.25">
      <c r="C58">
        <v>2</v>
      </c>
      <c r="D58" t="s">
        <v>25</v>
      </c>
      <c r="E58" t="s">
        <v>26</v>
      </c>
      <c r="F58" t="s">
        <v>90</v>
      </c>
      <c r="G58">
        <v>5.5189963000000002E-2</v>
      </c>
      <c r="H58" t="s">
        <v>28</v>
      </c>
      <c r="I58" t="s">
        <v>29</v>
      </c>
      <c r="J58" t="s">
        <v>30</v>
      </c>
      <c r="K58" t="s">
        <v>31</v>
      </c>
      <c r="L58" t="s">
        <v>32</v>
      </c>
      <c r="M58">
        <v>1000</v>
      </c>
      <c r="N58" t="s">
        <v>33</v>
      </c>
      <c r="O58" t="s">
        <v>34</v>
      </c>
      <c r="P58" t="s">
        <v>24</v>
      </c>
      <c r="Q58">
        <v>200</v>
      </c>
      <c r="R58" t="s">
        <v>35</v>
      </c>
      <c r="S58" t="s">
        <v>36</v>
      </c>
    </row>
    <row r="59" spans="3:19" x14ac:dyDescent="0.25">
      <c r="C59">
        <v>2</v>
      </c>
      <c r="D59" t="s">
        <v>25</v>
      </c>
      <c r="E59" t="s">
        <v>26</v>
      </c>
      <c r="F59" t="s">
        <v>91</v>
      </c>
      <c r="G59">
        <v>2.8565058333333299E-2</v>
      </c>
      <c r="H59" t="s">
        <v>28</v>
      </c>
      <c r="I59" t="s">
        <v>29</v>
      </c>
      <c r="J59" t="s">
        <v>30</v>
      </c>
      <c r="K59" t="s">
        <v>31</v>
      </c>
      <c r="L59" t="s">
        <v>32</v>
      </c>
      <c r="M59">
        <v>1000</v>
      </c>
      <c r="N59" t="s">
        <v>33</v>
      </c>
      <c r="O59" t="s">
        <v>34</v>
      </c>
      <c r="P59" t="s">
        <v>24</v>
      </c>
      <c r="Q59">
        <v>200</v>
      </c>
      <c r="R59" t="s">
        <v>35</v>
      </c>
      <c r="S59" t="s">
        <v>36</v>
      </c>
    </row>
    <row r="60" spans="3:19" x14ac:dyDescent="0.25">
      <c r="C60">
        <v>2</v>
      </c>
      <c r="D60" t="s">
        <v>25</v>
      </c>
      <c r="E60" t="s">
        <v>26</v>
      </c>
      <c r="F60" t="s">
        <v>92</v>
      </c>
      <c r="G60">
        <v>2.3602808999999999E-2</v>
      </c>
      <c r="H60" t="s">
        <v>28</v>
      </c>
      <c r="I60" t="s">
        <v>29</v>
      </c>
      <c r="J60" t="s">
        <v>30</v>
      </c>
      <c r="K60" t="s">
        <v>31</v>
      </c>
      <c r="L60" t="s">
        <v>32</v>
      </c>
      <c r="M60">
        <v>1000</v>
      </c>
      <c r="N60" t="s">
        <v>33</v>
      </c>
      <c r="O60" t="s">
        <v>34</v>
      </c>
      <c r="P60" t="s">
        <v>24</v>
      </c>
      <c r="Q60">
        <v>200</v>
      </c>
      <c r="R60" t="s">
        <v>35</v>
      </c>
      <c r="S60" t="s">
        <v>36</v>
      </c>
    </row>
    <row r="61" spans="3:19" x14ac:dyDescent="0.25">
      <c r="C61">
        <v>2</v>
      </c>
      <c r="D61" t="s">
        <v>25</v>
      </c>
      <c r="E61" t="s">
        <v>26</v>
      </c>
      <c r="F61" t="s">
        <v>93</v>
      </c>
      <c r="G61">
        <v>4.2953928333333301E-2</v>
      </c>
      <c r="H61" t="s">
        <v>28</v>
      </c>
      <c r="I61" t="s">
        <v>29</v>
      </c>
      <c r="J61" t="s">
        <v>30</v>
      </c>
      <c r="K61" t="s">
        <v>31</v>
      </c>
      <c r="L61" t="s">
        <v>32</v>
      </c>
      <c r="M61">
        <v>1000</v>
      </c>
      <c r="N61" t="s">
        <v>33</v>
      </c>
      <c r="O61" t="s">
        <v>34</v>
      </c>
      <c r="P61" t="s">
        <v>24</v>
      </c>
      <c r="Q61">
        <v>200</v>
      </c>
      <c r="R61" t="s">
        <v>35</v>
      </c>
      <c r="S61" t="s">
        <v>36</v>
      </c>
    </row>
    <row r="62" spans="3:19" x14ac:dyDescent="0.25">
      <c r="C62">
        <v>2</v>
      </c>
      <c r="D62" t="s">
        <v>25</v>
      </c>
      <c r="E62" t="s">
        <v>26</v>
      </c>
      <c r="F62" t="s">
        <v>94</v>
      </c>
      <c r="G62">
        <v>2.7414107166666601E-2</v>
      </c>
      <c r="H62" t="s">
        <v>28</v>
      </c>
      <c r="I62" t="s">
        <v>29</v>
      </c>
      <c r="J62" t="s">
        <v>30</v>
      </c>
      <c r="K62" t="s">
        <v>31</v>
      </c>
      <c r="L62" t="s">
        <v>32</v>
      </c>
      <c r="M62">
        <v>1000</v>
      </c>
      <c r="N62" t="s">
        <v>33</v>
      </c>
      <c r="O62" t="s">
        <v>34</v>
      </c>
      <c r="P62" t="s">
        <v>24</v>
      </c>
      <c r="Q62">
        <v>200</v>
      </c>
      <c r="R62" t="s">
        <v>35</v>
      </c>
      <c r="S62" t="s">
        <v>36</v>
      </c>
    </row>
    <row r="63" spans="3:19" x14ac:dyDescent="0.25">
      <c r="C63">
        <v>2</v>
      </c>
      <c r="D63" t="s">
        <v>25</v>
      </c>
      <c r="E63" t="s">
        <v>26</v>
      </c>
      <c r="F63" t="s">
        <v>95</v>
      </c>
      <c r="G63">
        <v>2.5629457166666599E-2</v>
      </c>
      <c r="H63" t="s">
        <v>28</v>
      </c>
      <c r="I63" t="s">
        <v>29</v>
      </c>
      <c r="J63" t="s">
        <v>30</v>
      </c>
      <c r="K63" t="s">
        <v>31</v>
      </c>
      <c r="L63" t="s">
        <v>32</v>
      </c>
      <c r="M63">
        <v>1000</v>
      </c>
      <c r="N63" t="s">
        <v>33</v>
      </c>
      <c r="O63" t="s">
        <v>34</v>
      </c>
      <c r="P63" t="s">
        <v>24</v>
      </c>
      <c r="Q63">
        <v>200</v>
      </c>
      <c r="R63" t="s">
        <v>35</v>
      </c>
      <c r="S63" t="s">
        <v>36</v>
      </c>
    </row>
    <row r="64" spans="3:19" x14ac:dyDescent="0.25">
      <c r="C64">
        <v>2</v>
      </c>
      <c r="D64" t="s">
        <v>25</v>
      </c>
      <c r="E64" t="s">
        <v>26</v>
      </c>
      <c r="F64" t="s">
        <v>26</v>
      </c>
      <c r="G64">
        <v>2.6024774000000001E-2</v>
      </c>
      <c r="H64" t="s">
        <v>28</v>
      </c>
      <c r="I64" t="s">
        <v>29</v>
      </c>
      <c r="J64" t="s">
        <v>30</v>
      </c>
      <c r="K64" t="s">
        <v>31</v>
      </c>
      <c r="L64" t="s">
        <v>32</v>
      </c>
      <c r="M64">
        <v>1000</v>
      </c>
      <c r="N64" t="s">
        <v>33</v>
      </c>
      <c r="O64" t="s">
        <v>34</v>
      </c>
      <c r="P64" t="s">
        <v>24</v>
      </c>
      <c r="Q64">
        <v>200</v>
      </c>
      <c r="R64" t="s">
        <v>35</v>
      </c>
      <c r="S64" t="s">
        <v>36</v>
      </c>
    </row>
    <row r="65" spans="3:19" x14ac:dyDescent="0.25">
      <c r="C65">
        <v>3</v>
      </c>
      <c r="D65" t="s">
        <v>25</v>
      </c>
      <c r="E65" t="s">
        <v>26</v>
      </c>
      <c r="F65" t="s">
        <v>96</v>
      </c>
      <c r="G65">
        <v>1.7568028935</v>
      </c>
      <c r="H65" t="s">
        <v>28</v>
      </c>
      <c r="I65" t="s">
        <v>29</v>
      </c>
      <c r="J65" t="s">
        <v>30</v>
      </c>
      <c r="K65" t="s">
        <v>31</v>
      </c>
      <c r="L65" t="s">
        <v>32</v>
      </c>
      <c r="M65">
        <v>1000</v>
      </c>
      <c r="N65" t="s">
        <v>33</v>
      </c>
      <c r="O65" t="s">
        <v>34</v>
      </c>
      <c r="P65" t="s">
        <v>24</v>
      </c>
      <c r="Q65">
        <v>200</v>
      </c>
      <c r="R65" t="s">
        <v>45</v>
      </c>
      <c r="S65" t="s">
        <v>36</v>
      </c>
    </row>
    <row r="66" spans="3:19" x14ac:dyDescent="0.25">
      <c r="C66">
        <v>3</v>
      </c>
      <c r="D66" t="s">
        <v>25</v>
      </c>
      <c r="E66" t="s">
        <v>26</v>
      </c>
      <c r="F66" t="s">
        <v>97</v>
      </c>
      <c r="G66">
        <v>4.315065014</v>
      </c>
      <c r="H66" t="s">
        <v>28</v>
      </c>
      <c r="I66" t="s">
        <v>29</v>
      </c>
      <c r="J66" t="s">
        <v>30</v>
      </c>
      <c r="K66" t="s">
        <v>31</v>
      </c>
      <c r="L66" t="s">
        <v>32</v>
      </c>
      <c r="M66">
        <v>1000</v>
      </c>
      <c r="N66" t="s">
        <v>33</v>
      </c>
      <c r="O66" t="s">
        <v>34</v>
      </c>
      <c r="P66" t="s">
        <v>24</v>
      </c>
      <c r="Q66">
        <v>200</v>
      </c>
      <c r="R66" t="s">
        <v>45</v>
      </c>
      <c r="S66" t="s">
        <v>36</v>
      </c>
    </row>
    <row r="67" spans="3:19" x14ac:dyDescent="0.25">
      <c r="C67">
        <v>3</v>
      </c>
      <c r="D67" t="s">
        <v>25</v>
      </c>
      <c r="E67" t="s">
        <v>26</v>
      </c>
      <c r="F67" t="s">
        <v>98</v>
      </c>
      <c r="G67">
        <v>3.6503748101666602</v>
      </c>
      <c r="H67" t="s">
        <v>28</v>
      </c>
      <c r="I67" t="s">
        <v>29</v>
      </c>
      <c r="J67" t="s">
        <v>30</v>
      </c>
      <c r="K67" t="s">
        <v>31</v>
      </c>
      <c r="L67" t="s">
        <v>32</v>
      </c>
      <c r="M67">
        <v>1000</v>
      </c>
      <c r="N67" t="s">
        <v>33</v>
      </c>
      <c r="O67" t="s">
        <v>34</v>
      </c>
      <c r="P67" t="s">
        <v>24</v>
      </c>
      <c r="Q67">
        <v>200</v>
      </c>
      <c r="R67" t="s">
        <v>45</v>
      </c>
      <c r="S67" t="s">
        <v>36</v>
      </c>
    </row>
    <row r="68" spans="3:19" x14ac:dyDescent="0.25">
      <c r="C68">
        <v>3</v>
      </c>
      <c r="D68" t="s">
        <v>25</v>
      </c>
      <c r="E68" t="s">
        <v>26</v>
      </c>
      <c r="F68" t="s">
        <v>99</v>
      </c>
      <c r="G68">
        <v>4.3859647333999998</v>
      </c>
      <c r="H68" t="s">
        <v>28</v>
      </c>
      <c r="I68" t="s">
        <v>29</v>
      </c>
      <c r="J68" t="s">
        <v>30</v>
      </c>
      <c r="K68" t="s">
        <v>31</v>
      </c>
      <c r="L68" t="s">
        <v>32</v>
      </c>
      <c r="M68">
        <v>1000</v>
      </c>
      <c r="N68" t="s">
        <v>33</v>
      </c>
      <c r="O68" t="s">
        <v>34</v>
      </c>
      <c r="P68" t="s">
        <v>24</v>
      </c>
      <c r="Q68">
        <v>200</v>
      </c>
      <c r="R68" t="s">
        <v>45</v>
      </c>
      <c r="S68" t="s">
        <v>36</v>
      </c>
    </row>
    <row r="69" spans="3:19" x14ac:dyDescent="0.25">
      <c r="C69">
        <v>3</v>
      </c>
      <c r="D69" t="s">
        <v>25</v>
      </c>
      <c r="E69" t="s">
        <v>26</v>
      </c>
      <c r="F69" t="s">
        <v>100</v>
      </c>
      <c r="G69">
        <v>3.8911764943999998</v>
      </c>
      <c r="H69" t="s">
        <v>28</v>
      </c>
      <c r="I69" t="s">
        <v>29</v>
      </c>
      <c r="J69" t="s">
        <v>30</v>
      </c>
      <c r="K69" t="s">
        <v>31</v>
      </c>
      <c r="L69" t="s">
        <v>32</v>
      </c>
      <c r="M69">
        <v>1000</v>
      </c>
      <c r="N69" t="s">
        <v>33</v>
      </c>
      <c r="O69" t="s">
        <v>34</v>
      </c>
      <c r="P69" t="s">
        <v>24</v>
      </c>
      <c r="Q69">
        <v>200</v>
      </c>
      <c r="R69" t="s">
        <v>45</v>
      </c>
      <c r="S69" t="s">
        <v>36</v>
      </c>
    </row>
    <row r="70" spans="3:19" x14ac:dyDescent="0.25">
      <c r="C70">
        <v>3</v>
      </c>
      <c r="D70" t="s">
        <v>25</v>
      </c>
      <c r="E70" t="s">
        <v>26</v>
      </c>
      <c r="F70" t="s">
        <v>101</v>
      </c>
      <c r="G70">
        <v>1.5654433368</v>
      </c>
      <c r="H70" t="s">
        <v>28</v>
      </c>
      <c r="I70" t="s">
        <v>29</v>
      </c>
      <c r="J70" t="s">
        <v>30</v>
      </c>
      <c r="K70" t="s">
        <v>31</v>
      </c>
      <c r="L70" t="s">
        <v>32</v>
      </c>
      <c r="M70">
        <v>1000</v>
      </c>
      <c r="N70" t="s">
        <v>33</v>
      </c>
      <c r="O70" t="s">
        <v>34</v>
      </c>
      <c r="P70" t="s">
        <v>24</v>
      </c>
      <c r="Q70">
        <v>200</v>
      </c>
      <c r="R70" t="s">
        <v>45</v>
      </c>
      <c r="S70" t="s">
        <v>36</v>
      </c>
    </row>
    <row r="71" spans="3:19" x14ac:dyDescent="0.25">
      <c r="C71">
        <v>3</v>
      </c>
      <c r="D71" t="s">
        <v>25</v>
      </c>
      <c r="E71" t="s">
        <v>26</v>
      </c>
      <c r="F71" t="s">
        <v>102</v>
      </c>
      <c r="G71">
        <v>3.3306987499999899E-2</v>
      </c>
      <c r="H71" t="s">
        <v>28</v>
      </c>
      <c r="I71" t="s">
        <v>29</v>
      </c>
      <c r="J71" t="s">
        <v>30</v>
      </c>
      <c r="K71" t="s">
        <v>31</v>
      </c>
      <c r="L71" t="s">
        <v>32</v>
      </c>
      <c r="M71">
        <v>1000</v>
      </c>
      <c r="N71" t="s">
        <v>33</v>
      </c>
      <c r="O71" t="s">
        <v>34</v>
      </c>
      <c r="P71" t="s">
        <v>24</v>
      </c>
      <c r="Q71">
        <v>200</v>
      </c>
      <c r="R71" t="s">
        <v>45</v>
      </c>
      <c r="S71" t="s">
        <v>36</v>
      </c>
    </row>
    <row r="72" spans="3:19" x14ac:dyDescent="0.25">
      <c r="C72">
        <v>3</v>
      </c>
      <c r="D72" t="s">
        <v>25</v>
      </c>
      <c r="E72" t="s">
        <v>26</v>
      </c>
      <c r="F72" t="s">
        <v>103</v>
      </c>
      <c r="G72">
        <v>2.9526329833333299E-2</v>
      </c>
      <c r="H72" t="s">
        <v>28</v>
      </c>
      <c r="I72" t="s">
        <v>29</v>
      </c>
      <c r="J72" t="s">
        <v>30</v>
      </c>
      <c r="K72" t="s">
        <v>31</v>
      </c>
      <c r="L72" t="s">
        <v>32</v>
      </c>
      <c r="M72">
        <v>1000</v>
      </c>
      <c r="N72" t="s">
        <v>33</v>
      </c>
      <c r="O72" t="s">
        <v>34</v>
      </c>
      <c r="P72" t="s">
        <v>24</v>
      </c>
      <c r="Q72">
        <v>200</v>
      </c>
      <c r="R72" t="s">
        <v>45</v>
      </c>
      <c r="S72" t="s">
        <v>36</v>
      </c>
    </row>
    <row r="73" spans="3:19" x14ac:dyDescent="0.25">
      <c r="C73">
        <v>3</v>
      </c>
      <c r="D73" t="s">
        <v>25</v>
      </c>
      <c r="E73" t="s">
        <v>26</v>
      </c>
      <c r="F73" t="s">
        <v>104</v>
      </c>
      <c r="G73">
        <v>2.9821194666666599E-2</v>
      </c>
      <c r="H73" t="s">
        <v>28</v>
      </c>
      <c r="I73" t="s">
        <v>29</v>
      </c>
      <c r="J73" t="s">
        <v>30</v>
      </c>
      <c r="K73" t="s">
        <v>31</v>
      </c>
      <c r="L73" t="s">
        <v>32</v>
      </c>
      <c r="M73">
        <v>1000</v>
      </c>
      <c r="N73" t="s">
        <v>33</v>
      </c>
      <c r="O73" t="s">
        <v>34</v>
      </c>
      <c r="P73" t="s">
        <v>24</v>
      </c>
      <c r="Q73">
        <v>200</v>
      </c>
      <c r="R73" t="s">
        <v>45</v>
      </c>
      <c r="S73" t="s">
        <v>36</v>
      </c>
    </row>
    <row r="74" spans="3:19" x14ac:dyDescent="0.25">
      <c r="C74">
        <v>3</v>
      </c>
      <c r="D74" t="s">
        <v>25</v>
      </c>
      <c r="E74" t="s">
        <v>26</v>
      </c>
      <c r="F74" t="s">
        <v>27</v>
      </c>
      <c r="G74">
        <v>3.0876253499999999E-2</v>
      </c>
      <c r="H74" t="s">
        <v>28</v>
      </c>
      <c r="I74" t="s">
        <v>29</v>
      </c>
      <c r="J74" t="s">
        <v>30</v>
      </c>
      <c r="K74" t="s">
        <v>31</v>
      </c>
      <c r="L74" t="s">
        <v>32</v>
      </c>
      <c r="M74">
        <v>1000</v>
      </c>
      <c r="N74" t="s">
        <v>33</v>
      </c>
      <c r="O74" t="s">
        <v>34</v>
      </c>
      <c r="P74" t="s">
        <v>24</v>
      </c>
      <c r="Q74">
        <v>200</v>
      </c>
      <c r="R74" t="s">
        <v>45</v>
      </c>
      <c r="S74" t="s">
        <v>36</v>
      </c>
    </row>
    <row r="75" spans="3:19" x14ac:dyDescent="0.25">
      <c r="C75">
        <v>4</v>
      </c>
      <c r="D75" t="s">
        <v>25</v>
      </c>
      <c r="E75" t="s">
        <v>26</v>
      </c>
      <c r="F75" t="s">
        <v>105</v>
      </c>
      <c r="G75">
        <v>2.2985037749999999E-2</v>
      </c>
      <c r="H75" t="s">
        <v>28</v>
      </c>
      <c r="I75" t="s">
        <v>29</v>
      </c>
      <c r="J75" t="s">
        <v>30</v>
      </c>
      <c r="K75" t="s">
        <v>31</v>
      </c>
      <c r="L75" t="s">
        <v>32</v>
      </c>
      <c r="M75">
        <v>250</v>
      </c>
      <c r="N75" t="s">
        <v>33</v>
      </c>
      <c r="O75" t="s">
        <v>34</v>
      </c>
      <c r="P75" t="s">
        <v>24</v>
      </c>
      <c r="Q75">
        <v>200</v>
      </c>
      <c r="R75" t="s">
        <v>35</v>
      </c>
      <c r="S75" t="s">
        <v>36</v>
      </c>
    </row>
    <row r="76" spans="3:19" x14ac:dyDescent="0.25">
      <c r="C76">
        <v>4</v>
      </c>
      <c r="D76" t="s">
        <v>25</v>
      </c>
      <c r="E76" t="s">
        <v>26</v>
      </c>
      <c r="F76" t="s">
        <v>106</v>
      </c>
      <c r="G76">
        <v>2.74648626666666E-2</v>
      </c>
      <c r="H76" t="s">
        <v>28</v>
      </c>
      <c r="I76" t="s">
        <v>29</v>
      </c>
      <c r="J76" t="s">
        <v>30</v>
      </c>
      <c r="K76" t="s">
        <v>31</v>
      </c>
      <c r="L76" t="s">
        <v>32</v>
      </c>
      <c r="M76">
        <v>250</v>
      </c>
      <c r="N76" t="s">
        <v>33</v>
      </c>
      <c r="O76" t="s">
        <v>34</v>
      </c>
      <c r="P76" t="s">
        <v>24</v>
      </c>
      <c r="Q76">
        <v>200</v>
      </c>
      <c r="R76" t="s">
        <v>35</v>
      </c>
      <c r="S76" t="s">
        <v>36</v>
      </c>
    </row>
    <row r="77" spans="3:19" x14ac:dyDescent="0.25">
      <c r="C77">
        <v>4</v>
      </c>
      <c r="D77" t="s">
        <v>25</v>
      </c>
      <c r="E77" t="s">
        <v>26</v>
      </c>
      <c r="F77" t="s">
        <v>107</v>
      </c>
      <c r="G77">
        <v>2.8700022166666599E-2</v>
      </c>
      <c r="H77" t="s">
        <v>28</v>
      </c>
      <c r="I77" t="s">
        <v>29</v>
      </c>
      <c r="J77" t="s">
        <v>30</v>
      </c>
      <c r="K77" t="s">
        <v>31</v>
      </c>
      <c r="L77" t="s">
        <v>32</v>
      </c>
      <c r="M77">
        <v>250</v>
      </c>
      <c r="N77" t="s">
        <v>33</v>
      </c>
      <c r="O77" t="s">
        <v>34</v>
      </c>
      <c r="P77" t="s">
        <v>24</v>
      </c>
      <c r="Q77">
        <v>200</v>
      </c>
      <c r="R77" t="s">
        <v>35</v>
      </c>
      <c r="S77" t="s">
        <v>36</v>
      </c>
    </row>
    <row r="78" spans="3:19" x14ac:dyDescent="0.25">
      <c r="C78">
        <v>4</v>
      </c>
      <c r="D78" t="s">
        <v>25</v>
      </c>
      <c r="E78" t="s">
        <v>26</v>
      </c>
      <c r="F78" t="s">
        <v>108</v>
      </c>
      <c r="G78">
        <v>2.7211895833333302E-2</v>
      </c>
      <c r="H78" t="s">
        <v>28</v>
      </c>
      <c r="I78" t="s">
        <v>29</v>
      </c>
      <c r="J78" t="s">
        <v>30</v>
      </c>
      <c r="K78" t="s">
        <v>31</v>
      </c>
      <c r="L78" t="s">
        <v>32</v>
      </c>
      <c r="M78">
        <v>250</v>
      </c>
      <c r="N78" t="s">
        <v>33</v>
      </c>
      <c r="O78" t="s">
        <v>34</v>
      </c>
      <c r="P78" t="s">
        <v>24</v>
      </c>
      <c r="Q78">
        <v>200</v>
      </c>
      <c r="R78" t="s">
        <v>35</v>
      </c>
      <c r="S78" t="s">
        <v>36</v>
      </c>
    </row>
    <row r="79" spans="3:19" x14ac:dyDescent="0.25">
      <c r="C79">
        <v>4</v>
      </c>
      <c r="D79" t="s">
        <v>25</v>
      </c>
      <c r="E79" t="s">
        <v>26</v>
      </c>
      <c r="F79" t="s">
        <v>109</v>
      </c>
      <c r="G79">
        <v>2.4255264999999901E-2</v>
      </c>
      <c r="H79" t="s">
        <v>28</v>
      </c>
      <c r="I79" t="s">
        <v>29</v>
      </c>
      <c r="J79" t="s">
        <v>30</v>
      </c>
      <c r="K79" t="s">
        <v>31</v>
      </c>
      <c r="L79" t="s">
        <v>32</v>
      </c>
      <c r="M79">
        <v>250</v>
      </c>
      <c r="N79" t="s">
        <v>33</v>
      </c>
      <c r="O79" t="s">
        <v>34</v>
      </c>
      <c r="P79" t="s">
        <v>24</v>
      </c>
      <c r="Q79">
        <v>200</v>
      </c>
      <c r="R79" t="s">
        <v>35</v>
      </c>
      <c r="S79" t="s">
        <v>36</v>
      </c>
    </row>
    <row r="80" spans="3:19" x14ac:dyDescent="0.25">
      <c r="C80">
        <v>4</v>
      </c>
      <c r="D80" t="s">
        <v>25</v>
      </c>
      <c r="E80" t="s">
        <v>26</v>
      </c>
      <c r="F80" t="s">
        <v>110</v>
      </c>
      <c r="G80">
        <v>2.7424687833333301E-2</v>
      </c>
      <c r="H80" t="s">
        <v>28</v>
      </c>
      <c r="I80" t="s">
        <v>29</v>
      </c>
      <c r="J80" t="s">
        <v>30</v>
      </c>
      <c r="K80" t="s">
        <v>31</v>
      </c>
      <c r="L80" t="s">
        <v>32</v>
      </c>
      <c r="M80">
        <v>250</v>
      </c>
      <c r="N80" t="s">
        <v>33</v>
      </c>
      <c r="O80" t="s">
        <v>34</v>
      </c>
      <c r="P80" t="s">
        <v>24</v>
      </c>
      <c r="Q80">
        <v>200</v>
      </c>
      <c r="R80" t="s">
        <v>35</v>
      </c>
      <c r="S80" t="s">
        <v>36</v>
      </c>
    </row>
    <row r="81" spans="3:19" x14ac:dyDescent="0.25">
      <c r="C81">
        <v>4</v>
      </c>
      <c r="D81" t="s">
        <v>25</v>
      </c>
      <c r="E81" t="s">
        <v>26</v>
      </c>
      <c r="F81" t="s">
        <v>111</v>
      </c>
      <c r="G81">
        <v>2.5130834166666598E-2</v>
      </c>
      <c r="H81" t="s">
        <v>28</v>
      </c>
      <c r="I81" t="s">
        <v>29</v>
      </c>
      <c r="J81" t="s">
        <v>30</v>
      </c>
      <c r="K81" t="s">
        <v>31</v>
      </c>
      <c r="L81" t="s">
        <v>32</v>
      </c>
      <c r="M81">
        <v>250</v>
      </c>
      <c r="N81" t="s">
        <v>33</v>
      </c>
      <c r="O81" t="s">
        <v>34</v>
      </c>
      <c r="P81" t="s">
        <v>24</v>
      </c>
      <c r="Q81">
        <v>200</v>
      </c>
      <c r="R81" t="s">
        <v>35</v>
      </c>
      <c r="S81" t="s">
        <v>36</v>
      </c>
    </row>
    <row r="82" spans="3:19" x14ac:dyDescent="0.25">
      <c r="C82">
        <v>4</v>
      </c>
      <c r="D82" t="s">
        <v>25</v>
      </c>
      <c r="E82" t="s">
        <v>26</v>
      </c>
      <c r="F82" t="s">
        <v>112</v>
      </c>
      <c r="G82">
        <v>2.5854306833333299E-2</v>
      </c>
      <c r="H82" t="s">
        <v>28</v>
      </c>
      <c r="I82" t="s">
        <v>29</v>
      </c>
      <c r="J82" t="s">
        <v>30</v>
      </c>
      <c r="K82" t="s">
        <v>31</v>
      </c>
      <c r="L82" t="s">
        <v>32</v>
      </c>
      <c r="M82">
        <v>250</v>
      </c>
      <c r="N82" t="s">
        <v>33</v>
      </c>
      <c r="O82" t="s">
        <v>34</v>
      </c>
      <c r="P82" t="s">
        <v>24</v>
      </c>
      <c r="Q82">
        <v>200</v>
      </c>
      <c r="R82" t="s">
        <v>35</v>
      </c>
      <c r="S82" t="s">
        <v>36</v>
      </c>
    </row>
    <row r="83" spans="3:19" x14ac:dyDescent="0.25">
      <c r="C83">
        <v>4</v>
      </c>
      <c r="D83" t="s">
        <v>25</v>
      </c>
      <c r="E83" t="s">
        <v>26</v>
      </c>
      <c r="F83" t="s">
        <v>113</v>
      </c>
      <c r="G83">
        <v>2.5136497666666601E-2</v>
      </c>
      <c r="H83" t="s">
        <v>28</v>
      </c>
      <c r="I83" t="s">
        <v>29</v>
      </c>
      <c r="J83" t="s">
        <v>30</v>
      </c>
      <c r="K83" t="s">
        <v>31</v>
      </c>
      <c r="L83" t="s">
        <v>32</v>
      </c>
      <c r="M83">
        <v>250</v>
      </c>
      <c r="N83" t="s">
        <v>33</v>
      </c>
      <c r="O83" t="s">
        <v>34</v>
      </c>
      <c r="P83" t="s">
        <v>24</v>
      </c>
      <c r="Q83">
        <v>200</v>
      </c>
      <c r="R83" t="s">
        <v>35</v>
      </c>
      <c r="S83" t="s">
        <v>36</v>
      </c>
    </row>
    <row r="84" spans="3:19" x14ac:dyDescent="0.25">
      <c r="C84">
        <v>4</v>
      </c>
      <c r="D84" t="s">
        <v>25</v>
      </c>
      <c r="E84" t="s">
        <v>26</v>
      </c>
      <c r="F84" t="s">
        <v>114</v>
      </c>
      <c r="G84">
        <v>2.77792936666666E-2</v>
      </c>
      <c r="H84" t="s">
        <v>28</v>
      </c>
      <c r="I84" t="s">
        <v>29</v>
      </c>
      <c r="J84" t="s">
        <v>30</v>
      </c>
      <c r="K84" t="s">
        <v>31</v>
      </c>
      <c r="L84" t="s">
        <v>32</v>
      </c>
      <c r="M84">
        <v>250</v>
      </c>
      <c r="N84" t="s">
        <v>33</v>
      </c>
      <c r="O84" t="s">
        <v>34</v>
      </c>
      <c r="P84" t="s">
        <v>24</v>
      </c>
      <c r="Q84">
        <v>200</v>
      </c>
      <c r="R84" t="s">
        <v>35</v>
      </c>
      <c r="S84" t="s">
        <v>36</v>
      </c>
    </row>
    <row r="85" spans="3:19" x14ac:dyDescent="0.25">
      <c r="C85">
        <v>4</v>
      </c>
      <c r="D85" t="s">
        <v>25</v>
      </c>
      <c r="E85" t="s">
        <v>26</v>
      </c>
      <c r="F85" t="s">
        <v>115</v>
      </c>
      <c r="G85">
        <v>2.7242679999999998E-2</v>
      </c>
      <c r="H85" t="s">
        <v>28</v>
      </c>
      <c r="I85" t="s">
        <v>29</v>
      </c>
      <c r="J85" t="s">
        <v>30</v>
      </c>
      <c r="K85" t="s">
        <v>31</v>
      </c>
      <c r="L85" t="s">
        <v>32</v>
      </c>
      <c r="M85">
        <v>250</v>
      </c>
      <c r="N85" t="s">
        <v>33</v>
      </c>
      <c r="O85" t="s">
        <v>34</v>
      </c>
      <c r="P85" t="s">
        <v>24</v>
      </c>
      <c r="Q85">
        <v>200</v>
      </c>
      <c r="R85" t="s">
        <v>35</v>
      </c>
      <c r="S85" t="s">
        <v>36</v>
      </c>
    </row>
    <row r="86" spans="3:19" x14ac:dyDescent="0.25">
      <c r="C86">
        <v>4</v>
      </c>
      <c r="D86" t="s">
        <v>25</v>
      </c>
      <c r="E86" t="s">
        <v>26</v>
      </c>
      <c r="F86" t="s">
        <v>116</v>
      </c>
      <c r="G86">
        <v>2.8053294333333301E-2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>
        <v>250</v>
      </c>
      <c r="N86" t="s">
        <v>33</v>
      </c>
      <c r="O86" t="s">
        <v>34</v>
      </c>
      <c r="P86" t="s">
        <v>24</v>
      </c>
      <c r="Q86">
        <v>200</v>
      </c>
      <c r="R86" t="s">
        <v>35</v>
      </c>
      <c r="S86" t="s">
        <v>36</v>
      </c>
    </row>
    <row r="87" spans="3:19" x14ac:dyDescent="0.25">
      <c r="C87">
        <v>4</v>
      </c>
      <c r="D87" t="s">
        <v>25</v>
      </c>
      <c r="E87" t="s">
        <v>26</v>
      </c>
      <c r="F87" t="s">
        <v>117</v>
      </c>
      <c r="G87">
        <v>2.64293688333333E-2</v>
      </c>
      <c r="H87" t="s">
        <v>28</v>
      </c>
      <c r="I87" t="s">
        <v>29</v>
      </c>
      <c r="J87" t="s">
        <v>30</v>
      </c>
      <c r="K87" t="s">
        <v>31</v>
      </c>
      <c r="L87" t="s">
        <v>32</v>
      </c>
      <c r="M87">
        <v>250</v>
      </c>
      <c r="N87" t="s">
        <v>33</v>
      </c>
      <c r="O87" t="s">
        <v>34</v>
      </c>
      <c r="P87" t="s">
        <v>24</v>
      </c>
      <c r="Q87">
        <v>200</v>
      </c>
      <c r="R87" t="s">
        <v>35</v>
      </c>
      <c r="S87" t="s">
        <v>36</v>
      </c>
    </row>
    <row r="88" spans="3:19" x14ac:dyDescent="0.25">
      <c r="C88">
        <v>4</v>
      </c>
      <c r="D88" t="s">
        <v>25</v>
      </c>
      <c r="E88" t="s">
        <v>26</v>
      </c>
      <c r="F88" t="s">
        <v>118</v>
      </c>
      <c r="G88">
        <v>2.7462523999999999E-2</v>
      </c>
      <c r="H88" t="s">
        <v>28</v>
      </c>
      <c r="I88" t="s">
        <v>29</v>
      </c>
      <c r="J88" t="s">
        <v>30</v>
      </c>
      <c r="K88" t="s">
        <v>31</v>
      </c>
      <c r="L88" t="s">
        <v>32</v>
      </c>
      <c r="M88">
        <v>250</v>
      </c>
      <c r="N88" t="s">
        <v>33</v>
      </c>
      <c r="O88" t="s">
        <v>34</v>
      </c>
      <c r="P88" t="s">
        <v>24</v>
      </c>
      <c r="Q88">
        <v>200</v>
      </c>
      <c r="R88" t="s">
        <v>35</v>
      </c>
      <c r="S88" t="s">
        <v>36</v>
      </c>
    </row>
    <row r="89" spans="3:19" x14ac:dyDescent="0.25">
      <c r="C89">
        <v>4</v>
      </c>
      <c r="D89" t="s">
        <v>25</v>
      </c>
      <c r="E89" t="s">
        <v>26</v>
      </c>
      <c r="F89" t="s">
        <v>119</v>
      </c>
      <c r="G89">
        <v>2.89269636666666E-2</v>
      </c>
      <c r="H89" t="s">
        <v>28</v>
      </c>
      <c r="I89" t="s">
        <v>29</v>
      </c>
      <c r="J89" t="s">
        <v>30</v>
      </c>
      <c r="K89" t="s">
        <v>31</v>
      </c>
      <c r="L89" t="s">
        <v>32</v>
      </c>
      <c r="M89">
        <v>250</v>
      </c>
      <c r="N89" t="s">
        <v>33</v>
      </c>
      <c r="O89" t="s">
        <v>34</v>
      </c>
      <c r="P89" t="s">
        <v>24</v>
      </c>
      <c r="Q89">
        <v>200</v>
      </c>
      <c r="R89" t="s">
        <v>35</v>
      </c>
      <c r="S89" t="s">
        <v>36</v>
      </c>
    </row>
    <row r="90" spans="3:19" x14ac:dyDescent="0.25">
      <c r="C90">
        <v>4</v>
      </c>
      <c r="D90" t="s">
        <v>25</v>
      </c>
      <c r="E90" t="s">
        <v>26</v>
      </c>
      <c r="F90" t="s">
        <v>120</v>
      </c>
      <c r="G90">
        <v>2.2495953999999999E-2</v>
      </c>
      <c r="H90" t="s">
        <v>28</v>
      </c>
      <c r="I90" t="s">
        <v>29</v>
      </c>
      <c r="J90" t="s">
        <v>30</v>
      </c>
      <c r="K90" t="s">
        <v>31</v>
      </c>
      <c r="L90" t="s">
        <v>32</v>
      </c>
      <c r="M90">
        <v>250</v>
      </c>
      <c r="N90" t="s">
        <v>33</v>
      </c>
      <c r="O90" t="s">
        <v>34</v>
      </c>
      <c r="P90" t="s">
        <v>24</v>
      </c>
      <c r="Q90">
        <v>200</v>
      </c>
      <c r="R90" t="s">
        <v>35</v>
      </c>
      <c r="S90" t="s">
        <v>36</v>
      </c>
    </row>
    <row r="91" spans="3:19" x14ac:dyDescent="0.25">
      <c r="C91">
        <v>4</v>
      </c>
      <c r="D91" t="s">
        <v>25</v>
      </c>
      <c r="E91" t="s">
        <v>26</v>
      </c>
      <c r="F91" t="s">
        <v>121</v>
      </c>
      <c r="G91">
        <v>2.83081813333333E-2</v>
      </c>
      <c r="H91" t="s">
        <v>28</v>
      </c>
      <c r="I91" t="s">
        <v>29</v>
      </c>
      <c r="J91" t="s">
        <v>30</v>
      </c>
      <c r="K91" t="s">
        <v>31</v>
      </c>
      <c r="L91" t="s">
        <v>32</v>
      </c>
      <c r="M91">
        <v>250</v>
      </c>
      <c r="N91" t="s">
        <v>33</v>
      </c>
      <c r="O91" t="s">
        <v>34</v>
      </c>
      <c r="P91" t="s">
        <v>24</v>
      </c>
      <c r="Q91">
        <v>200</v>
      </c>
      <c r="R91" t="s">
        <v>35</v>
      </c>
      <c r="S91" t="s">
        <v>36</v>
      </c>
    </row>
    <row r="92" spans="3:19" x14ac:dyDescent="0.25">
      <c r="C92">
        <v>4</v>
      </c>
      <c r="D92" t="s">
        <v>25</v>
      </c>
      <c r="E92" t="s">
        <v>26</v>
      </c>
      <c r="F92" t="s">
        <v>122</v>
      </c>
      <c r="G92">
        <v>3.4858569666666603E-2</v>
      </c>
      <c r="H92" t="s">
        <v>28</v>
      </c>
      <c r="I92" t="s">
        <v>29</v>
      </c>
      <c r="J92" t="s">
        <v>30</v>
      </c>
      <c r="K92" t="s">
        <v>31</v>
      </c>
      <c r="L92" t="s">
        <v>32</v>
      </c>
      <c r="M92">
        <v>250</v>
      </c>
      <c r="N92" t="s">
        <v>33</v>
      </c>
      <c r="O92" t="s">
        <v>34</v>
      </c>
      <c r="P92" t="s">
        <v>24</v>
      </c>
      <c r="Q92">
        <v>200</v>
      </c>
      <c r="R92" t="s">
        <v>35</v>
      </c>
      <c r="S92" t="s">
        <v>36</v>
      </c>
    </row>
    <row r="93" spans="3:19" x14ac:dyDescent="0.25">
      <c r="C93">
        <v>4</v>
      </c>
      <c r="D93" t="s">
        <v>25</v>
      </c>
      <c r="E93" t="s">
        <v>26</v>
      </c>
      <c r="F93" t="s">
        <v>123</v>
      </c>
      <c r="G93">
        <v>2.49998543333333E-2</v>
      </c>
      <c r="H93" t="s">
        <v>28</v>
      </c>
      <c r="I93" t="s">
        <v>29</v>
      </c>
      <c r="J93" t="s">
        <v>30</v>
      </c>
      <c r="K93" t="s">
        <v>31</v>
      </c>
      <c r="L93" t="s">
        <v>32</v>
      </c>
      <c r="M93">
        <v>250</v>
      </c>
      <c r="N93" t="s">
        <v>33</v>
      </c>
      <c r="O93" t="s">
        <v>34</v>
      </c>
      <c r="P93" t="s">
        <v>24</v>
      </c>
      <c r="Q93">
        <v>200</v>
      </c>
      <c r="R93" t="s">
        <v>35</v>
      </c>
      <c r="S93" t="s">
        <v>36</v>
      </c>
    </row>
    <row r="94" spans="3:19" x14ac:dyDescent="0.25">
      <c r="C94">
        <v>4</v>
      </c>
      <c r="D94" t="s">
        <v>25</v>
      </c>
      <c r="E94" t="s">
        <v>26</v>
      </c>
      <c r="F94" t="s">
        <v>124</v>
      </c>
      <c r="G94">
        <v>2.7756702166666598E-2</v>
      </c>
      <c r="H94" t="s">
        <v>28</v>
      </c>
      <c r="I94" t="s">
        <v>29</v>
      </c>
      <c r="J94" t="s">
        <v>30</v>
      </c>
      <c r="K94" t="s">
        <v>31</v>
      </c>
      <c r="L94" t="s">
        <v>32</v>
      </c>
      <c r="M94">
        <v>250</v>
      </c>
      <c r="N94" t="s">
        <v>33</v>
      </c>
      <c r="O94" t="s">
        <v>34</v>
      </c>
      <c r="P94" t="s">
        <v>24</v>
      </c>
      <c r="Q94">
        <v>200</v>
      </c>
      <c r="R94" t="s">
        <v>35</v>
      </c>
      <c r="S94" t="s">
        <v>36</v>
      </c>
    </row>
    <row r="95" spans="3:19" x14ac:dyDescent="0.25">
      <c r="C95">
        <v>4</v>
      </c>
      <c r="D95" t="s">
        <v>25</v>
      </c>
      <c r="E95" t="s">
        <v>26</v>
      </c>
      <c r="F95" t="s">
        <v>125</v>
      </c>
      <c r="G95">
        <v>2.3215959500000001E-2</v>
      </c>
      <c r="H95" t="s">
        <v>28</v>
      </c>
      <c r="I95" t="s">
        <v>29</v>
      </c>
      <c r="J95" t="s">
        <v>30</v>
      </c>
      <c r="K95" t="s">
        <v>31</v>
      </c>
      <c r="L95" t="s">
        <v>32</v>
      </c>
      <c r="M95">
        <v>250</v>
      </c>
      <c r="N95" t="s">
        <v>33</v>
      </c>
      <c r="O95" t="s">
        <v>34</v>
      </c>
      <c r="P95" t="s">
        <v>24</v>
      </c>
      <c r="Q95">
        <v>200</v>
      </c>
      <c r="R95" t="s">
        <v>35</v>
      </c>
      <c r="S95" t="s">
        <v>36</v>
      </c>
    </row>
    <row r="96" spans="3:19" x14ac:dyDescent="0.25">
      <c r="C96">
        <v>4</v>
      </c>
      <c r="D96" t="s">
        <v>25</v>
      </c>
      <c r="E96" t="s">
        <v>26</v>
      </c>
      <c r="F96" t="s">
        <v>126</v>
      </c>
      <c r="G96">
        <v>2.6381543166666601E-2</v>
      </c>
      <c r="H96" t="s">
        <v>28</v>
      </c>
      <c r="I96" t="s">
        <v>29</v>
      </c>
      <c r="J96" t="s">
        <v>30</v>
      </c>
      <c r="K96" t="s">
        <v>31</v>
      </c>
      <c r="L96" t="s">
        <v>32</v>
      </c>
      <c r="M96">
        <v>250</v>
      </c>
      <c r="N96" t="s">
        <v>33</v>
      </c>
      <c r="O96" t="s">
        <v>34</v>
      </c>
      <c r="P96" t="s">
        <v>24</v>
      </c>
      <c r="Q96">
        <v>200</v>
      </c>
      <c r="R96" t="s">
        <v>35</v>
      </c>
      <c r="S96" t="s">
        <v>36</v>
      </c>
    </row>
    <row r="97" spans="3:19" x14ac:dyDescent="0.25">
      <c r="C97">
        <v>4</v>
      </c>
      <c r="D97" t="s">
        <v>25</v>
      </c>
      <c r="E97" t="s">
        <v>26</v>
      </c>
      <c r="F97" t="s">
        <v>127</v>
      </c>
      <c r="G97">
        <v>4.6534751999999999E-2</v>
      </c>
      <c r="H97" t="s">
        <v>28</v>
      </c>
      <c r="I97" t="s">
        <v>29</v>
      </c>
      <c r="J97" t="s">
        <v>30</v>
      </c>
      <c r="K97" t="s">
        <v>31</v>
      </c>
      <c r="L97" t="s">
        <v>32</v>
      </c>
      <c r="M97">
        <v>250</v>
      </c>
      <c r="N97" t="s">
        <v>33</v>
      </c>
      <c r="O97" t="s">
        <v>34</v>
      </c>
      <c r="P97" t="s">
        <v>24</v>
      </c>
      <c r="Q97">
        <v>200</v>
      </c>
      <c r="R97" t="s">
        <v>35</v>
      </c>
      <c r="S97" t="s">
        <v>36</v>
      </c>
    </row>
    <row r="98" spans="3:19" x14ac:dyDescent="0.25">
      <c r="C98">
        <v>4</v>
      </c>
      <c r="D98" t="s">
        <v>25</v>
      </c>
      <c r="E98" t="s">
        <v>26</v>
      </c>
      <c r="F98" t="s">
        <v>128</v>
      </c>
      <c r="G98">
        <v>2.4991662666666602E-2</v>
      </c>
      <c r="H98" t="s">
        <v>28</v>
      </c>
      <c r="I98" t="s">
        <v>29</v>
      </c>
      <c r="J98" t="s">
        <v>30</v>
      </c>
      <c r="K98" t="s">
        <v>31</v>
      </c>
      <c r="L98" t="s">
        <v>32</v>
      </c>
      <c r="M98">
        <v>250</v>
      </c>
      <c r="N98" t="s">
        <v>33</v>
      </c>
      <c r="O98" t="s">
        <v>34</v>
      </c>
      <c r="P98" t="s">
        <v>24</v>
      </c>
      <c r="Q98">
        <v>200</v>
      </c>
      <c r="R98" t="s">
        <v>35</v>
      </c>
      <c r="S98" t="s">
        <v>36</v>
      </c>
    </row>
    <row r="99" spans="3:19" x14ac:dyDescent="0.25">
      <c r="C99">
        <v>4</v>
      </c>
      <c r="D99" t="s">
        <v>25</v>
      </c>
      <c r="E99" t="s">
        <v>26</v>
      </c>
      <c r="F99" t="s">
        <v>129</v>
      </c>
      <c r="G99">
        <v>2.9365352666666601E-2</v>
      </c>
      <c r="H99" t="s">
        <v>28</v>
      </c>
      <c r="I99" t="s">
        <v>29</v>
      </c>
      <c r="J99" t="s">
        <v>30</v>
      </c>
      <c r="K99" t="s">
        <v>31</v>
      </c>
      <c r="L99" t="s">
        <v>32</v>
      </c>
      <c r="M99">
        <v>250</v>
      </c>
      <c r="N99" t="s">
        <v>33</v>
      </c>
      <c r="O99" t="s">
        <v>34</v>
      </c>
      <c r="P99" t="s">
        <v>24</v>
      </c>
      <c r="Q99">
        <v>200</v>
      </c>
      <c r="R99" t="s">
        <v>35</v>
      </c>
      <c r="S99" t="s">
        <v>36</v>
      </c>
    </row>
    <row r="100" spans="3:19" x14ac:dyDescent="0.25">
      <c r="C100">
        <v>4</v>
      </c>
      <c r="D100" t="s">
        <v>25</v>
      </c>
      <c r="E100" t="s">
        <v>26</v>
      </c>
      <c r="F100" t="s">
        <v>130</v>
      </c>
      <c r="G100">
        <v>2.2299143166666601E-2</v>
      </c>
      <c r="H100" t="s">
        <v>28</v>
      </c>
      <c r="I100" t="s">
        <v>29</v>
      </c>
      <c r="J100" t="s">
        <v>30</v>
      </c>
      <c r="K100" t="s">
        <v>31</v>
      </c>
      <c r="L100" t="s">
        <v>32</v>
      </c>
      <c r="M100">
        <v>250</v>
      </c>
      <c r="N100" t="s">
        <v>33</v>
      </c>
      <c r="O100" t="s">
        <v>34</v>
      </c>
      <c r="P100" t="s">
        <v>24</v>
      </c>
      <c r="Q100">
        <v>200</v>
      </c>
      <c r="R100" t="s">
        <v>35</v>
      </c>
      <c r="S100" t="s">
        <v>36</v>
      </c>
    </row>
    <row r="101" spans="3:19" x14ac:dyDescent="0.25">
      <c r="C101">
        <v>4</v>
      </c>
      <c r="D101" t="s">
        <v>25</v>
      </c>
      <c r="E101" t="s">
        <v>26</v>
      </c>
      <c r="F101" t="s">
        <v>131</v>
      </c>
      <c r="G101">
        <v>4.4384648166666603E-2</v>
      </c>
      <c r="H101" t="s">
        <v>28</v>
      </c>
      <c r="I101" t="s">
        <v>29</v>
      </c>
      <c r="J101" t="s">
        <v>30</v>
      </c>
      <c r="K101" t="s">
        <v>31</v>
      </c>
      <c r="L101" t="s">
        <v>32</v>
      </c>
      <c r="M101">
        <v>250</v>
      </c>
      <c r="N101" t="s">
        <v>33</v>
      </c>
      <c r="O101" t="s">
        <v>34</v>
      </c>
      <c r="P101" t="s">
        <v>24</v>
      </c>
      <c r="Q101">
        <v>200</v>
      </c>
      <c r="R101" t="s">
        <v>35</v>
      </c>
      <c r="S101" t="s">
        <v>36</v>
      </c>
    </row>
    <row r="102" spans="3:19" x14ac:dyDescent="0.25">
      <c r="C102">
        <v>4</v>
      </c>
      <c r="D102" t="s">
        <v>25</v>
      </c>
      <c r="E102" t="s">
        <v>26</v>
      </c>
      <c r="F102" t="s">
        <v>132</v>
      </c>
      <c r="G102">
        <v>2.67714021666666E-2</v>
      </c>
      <c r="H102" t="s">
        <v>28</v>
      </c>
      <c r="I102" t="s">
        <v>29</v>
      </c>
      <c r="J102" t="s">
        <v>30</v>
      </c>
      <c r="K102" t="s">
        <v>31</v>
      </c>
      <c r="L102" t="s">
        <v>32</v>
      </c>
      <c r="M102">
        <v>250</v>
      </c>
      <c r="N102" t="s">
        <v>33</v>
      </c>
      <c r="O102" t="s">
        <v>34</v>
      </c>
      <c r="P102" t="s">
        <v>24</v>
      </c>
      <c r="Q102">
        <v>200</v>
      </c>
      <c r="R102" t="s">
        <v>35</v>
      </c>
      <c r="S102" t="s">
        <v>36</v>
      </c>
    </row>
    <row r="103" spans="3:19" x14ac:dyDescent="0.25">
      <c r="C103">
        <v>4</v>
      </c>
      <c r="D103" t="s">
        <v>25</v>
      </c>
      <c r="E103" t="s">
        <v>26</v>
      </c>
      <c r="F103" t="s">
        <v>133</v>
      </c>
      <c r="G103">
        <v>3.6288471333333301E-2</v>
      </c>
      <c r="H103" t="s">
        <v>28</v>
      </c>
      <c r="I103" t="s">
        <v>29</v>
      </c>
      <c r="J103" t="s">
        <v>30</v>
      </c>
      <c r="K103" t="s">
        <v>31</v>
      </c>
      <c r="L103" t="s">
        <v>32</v>
      </c>
      <c r="M103">
        <v>250</v>
      </c>
      <c r="N103" t="s">
        <v>33</v>
      </c>
      <c r="O103" t="s">
        <v>34</v>
      </c>
      <c r="P103" t="s">
        <v>24</v>
      </c>
      <c r="Q103">
        <v>200</v>
      </c>
      <c r="R103" t="s">
        <v>35</v>
      </c>
      <c r="S103" t="s">
        <v>36</v>
      </c>
    </row>
    <row r="104" spans="3:19" x14ac:dyDescent="0.25">
      <c r="C104">
        <v>4</v>
      </c>
      <c r="D104" t="s">
        <v>25</v>
      </c>
      <c r="E104" t="s">
        <v>26</v>
      </c>
      <c r="F104" t="s">
        <v>134</v>
      </c>
      <c r="G104">
        <v>4.9377444999999999E-2</v>
      </c>
      <c r="H104" t="s">
        <v>28</v>
      </c>
      <c r="I104" t="s">
        <v>29</v>
      </c>
      <c r="J104" t="s">
        <v>30</v>
      </c>
      <c r="K104" t="s">
        <v>31</v>
      </c>
      <c r="L104" t="s">
        <v>32</v>
      </c>
      <c r="M104">
        <v>250</v>
      </c>
      <c r="N104" t="s">
        <v>33</v>
      </c>
      <c r="O104" t="s">
        <v>34</v>
      </c>
      <c r="P104" t="s">
        <v>24</v>
      </c>
      <c r="Q104">
        <v>200</v>
      </c>
      <c r="R104" t="s">
        <v>35</v>
      </c>
      <c r="S104" t="s">
        <v>36</v>
      </c>
    </row>
    <row r="105" spans="3:19" x14ac:dyDescent="0.25">
      <c r="C105">
        <v>4</v>
      </c>
      <c r="D105" t="s">
        <v>25</v>
      </c>
      <c r="E105" t="s">
        <v>26</v>
      </c>
      <c r="F105" t="s">
        <v>135</v>
      </c>
      <c r="G105">
        <v>3.9900748166666597E-2</v>
      </c>
      <c r="H105" t="s">
        <v>28</v>
      </c>
      <c r="I105" t="s">
        <v>29</v>
      </c>
      <c r="J105" t="s">
        <v>30</v>
      </c>
      <c r="K105" t="s">
        <v>31</v>
      </c>
      <c r="L105" t="s">
        <v>32</v>
      </c>
      <c r="M105">
        <v>250</v>
      </c>
      <c r="N105" t="s">
        <v>33</v>
      </c>
      <c r="O105" t="s">
        <v>34</v>
      </c>
      <c r="P105" t="s">
        <v>24</v>
      </c>
      <c r="Q105">
        <v>200</v>
      </c>
      <c r="R105" t="s">
        <v>35</v>
      </c>
      <c r="S105" t="s">
        <v>36</v>
      </c>
    </row>
    <row r="106" spans="3:19" x14ac:dyDescent="0.25">
      <c r="C106">
        <v>4</v>
      </c>
      <c r="D106" t="s">
        <v>25</v>
      </c>
      <c r="E106" t="s">
        <v>26</v>
      </c>
      <c r="F106" t="s">
        <v>136</v>
      </c>
      <c r="G106">
        <v>2.9488248666666599E-2</v>
      </c>
      <c r="H106" t="s">
        <v>28</v>
      </c>
      <c r="I106" t="s">
        <v>29</v>
      </c>
      <c r="J106" t="s">
        <v>30</v>
      </c>
      <c r="K106" t="s">
        <v>31</v>
      </c>
      <c r="L106" t="s">
        <v>32</v>
      </c>
      <c r="M106">
        <v>250</v>
      </c>
      <c r="N106" t="s">
        <v>33</v>
      </c>
      <c r="O106" t="s">
        <v>34</v>
      </c>
      <c r="P106" t="s">
        <v>24</v>
      </c>
      <c r="Q106">
        <v>200</v>
      </c>
      <c r="R106" t="s">
        <v>35</v>
      </c>
      <c r="S106" t="s">
        <v>36</v>
      </c>
    </row>
    <row r="107" spans="3:19" x14ac:dyDescent="0.25">
      <c r="C107">
        <v>4</v>
      </c>
      <c r="D107" t="s">
        <v>25</v>
      </c>
      <c r="E107" t="s">
        <v>26</v>
      </c>
      <c r="F107" t="s">
        <v>137</v>
      </c>
      <c r="G107">
        <v>2.96760794999999E-2</v>
      </c>
      <c r="H107" t="s">
        <v>28</v>
      </c>
      <c r="I107" t="s">
        <v>29</v>
      </c>
      <c r="J107" t="s">
        <v>30</v>
      </c>
      <c r="K107" t="s">
        <v>31</v>
      </c>
      <c r="L107" t="s">
        <v>32</v>
      </c>
      <c r="M107">
        <v>250</v>
      </c>
      <c r="N107" t="s">
        <v>33</v>
      </c>
      <c r="O107" t="s">
        <v>34</v>
      </c>
      <c r="P107" t="s">
        <v>24</v>
      </c>
      <c r="Q107">
        <v>200</v>
      </c>
      <c r="R107" t="s">
        <v>35</v>
      </c>
      <c r="S107" t="s">
        <v>36</v>
      </c>
    </row>
    <row r="108" spans="3:19" x14ac:dyDescent="0.25">
      <c r="C108">
        <v>4</v>
      </c>
      <c r="D108" t="s">
        <v>25</v>
      </c>
      <c r="E108" t="s">
        <v>26</v>
      </c>
      <c r="F108" t="s">
        <v>138</v>
      </c>
      <c r="G108">
        <v>2.5269657000000001E-2</v>
      </c>
      <c r="H108" t="s">
        <v>28</v>
      </c>
      <c r="I108" t="s">
        <v>29</v>
      </c>
      <c r="J108" t="s">
        <v>30</v>
      </c>
      <c r="K108" t="s">
        <v>31</v>
      </c>
      <c r="L108" t="s">
        <v>32</v>
      </c>
      <c r="M108">
        <v>250</v>
      </c>
      <c r="N108" t="s">
        <v>33</v>
      </c>
      <c r="O108" t="s">
        <v>34</v>
      </c>
      <c r="P108" t="s">
        <v>24</v>
      </c>
      <c r="Q108">
        <v>200</v>
      </c>
      <c r="R108" t="s">
        <v>35</v>
      </c>
      <c r="S108" t="s">
        <v>36</v>
      </c>
    </row>
    <row r="109" spans="3:19" x14ac:dyDescent="0.25">
      <c r="C109">
        <v>4</v>
      </c>
      <c r="D109" t="s">
        <v>25</v>
      </c>
      <c r="E109" t="s">
        <v>26</v>
      </c>
      <c r="F109" t="s">
        <v>139</v>
      </c>
      <c r="G109">
        <v>2.7103889499999902E-2</v>
      </c>
      <c r="H109" t="s">
        <v>28</v>
      </c>
      <c r="I109" t="s">
        <v>29</v>
      </c>
      <c r="J109" t="s">
        <v>30</v>
      </c>
      <c r="K109" t="s">
        <v>31</v>
      </c>
      <c r="L109" t="s">
        <v>32</v>
      </c>
      <c r="M109">
        <v>250</v>
      </c>
      <c r="N109" t="s">
        <v>33</v>
      </c>
      <c r="O109" t="s">
        <v>34</v>
      </c>
      <c r="P109" t="s">
        <v>24</v>
      </c>
      <c r="Q109">
        <v>200</v>
      </c>
      <c r="R109" t="s">
        <v>35</v>
      </c>
      <c r="S109" t="s">
        <v>36</v>
      </c>
    </row>
    <row r="110" spans="3:19" x14ac:dyDescent="0.25">
      <c r="C110">
        <v>4</v>
      </c>
      <c r="D110" t="s">
        <v>25</v>
      </c>
      <c r="E110" t="s">
        <v>26</v>
      </c>
      <c r="F110" t="s">
        <v>140</v>
      </c>
      <c r="G110">
        <v>2.5506237666666601E-2</v>
      </c>
      <c r="H110" t="s">
        <v>28</v>
      </c>
      <c r="I110" t="s">
        <v>29</v>
      </c>
      <c r="J110" t="s">
        <v>30</v>
      </c>
      <c r="K110" t="s">
        <v>31</v>
      </c>
      <c r="L110" t="s">
        <v>32</v>
      </c>
      <c r="M110">
        <v>250</v>
      </c>
      <c r="N110" t="s">
        <v>33</v>
      </c>
      <c r="O110" t="s">
        <v>34</v>
      </c>
      <c r="P110" t="s">
        <v>24</v>
      </c>
      <c r="Q110">
        <v>200</v>
      </c>
      <c r="R110" t="s">
        <v>35</v>
      </c>
      <c r="S110" t="s">
        <v>36</v>
      </c>
    </row>
    <row r="111" spans="3:19" x14ac:dyDescent="0.25">
      <c r="C111">
        <v>4</v>
      </c>
      <c r="D111" t="s">
        <v>25</v>
      </c>
      <c r="E111" t="s">
        <v>26</v>
      </c>
      <c r="F111" t="s">
        <v>141</v>
      </c>
      <c r="G111">
        <v>2.4411805499999901E-2</v>
      </c>
      <c r="H111" t="s">
        <v>28</v>
      </c>
      <c r="I111" t="s">
        <v>29</v>
      </c>
      <c r="J111" t="s">
        <v>30</v>
      </c>
      <c r="K111" t="s">
        <v>31</v>
      </c>
      <c r="L111" t="s">
        <v>32</v>
      </c>
      <c r="M111">
        <v>250</v>
      </c>
      <c r="N111" t="s">
        <v>33</v>
      </c>
      <c r="O111" t="s">
        <v>34</v>
      </c>
      <c r="P111" t="s">
        <v>24</v>
      </c>
      <c r="Q111">
        <v>200</v>
      </c>
      <c r="R111" t="s">
        <v>35</v>
      </c>
      <c r="S111" t="s">
        <v>36</v>
      </c>
    </row>
    <row r="112" spans="3:19" x14ac:dyDescent="0.25">
      <c r="C112">
        <v>4</v>
      </c>
      <c r="D112" t="s">
        <v>25</v>
      </c>
      <c r="E112" t="s">
        <v>26</v>
      </c>
      <c r="F112" t="s">
        <v>142</v>
      </c>
      <c r="G112">
        <v>3.00305068333333E-2</v>
      </c>
      <c r="H112" t="s">
        <v>28</v>
      </c>
      <c r="I112" t="s">
        <v>29</v>
      </c>
      <c r="J112" t="s">
        <v>30</v>
      </c>
      <c r="K112" t="s">
        <v>31</v>
      </c>
      <c r="L112" t="s">
        <v>32</v>
      </c>
      <c r="M112">
        <v>250</v>
      </c>
      <c r="N112" t="s">
        <v>33</v>
      </c>
      <c r="O112" t="s">
        <v>34</v>
      </c>
      <c r="P112" t="s">
        <v>24</v>
      </c>
      <c r="Q112">
        <v>200</v>
      </c>
      <c r="R112" t="s">
        <v>35</v>
      </c>
      <c r="S112" t="s">
        <v>36</v>
      </c>
    </row>
    <row r="113" spans="3:19" x14ac:dyDescent="0.25">
      <c r="C113">
        <v>4</v>
      </c>
      <c r="D113" t="s">
        <v>25</v>
      </c>
      <c r="E113" t="s">
        <v>26</v>
      </c>
      <c r="F113" t="s">
        <v>143</v>
      </c>
      <c r="G113">
        <v>2.2782674999999999E-2</v>
      </c>
      <c r="H113" t="s">
        <v>28</v>
      </c>
      <c r="I113" t="s">
        <v>29</v>
      </c>
      <c r="J113" t="s">
        <v>30</v>
      </c>
      <c r="K113" t="s">
        <v>31</v>
      </c>
      <c r="L113" t="s">
        <v>32</v>
      </c>
      <c r="M113">
        <v>250</v>
      </c>
      <c r="N113" t="s">
        <v>33</v>
      </c>
      <c r="O113" t="s">
        <v>34</v>
      </c>
      <c r="P113" t="s">
        <v>24</v>
      </c>
      <c r="Q113">
        <v>200</v>
      </c>
      <c r="R113" t="s">
        <v>35</v>
      </c>
      <c r="S113" t="s">
        <v>36</v>
      </c>
    </row>
    <row r="114" spans="3:19" x14ac:dyDescent="0.25">
      <c r="C114">
        <v>4</v>
      </c>
      <c r="D114" t="s">
        <v>25</v>
      </c>
      <c r="E114" t="s">
        <v>26</v>
      </c>
      <c r="F114" t="s">
        <v>144</v>
      </c>
      <c r="G114">
        <v>2.9539649500000001E-2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>
        <v>250</v>
      </c>
      <c r="N114" t="s">
        <v>33</v>
      </c>
      <c r="O114" t="s">
        <v>34</v>
      </c>
      <c r="P114" t="s">
        <v>24</v>
      </c>
      <c r="Q114">
        <v>200</v>
      </c>
      <c r="R114" t="s">
        <v>35</v>
      </c>
      <c r="S114" t="s">
        <v>36</v>
      </c>
    </row>
    <row r="115" spans="3:19" x14ac:dyDescent="0.25">
      <c r="C115">
        <v>4</v>
      </c>
      <c r="D115" t="s">
        <v>25</v>
      </c>
      <c r="E115" t="s">
        <v>26</v>
      </c>
      <c r="F115" t="s">
        <v>145</v>
      </c>
      <c r="G115">
        <v>3.4626609499999898E-2</v>
      </c>
      <c r="H115" t="s">
        <v>28</v>
      </c>
      <c r="I115" t="s">
        <v>29</v>
      </c>
      <c r="J115" t="s">
        <v>30</v>
      </c>
      <c r="K115" t="s">
        <v>31</v>
      </c>
      <c r="L115" t="s">
        <v>32</v>
      </c>
      <c r="M115">
        <v>250</v>
      </c>
      <c r="N115" t="s">
        <v>33</v>
      </c>
      <c r="O115" t="s">
        <v>34</v>
      </c>
      <c r="P115" t="s">
        <v>24</v>
      </c>
      <c r="Q115">
        <v>200</v>
      </c>
      <c r="R115" t="s">
        <v>35</v>
      </c>
      <c r="S115" t="s">
        <v>36</v>
      </c>
    </row>
    <row r="116" spans="3:19" x14ac:dyDescent="0.25">
      <c r="C116">
        <v>4</v>
      </c>
      <c r="D116" t="s">
        <v>25</v>
      </c>
      <c r="E116" t="s">
        <v>26</v>
      </c>
      <c r="F116" t="s">
        <v>146</v>
      </c>
      <c r="G116">
        <v>2.2470543999999999E-2</v>
      </c>
      <c r="H116" t="s">
        <v>28</v>
      </c>
      <c r="I116" t="s">
        <v>29</v>
      </c>
      <c r="J116" t="s">
        <v>30</v>
      </c>
      <c r="K116" t="s">
        <v>31</v>
      </c>
      <c r="L116" t="s">
        <v>32</v>
      </c>
      <c r="M116">
        <v>250</v>
      </c>
      <c r="N116" t="s">
        <v>33</v>
      </c>
      <c r="O116" t="s">
        <v>34</v>
      </c>
      <c r="P116" t="s">
        <v>24</v>
      </c>
      <c r="Q116">
        <v>200</v>
      </c>
      <c r="R116" t="s">
        <v>35</v>
      </c>
      <c r="S116" t="s">
        <v>36</v>
      </c>
    </row>
    <row r="117" spans="3:19" x14ac:dyDescent="0.25">
      <c r="C117">
        <v>4</v>
      </c>
      <c r="D117" t="s">
        <v>25</v>
      </c>
      <c r="E117" t="s">
        <v>26</v>
      </c>
      <c r="F117" t="s">
        <v>147</v>
      </c>
      <c r="G117">
        <v>2.524177E-2</v>
      </c>
      <c r="H117" t="s">
        <v>28</v>
      </c>
      <c r="I117" t="s">
        <v>29</v>
      </c>
      <c r="J117" t="s">
        <v>30</v>
      </c>
      <c r="K117" t="s">
        <v>31</v>
      </c>
      <c r="L117" t="s">
        <v>32</v>
      </c>
      <c r="M117">
        <v>250</v>
      </c>
      <c r="N117" t="s">
        <v>33</v>
      </c>
      <c r="O117" t="s">
        <v>34</v>
      </c>
      <c r="P117" t="s">
        <v>24</v>
      </c>
      <c r="Q117">
        <v>200</v>
      </c>
      <c r="R117" t="s">
        <v>35</v>
      </c>
      <c r="S117" t="s">
        <v>36</v>
      </c>
    </row>
    <row r="118" spans="3:19" x14ac:dyDescent="0.25">
      <c r="C118">
        <v>4</v>
      </c>
      <c r="D118" t="s">
        <v>25</v>
      </c>
      <c r="E118" t="s">
        <v>26</v>
      </c>
      <c r="F118" t="s">
        <v>148</v>
      </c>
      <c r="G118">
        <v>2.78989036666666E-2</v>
      </c>
      <c r="H118" t="s">
        <v>28</v>
      </c>
      <c r="I118" t="s">
        <v>29</v>
      </c>
      <c r="J118" t="s">
        <v>30</v>
      </c>
      <c r="K118" t="s">
        <v>31</v>
      </c>
      <c r="L118" t="s">
        <v>32</v>
      </c>
      <c r="M118">
        <v>250</v>
      </c>
      <c r="N118" t="s">
        <v>33</v>
      </c>
      <c r="O118" t="s">
        <v>34</v>
      </c>
      <c r="P118" t="s">
        <v>24</v>
      </c>
      <c r="Q118">
        <v>200</v>
      </c>
      <c r="R118" t="s">
        <v>35</v>
      </c>
      <c r="S118" t="s">
        <v>36</v>
      </c>
    </row>
    <row r="119" spans="3:19" x14ac:dyDescent="0.25">
      <c r="C119">
        <v>4</v>
      </c>
      <c r="D119" t="s">
        <v>25</v>
      </c>
      <c r="E119" t="s">
        <v>26</v>
      </c>
      <c r="F119" t="s">
        <v>149</v>
      </c>
      <c r="G119">
        <v>2.66411816666666E-2</v>
      </c>
      <c r="H119" t="s">
        <v>28</v>
      </c>
      <c r="I119" t="s">
        <v>29</v>
      </c>
      <c r="J119" t="s">
        <v>30</v>
      </c>
      <c r="K119" t="s">
        <v>31</v>
      </c>
      <c r="L119" t="s">
        <v>32</v>
      </c>
      <c r="M119">
        <v>250</v>
      </c>
      <c r="N119" t="s">
        <v>33</v>
      </c>
      <c r="O119" t="s">
        <v>34</v>
      </c>
      <c r="P119" t="s">
        <v>24</v>
      </c>
      <c r="Q119">
        <v>200</v>
      </c>
      <c r="R119" t="s">
        <v>35</v>
      </c>
      <c r="S119" t="s">
        <v>36</v>
      </c>
    </row>
    <row r="120" spans="3:19" x14ac:dyDescent="0.25">
      <c r="C120">
        <v>4</v>
      </c>
      <c r="D120" t="s">
        <v>25</v>
      </c>
      <c r="E120" t="s">
        <v>26</v>
      </c>
      <c r="F120" t="s">
        <v>150</v>
      </c>
      <c r="G120">
        <v>4.0301800333333297E-2</v>
      </c>
      <c r="H120" t="s">
        <v>28</v>
      </c>
      <c r="I120" t="s">
        <v>29</v>
      </c>
      <c r="J120" t="s">
        <v>30</v>
      </c>
      <c r="K120" t="s">
        <v>31</v>
      </c>
      <c r="L120" t="s">
        <v>32</v>
      </c>
      <c r="M120">
        <v>250</v>
      </c>
      <c r="N120" t="s">
        <v>33</v>
      </c>
      <c r="O120" t="s">
        <v>34</v>
      </c>
      <c r="P120" t="s">
        <v>24</v>
      </c>
      <c r="Q120">
        <v>200</v>
      </c>
      <c r="R120" t="s">
        <v>35</v>
      </c>
      <c r="S120" t="s">
        <v>36</v>
      </c>
    </row>
    <row r="121" spans="3:19" x14ac:dyDescent="0.25">
      <c r="C121">
        <v>4</v>
      </c>
      <c r="D121" t="s">
        <v>25</v>
      </c>
      <c r="E121" t="s">
        <v>26</v>
      </c>
      <c r="F121" t="s">
        <v>151</v>
      </c>
      <c r="G121">
        <v>2.60113826666666E-2</v>
      </c>
      <c r="H121" t="s">
        <v>28</v>
      </c>
      <c r="I121" t="s">
        <v>29</v>
      </c>
      <c r="J121" t="s">
        <v>30</v>
      </c>
      <c r="K121" t="s">
        <v>31</v>
      </c>
      <c r="L121" t="s">
        <v>32</v>
      </c>
      <c r="M121">
        <v>250</v>
      </c>
      <c r="N121" t="s">
        <v>33</v>
      </c>
      <c r="O121" t="s">
        <v>34</v>
      </c>
      <c r="P121" t="s">
        <v>24</v>
      </c>
      <c r="Q121">
        <v>200</v>
      </c>
      <c r="R121" t="s">
        <v>35</v>
      </c>
      <c r="S121" t="s">
        <v>36</v>
      </c>
    </row>
    <row r="122" spans="3:19" x14ac:dyDescent="0.25">
      <c r="C122">
        <v>4</v>
      </c>
      <c r="D122" t="s">
        <v>25</v>
      </c>
      <c r="E122" t="s">
        <v>26</v>
      </c>
      <c r="F122" t="s">
        <v>152</v>
      </c>
      <c r="G122">
        <v>4.4392253833333298E-2</v>
      </c>
      <c r="H122" t="s">
        <v>28</v>
      </c>
      <c r="I122" t="s">
        <v>29</v>
      </c>
      <c r="J122" t="s">
        <v>30</v>
      </c>
      <c r="K122" t="s">
        <v>31</v>
      </c>
      <c r="L122" t="s">
        <v>32</v>
      </c>
      <c r="M122">
        <v>250</v>
      </c>
      <c r="N122" t="s">
        <v>33</v>
      </c>
      <c r="O122" t="s">
        <v>34</v>
      </c>
      <c r="P122" t="s">
        <v>24</v>
      </c>
      <c r="Q122">
        <v>200</v>
      </c>
      <c r="R122" t="s">
        <v>35</v>
      </c>
      <c r="S122" t="s">
        <v>36</v>
      </c>
    </row>
    <row r="123" spans="3:19" x14ac:dyDescent="0.25">
      <c r="C123">
        <v>4</v>
      </c>
      <c r="D123" t="s">
        <v>25</v>
      </c>
      <c r="E123" t="s">
        <v>26</v>
      </c>
      <c r="F123" t="s">
        <v>153</v>
      </c>
      <c r="G123">
        <v>3.1653386333333297E-2</v>
      </c>
      <c r="H123" t="s">
        <v>28</v>
      </c>
      <c r="I123" t="s">
        <v>29</v>
      </c>
      <c r="J123" t="s">
        <v>30</v>
      </c>
      <c r="K123" t="s">
        <v>31</v>
      </c>
      <c r="L123" t="s">
        <v>32</v>
      </c>
      <c r="M123">
        <v>250</v>
      </c>
      <c r="N123" t="s">
        <v>33</v>
      </c>
      <c r="O123" t="s">
        <v>34</v>
      </c>
      <c r="P123" t="s">
        <v>24</v>
      </c>
      <c r="Q123">
        <v>200</v>
      </c>
      <c r="R123" t="s">
        <v>35</v>
      </c>
      <c r="S123" t="s">
        <v>36</v>
      </c>
    </row>
    <row r="124" spans="3:19" x14ac:dyDescent="0.25">
      <c r="C124">
        <v>4</v>
      </c>
      <c r="D124" t="s">
        <v>25</v>
      </c>
      <c r="E124" t="s">
        <v>26</v>
      </c>
      <c r="F124" t="s">
        <v>154</v>
      </c>
      <c r="G124">
        <v>3.33043955E-2</v>
      </c>
      <c r="H124" t="s">
        <v>28</v>
      </c>
      <c r="I124" t="s">
        <v>29</v>
      </c>
      <c r="J124" t="s">
        <v>30</v>
      </c>
      <c r="K124" t="s">
        <v>31</v>
      </c>
      <c r="L124" t="s">
        <v>32</v>
      </c>
      <c r="M124">
        <v>250</v>
      </c>
      <c r="N124" t="s">
        <v>33</v>
      </c>
      <c r="O124" t="s">
        <v>34</v>
      </c>
      <c r="P124" t="s">
        <v>24</v>
      </c>
      <c r="Q124">
        <v>200</v>
      </c>
      <c r="R124" t="s">
        <v>35</v>
      </c>
      <c r="S124" t="s">
        <v>36</v>
      </c>
    </row>
    <row r="125" spans="3:19" x14ac:dyDescent="0.25">
      <c r="C125">
        <v>4</v>
      </c>
      <c r="D125" t="s">
        <v>25</v>
      </c>
      <c r="E125" t="s">
        <v>26</v>
      </c>
      <c r="F125" t="s">
        <v>155</v>
      </c>
      <c r="G125">
        <v>2.9317722666666601E-2</v>
      </c>
      <c r="H125" t="s">
        <v>28</v>
      </c>
      <c r="I125" t="s">
        <v>29</v>
      </c>
      <c r="J125" t="s">
        <v>30</v>
      </c>
      <c r="K125" t="s">
        <v>31</v>
      </c>
      <c r="L125" t="s">
        <v>32</v>
      </c>
      <c r="M125">
        <v>250</v>
      </c>
      <c r="N125" t="s">
        <v>33</v>
      </c>
      <c r="O125" t="s">
        <v>34</v>
      </c>
      <c r="P125" t="s">
        <v>24</v>
      </c>
      <c r="Q125">
        <v>200</v>
      </c>
      <c r="R125" t="s">
        <v>35</v>
      </c>
      <c r="S125" t="s">
        <v>36</v>
      </c>
    </row>
    <row r="126" spans="3:19" x14ac:dyDescent="0.25">
      <c r="C126">
        <v>4</v>
      </c>
      <c r="D126" t="s">
        <v>25</v>
      </c>
      <c r="E126" t="s">
        <v>26</v>
      </c>
      <c r="F126" t="s">
        <v>156</v>
      </c>
      <c r="G126">
        <v>2.34242575E-2</v>
      </c>
      <c r="H126" t="s">
        <v>28</v>
      </c>
      <c r="I126" t="s">
        <v>29</v>
      </c>
      <c r="J126" t="s">
        <v>30</v>
      </c>
      <c r="K126" t="s">
        <v>31</v>
      </c>
      <c r="L126" t="s">
        <v>32</v>
      </c>
      <c r="M126">
        <v>250</v>
      </c>
      <c r="N126" t="s">
        <v>33</v>
      </c>
      <c r="O126" t="s">
        <v>34</v>
      </c>
      <c r="P126" t="s">
        <v>24</v>
      </c>
      <c r="Q126">
        <v>200</v>
      </c>
      <c r="R126" t="s">
        <v>35</v>
      </c>
      <c r="S126" t="s">
        <v>36</v>
      </c>
    </row>
    <row r="127" spans="3:19" x14ac:dyDescent="0.25">
      <c r="C127">
        <v>4</v>
      </c>
      <c r="D127" t="s">
        <v>25</v>
      </c>
      <c r="E127" t="s">
        <v>26</v>
      </c>
      <c r="F127" t="s">
        <v>157</v>
      </c>
      <c r="G127">
        <v>2.9071149166666602E-2</v>
      </c>
      <c r="H127" t="s">
        <v>28</v>
      </c>
      <c r="I127" t="s">
        <v>29</v>
      </c>
      <c r="J127" t="s">
        <v>30</v>
      </c>
      <c r="K127" t="s">
        <v>31</v>
      </c>
      <c r="L127" t="s">
        <v>32</v>
      </c>
      <c r="M127">
        <v>250</v>
      </c>
      <c r="N127" t="s">
        <v>33</v>
      </c>
      <c r="O127" t="s">
        <v>34</v>
      </c>
      <c r="P127" t="s">
        <v>24</v>
      </c>
      <c r="Q127">
        <v>200</v>
      </c>
      <c r="R127" t="s">
        <v>35</v>
      </c>
      <c r="S127" t="s">
        <v>36</v>
      </c>
    </row>
    <row r="128" spans="3:19" x14ac:dyDescent="0.25">
      <c r="C128">
        <v>4</v>
      </c>
      <c r="D128" t="s">
        <v>25</v>
      </c>
      <c r="E128" t="s">
        <v>26</v>
      </c>
      <c r="F128" t="s">
        <v>158</v>
      </c>
      <c r="G128">
        <v>3.03739765E-2</v>
      </c>
      <c r="H128" t="s">
        <v>28</v>
      </c>
      <c r="I128" t="s">
        <v>29</v>
      </c>
      <c r="J128" t="s">
        <v>30</v>
      </c>
      <c r="K128" t="s">
        <v>31</v>
      </c>
      <c r="L128" t="s">
        <v>32</v>
      </c>
      <c r="M128">
        <v>250</v>
      </c>
      <c r="N128" t="s">
        <v>33</v>
      </c>
      <c r="O128" t="s">
        <v>34</v>
      </c>
      <c r="P128" t="s">
        <v>24</v>
      </c>
      <c r="Q128">
        <v>200</v>
      </c>
      <c r="R128" t="s">
        <v>35</v>
      </c>
      <c r="S128" t="s">
        <v>36</v>
      </c>
    </row>
    <row r="129" spans="3:19" x14ac:dyDescent="0.25">
      <c r="C129">
        <v>4</v>
      </c>
      <c r="D129" t="s">
        <v>25</v>
      </c>
      <c r="E129" t="s">
        <v>26</v>
      </c>
      <c r="F129" t="s">
        <v>159</v>
      </c>
      <c r="G129">
        <v>2.56585128333333E-2</v>
      </c>
      <c r="H129" t="s">
        <v>28</v>
      </c>
      <c r="I129" t="s">
        <v>29</v>
      </c>
      <c r="J129" t="s">
        <v>30</v>
      </c>
      <c r="K129" t="s">
        <v>31</v>
      </c>
      <c r="L129" t="s">
        <v>32</v>
      </c>
      <c r="M129">
        <v>250</v>
      </c>
      <c r="N129" t="s">
        <v>33</v>
      </c>
      <c r="O129" t="s">
        <v>34</v>
      </c>
      <c r="P129" t="s">
        <v>24</v>
      </c>
      <c r="Q129">
        <v>200</v>
      </c>
      <c r="R129" t="s">
        <v>35</v>
      </c>
      <c r="S129" t="s">
        <v>36</v>
      </c>
    </row>
    <row r="130" spans="3:19" x14ac:dyDescent="0.25">
      <c r="C130">
        <v>4</v>
      </c>
      <c r="D130" t="s">
        <v>25</v>
      </c>
      <c r="E130" t="s">
        <v>26</v>
      </c>
      <c r="F130" t="s">
        <v>160</v>
      </c>
      <c r="G130">
        <v>2.8849684166666601E-2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>
        <v>250</v>
      </c>
      <c r="N130" t="s">
        <v>33</v>
      </c>
      <c r="O130" t="s">
        <v>34</v>
      </c>
      <c r="P130" t="s">
        <v>24</v>
      </c>
      <c r="Q130">
        <v>200</v>
      </c>
      <c r="R130" t="s">
        <v>35</v>
      </c>
      <c r="S130" t="s">
        <v>36</v>
      </c>
    </row>
    <row r="131" spans="3:19" x14ac:dyDescent="0.25">
      <c r="C131">
        <v>4</v>
      </c>
      <c r="D131" t="s">
        <v>25</v>
      </c>
      <c r="E131" t="s">
        <v>26</v>
      </c>
      <c r="F131" t="s">
        <v>161</v>
      </c>
      <c r="G131">
        <v>3.2547610499999997E-2</v>
      </c>
      <c r="H131" t="s">
        <v>28</v>
      </c>
      <c r="I131" t="s">
        <v>29</v>
      </c>
      <c r="J131" t="s">
        <v>30</v>
      </c>
      <c r="K131" t="s">
        <v>31</v>
      </c>
      <c r="L131" t="s">
        <v>32</v>
      </c>
      <c r="M131">
        <v>250</v>
      </c>
      <c r="N131" t="s">
        <v>33</v>
      </c>
      <c r="O131" t="s">
        <v>34</v>
      </c>
      <c r="P131" t="s">
        <v>24</v>
      </c>
      <c r="Q131">
        <v>200</v>
      </c>
      <c r="R131" t="s">
        <v>35</v>
      </c>
      <c r="S131" t="s">
        <v>36</v>
      </c>
    </row>
    <row r="132" spans="3:19" x14ac:dyDescent="0.25">
      <c r="C132">
        <v>4</v>
      </c>
      <c r="D132" t="s">
        <v>25</v>
      </c>
      <c r="E132" t="s">
        <v>26</v>
      </c>
      <c r="F132" t="s">
        <v>162</v>
      </c>
      <c r="G132">
        <v>2.5228602999999999E-2</v>
      </c>
      <c r="H132" t="s">
        <v>28</v>
      </c>
      <c r="I132" t="s">
        <v>29</v>
      </c>
      <c r="J132" t="s">
        <v>30</v>
      </c>
      <c r="K132" t="s">
        <v>31</v>
      </c>
      <c r="L132" t="s">
        <v>32</v>
      </c>
      <c r="M132">
        <v>250</v>
      </c>
      <c r="N132" t="s">
        <v>33</v>
      </c>
      <c r="O132" t="s">
        <v>34</v>
      </c>
      <c r="P132" t="s">
        <v>24</v>
      </c>
      <c r="Q132">
        <v>200</v>
      </c>
      <c r="R132" t="s">
        <v>35</v>
      </c>
      <c r="S132" t="s">
        <v>36</v>
      </c>
    </row>
    <row r="133" spans="3:19" x14ac:dyDescent="0.25">
      <c r="C133">
        <v>4</v>
      </c>
      <c r="D133" t="s">
        <v>25</v>
      </c>
      <c r="E133" t="s">
        <v>26</v>
      </c>
      <c r="F133" t="s">
        <v>163</v>
      </c>
      <c r="G133">
        <v>2.4553377666666602E-2</v>
      </c>
      <c r="H133" t="s">
        <v>28</v>
      </c>
      <c r="I133" t="s">
        <v>29</v>
      </c>
      <c r="J133" t="s">
        <v>30</v>
      </c>
      <c r="K133" t="s">
        <v>31</v>
      </c>
      <c r="L133" t="s">
        <v>32</v>
      </c>
      <c r="M133">
        <v>250</v>
      </c>
      <c r="N133" t="s">
        <v>33</v>
      </c>
      <c r="O133" t="s">
        <v>34</v>
      </c>
      <c r="P133" t="s">
        <v>24</v>
      </c>
      <c r="Q133">
        <v>200</v>
      </c>
      <c r="R133" t="s">
        <v>35</v>
      </c>
      <c r="S133" t="s">
        <v>36</v>
      </c>
    </row>
    <row r="134" spans="3:19" x14ac:dyDescent="0.25">
      <c r="C134">
        <v>4</v>
      </c>
      <c r="D134" t="s">
        <v>25</v>
      </c>
      <c r="E134" t="s">
        <v>26</v>
      </c>
      <c r="F134" t="s">
        <v>164</v>
      </c>
      <c r="G134">
        <v>2.92469575E-2</v>
      </c>
      <c r="H134" t="s">
        <v>28</v>
      </c>
      <c r="I134" t="s">
        <v>29</v>
      </c>
      <c r="J134" t="s">
        <v>30</v>
      </c>
      <c r="K134" t="s">
        <v>31</v>
      </c>
      <c r="L134" t="s">
        <v>32</v>
      </c>
      <c r="M134">
        <v>250</v>
      </c>
      <c r="N134" t="s">
        <v>33</v>
      </c>
      <c r="O134" t="s">
        <v>34</v>
      </c>
      <c r="P134" t="s">
        <v>24</v>
      </c>
      <c r="Q134">
        <v>200</v>
      </c>
      <c r="R134" t="s">
        <v>35</v>
      </c>
      <c r="S134" t="s">
        <v>36</v>
      </c>
    </row>
    <row r="135" spans="3:19" x14ac:dyDescent="0.25">
      <c r="C135">
        <v>4</v>
      </c>
      <c r="D135" t="s">
        <v>25</v>
      </c>
      <c r="E135" t="s">
        <v>26</v>
      </c>
      <c r="F135" t="s">
        <v>165</v>
      </c>
      <c r="G135">
        <v>2.58692203333333E-2</v>
      </c>
      <c r="H135" t="s">
        <v>28</v>
      </c>
      <c r="I135" t="s">
        <v>29</v>
      </c>
      <c r="J135" t="s">
        <v>30</v>
      </c>
      <c r="K135" t="s">
        <v>31</v>
      </c>
      <c r="L135" t="s">
        <v>32</v>
      </c>
      <c r="M135">
        <v>250</v>
      </c>
      <c r="N135" t="s">
        <v>33</v>
      </c>
      <c r="O135" t="s">
        <v>34</v>
      </c>
      <c r="P135" t="s">
        <v>24</v>
      </c>
      <c r="Q135">
        <v>200</v>
      </c>
      <c r="R135" t="s">
        <v>35</v>
      </c>
      <c r="S135" t="s">
        <v>36</v>
      </c>
    </row>
    <row r="136" spans="3:19" x14ac:dyDescent="0.25">
      <c r="C136">
        <v>4</v>
      </c>
      <c r="D136" t="s">
        <v>25</v>
      </c>
      <c r="E136" t="s">
        <v>26</v>
      </c>
      <c r="F136" t="s">
        <v>166</v>
      </c>
      <c r="G136">
        <v>2.48051433333333E-2</v>
      </c>
      <c r="H136" t="s">
        <v>28</v>
      </c>
      <c r="I136" t="s">
        <v>29</v>
      </c>
      <c r="J136" t="s">
        <v>30</v>
      </c>
      <c r="K136" t="s">
        <v>31</v>
      </c>
      <c r="L136" t="s">
        <v>32</v>
      </c>
      <c r="M136">
        <v>250</v>
      </c>
      <c r="N136" t="s">
        <v>33</v>
      </c>
      <c r="O136" t="s">
        <v>34</v>
      </c>
      <c r="P136" t="s">
        <v>24</v>
      </c>
      <c r="Q136">
        <v>200</v>
      </c>
      <c r="R136" t="s">
        <v>35</v>
      </c>
      <c r="S136" t="s">
        <v>36</v>
      </c>
    </row>
    <row r="137" spans="3:19" x14ac:dyDescent="0.25">
      <c r="C137">
        <v>4</v>
      </c>
      <c r="D137" t="s">
        <v>25</v>
      </c>
      <c r="E137" t="s">
        <v>26</v>
      </c>
      <c r="F137" t="s">
        <v>167</v>
      </c>
      <c r="G137">
        <v>3.0537501166666599E-2</v>
      </c>
      <c r="H137" t="s">
        <v>28</v>
      </c>
      <c r="I137" t="s">
        <v>29</v>
      </c>
      <c r="J137" t="s">
        <v>30</v>
      </c>
      <c r="K137" t="s">
        <v>31</v>
      </c>
      <c r="L137" t="s">
        <v>32</v>
      </c>
      <c r="M137">
        <v>250</v>
      </c>
      <c r="N137" t="s">
        <v>33</v>
      </c>
      <c r="O137" t="s">
        <v>34</v>
      </c>
      <c r="P137" t="s">
        <v>24</v>
      </c>
      <c r="Q137">
        <v>200</v>
      </c>
      <c r="R137" t="s">
        <v>35</v>
      </c>
      <c r="S137" t="s">
        <v>36</v>
      </c>
    </row>
    <row r="138" spans="3:19" x14ac:dyDescent="0.25">
      <c r="C138">
        <v>4</v>
      </c>
      <c r="D138" t="s">
        <v>25</v>
      </c>
      <c r="E138" t="s">
        <v>26</v>
      </c>
      <c r="F138" t="s">
        <v>168</v>
      </c>
      <c r="G138">
        <v>2.4031615333333301E-2</v>
      </c>
      <c r="H138" t="s">
        <v>28</v>
      </c>
      <c r="I138" t="s">
        <v>29</v>
      </c>
      <c r="J138" t="s">
        <v>30</v>
      </c>
      <c r="K138" t="s">
        <v>31</v>
      </c>
      <c r="L138" t="s">
        <v>32</v>
      </c>
      <c r="M138">
        <v>250</v>
      </c>
      <c r="N138" t="s">
        <v>33</v>
      </c>
      <c r="O138" t="s">
        <v>34</v>
      </c>
      <c r="P138" t="s">
        <v>24</v>
      </c>
      <c r="Q138">
        <v>200</v>
      </c>
      <c r="R138" t="s">
        <v>35</v>
      </c>
      <c r="S138" t="s">
        <v>36</v>
      </c>
    </row>
    <row r="139" spans="3:19" x14ac:dyDescent="0.25">
      <c r="C139">
        <v>4</v>
      </c>
      <c r="D139" t="s">
        <v>25</v>
      </c>
      <c r="E139" t="s">
        <v>26</v>
      </c>
      <c r="F139" t="s">
        <v>169</v>
      </c>
      <c r="G139">
        <v>2.3884195E-2</v>
      </c>
      <c r="H139" t="s">
        <v>28</v>
      </c>
      <c r="I139" t="s">
        <v>29</v>
      </c>
      <c r="J139" t="s">
        <v>30</v>
      </c>
      <c r="K139" t="s">
        <v>31</v>
      </c>
      <c r="L139" t="s">
        <v>32</v>
      </c>
      <c r="M139">
        <v>250</v>
      </c>
      <c r="N139" t="s">
        <v>33</v>
      </c>
      <c r="O139" t="s">
        <v>34</v>
      </c>
      <c r="P139" t="s">
        <v>24</v>
      </c>
      <c r="Q139">
        <v>200</v>
      </c>
      <c r="R139" t="s">
        <v>35</v>
      </c>
      <c r="S139" t="s">
        <v>36</v>
      </c>
    </row>
    <row r="140" spans="3:19" x14ac:dyDescent="0.25">
      <c r="C140">
        <v>4</v>
      </c>
      <c r="D140" t="s">
        <v>25</v>
      </c>
      <c r="E140" t="s">
        <v>26</v>
      </c>
      <c r="F140" t="s">
        <v>170</v>
      </c>
      <c r="G140">
        <v>2.73466099999999E-2</v>
      </c>
      <c r="H140" t="s">
        <v>28</v>
      </c>
      <c r="I140" t="s">
        <v>29</v>
      </c>
      <c r="J140" t="s">
        <v>30</v>
      </c>
      <c r="K140" t="s">
        <v>31</v>
      </c>
      <c r="L140" t="s">
        <v>32</v>
      </c>
      <c r="M140">
        <v>250</v>
      </c>
      <c r="N140" t="s">
        <v>33</v>
      </c>
      <c r="O140" t="s">
        <v>34</v>
      </c>
      <c r="P140" t="s">
        <v>24</v>
      </c>
      <c r="Q140">
        <v>200</v>
      </c>
      <c r="R140" t="s">
        <v>35</v>
      </c>
      <c r="S140" t="s">
        <v>36</v>
      </c>
    </row>
    <row r="141" spans="3:19" x14ac:dyDescent="0.25">
      <c r="C141">
        <v>4</v>
      </c>
      <c r="D141" t="s">
        <v>25</v>
      </c>
      <c r="E141" t="s">
        <v>26</v>
      </c>
      <c r="F141" t="s">
        <v>44</v>
      </c>
      <c r="G141">
        <v>2.0970138999999999E-2</v>
      </c>
      <c r="H141" t="s">
        <v>28</v>
      </c>
      <c r="I141" t="s">
        <v>29</v>
      </c>
      <c r="J141" t="s">
        <v>30</v>
      </c>
      <c r="K141" t="s">
        <v>31</v>
      </c>
      <c r="L141" t="s">
        <v>32</v>
      </c>
      <c r="M141">
        <v>250</v>
      </c>
      <c r="N141" t="s">
        <v>33</v>
      </c>
      <c r="O141" t="s">
        <v>34</v>
      </c>
      <c r="P141" t="s">
        <v>24</v>
      </c>
      <c r="Q141">
        <v>200</v>
      </c>
      <c r="R141" t="s">
        <v>35</v>
      </c>
      <c r="S141" t="s">
        <v>36</v>
      </c>
    </row>
    <row r="142" spans="3:19" x14ac:dyDescent="0.25">
      <c r="C142">
        <v>4</v>
      </c>
      <c r="D142" t="s">
        <v>25</v>
      </c>
      <c r="E142" t="s">
        <v>26</v>
      </c>
      <c r="F142" t="s">
        <v>171</v>
      </c>
      <c r="G142">
        <v>0.43056139333333299</v>
      </c>
      <c r="H142" t="s">
        <v>28</v>
      </c>
      <c r="I142" t="s">
        <v>29</v>
      </c>
      <c r="J142" t="s">
        <v>30</v>
      </c>
      <c r="K142" t="s">
        <v>31</v>
      </c>
      <c r="L142" t="s">
        <v>32</v>
      </c>
      <c r="M142">
        <v>250</v>
      </c>
      <c r="N142" t="s">
        <v>33</v>
      </c>
      <c r="O142" t="s">
        <v>34</v>
      </c>
      <c r="P142" t="s">
        <v>24</v>
      </c>
      <c r="Q142">
        <v>200</v>
      </c>
      <c r="R142" t="s">
        <v>35</v>
      </c>
      <c r="S142" t="s">
        <v>36</v>
      </c>
    </row>
    <row r="143" spans="3:19" x14ac:dyDescent="0.25">
      <c r="C143">
        <v>4</v>
      </c>
      <c r="D143" t="s">
        <v>25</v>
      </c>
      <c r="E143" t="s">
        <v>26</v>
      </c>
      <c r="F143" t="s">
        <v>172</v>
      </c>
      <c r="G143">
        <v>0.78173889916666595</v>
      </c>
      <c r="H143" t="s">
        <v>28</v>
      </c>
      <c r="I143" t="s">
        <v>29</v>
      </c>
      <c r="J143" t="s">
        <v>30</v>
      </c>
      <c r="K143" t="s">
        <v>31</v>
      </c>
      <c r="L143" t="s">
        <v>32</v>
      </c>
      <c r="M143">
        <v>250</v>
      </c>
      <c r="N143" t="s">
        <v>33</v>
      </c>
      <c r="O143" t="s">
        <v>34</v>
      </c>
      <c r="P143" t="s">
        <v>24</v>
      </c>
      <c r="Q143">
        <v>200</v>
      </c>
      <c r="R143" t="s">
        <v>35</v>
      </c>
      <c r="S143" t="s">
        <v>36</v>
      </c>
    </row>
    <row r="144" spans="3:19" x14ac:dyDescent="0.25">
      <c r="C144">
        <v>4</v>
      </c>
      <c r="D144" t="s">
        <v>25</v>
      </c>
      <c r="E144" t="s">
        <v>26</v>
      </c>
      <c r="F144" t="s">
        <v>173</v>
      </c>
      <c r="G144">
        <v>1.08459434283333</v>
      </c>
      <c r="H144" t="s">
        <v>28</v>
      </c>
      <c r="I144" t="s">
        <v>29</v>
      </c>
      <c r="J144" t="s">
        <v>30</v>
      </c>
      <c r="K144" t="s">
        <v>31</v>
      </c>
      <c r="L144" t="s">
        <v>32</v>
      </c>
      <c r="M144">
        <v>250</v>
      </c>
      <c r="N144" t="s">
        <v>33</v>
      </c>
      <c r="O144" t="s">
        <v>34</v>
      </c>
      <c r="P144" t="s">
        <v>24</v>
      </c>
      <c r="Q144">
        <v>200</v>
      </c>
      <c r="R144" t="s">
        <v>35</v>
      </c>
      <c r="S144" t="s">
        <v>36</v>
      </c>
    </row>
    <row r="145" spans="3:19" x14ac:dyDescent="0.25">
      <c r="C145">
        <v>4</v>
      </c>
      <c r="D145" t="s">
        <v>25</v>
      </c>
      <c r="E145" t="s">
        <v>26</v>
      </c>
      <c r="F145" t="s">
        <v>174</v>
      </c>
      <c r="G145">
        <v>0.62555506250000004</v>
      </c>
      <c r="H145" t="s">
        <v>28</v>
      </c>
      <c r="I145" t="s">
        <v>29</v>
      </c>
      <c r="J145" t="s">
        <v>30</v>
      </c>
      <c r="K145" t="s">
        <v>31</v>
      </c>
      <c r="L145" t="s">
        <v>32</v>
      </c>
      <c r="M145">
        <v>250</v>
      </c>
      <c r="N145" t="s">
        <v>33</v>
      </c>
      <c r="O145" t="s">
        <v>34</v>
      </c>
      <c r="P145" t="s">
        <v>24</v>
      </c>
      <c r="Q145">
        <v>200</v>
      </c>
      <c r="R145" t="s">
        <v>35</v>
      </c>
      <c r="S145" t="s">
        <v>36</v>
      </c>
    </row>
    <row r="146" spans="3:19" x14ac:dyDescent="0.25">
      <c r="C146">
        <v>4</v>
      </c>
      <c r="D146" t="s">
        <v>25</v>
      </c>
      <c r="E146" t="s">
        <v>26</v>
      </c>
      <c r="F146" t="s">
        <v>175</v>
      </c>
      <c r="G146">
        <v>0.66448173099999996</v>
      </c>
      <c r="H146" t="s">
        <v>28</v>
      </c>
      <c r="I146" t="s">
        <v>29</v>
      </c>
      <c r="J146" t="s">
        <v>30</v>
      </c>
      <c r="K146" t="s">
        <v>31</v>
      </c>
      <c r="L146" t="s">
        <v>32</v>
      </c>
      <c r="M146">
        <v>250</v>
      </c>
      <c r="N146" t="s">
        <v>33</v>
      </c>
      <c r="O146" t="s">
        <v>34</v>
      </c>
      <c r="P146" t="s">
        <v>24</v>
      </c>
      <c r="Q146">
        <v>200</v>
      </c>
      <c r="R146" t="s">
        <v>35</v>
      </c>
      <c r="S146" t="s">
        <v>36</v>
      </c>
    </row>
    <row r="147" spans="3:19" x14ac:dyDescent="0.25">
      <c r="C147">
        <v>4</v>
      </c>
      <c r="D147" t="s">
        <v>25</v>
      </c>
      <c r="E147" t="s">
        <v>26</v>
      </c>
      <c r="F147" t="s">
        <v>176</v>
      </c>
      <c r="G147">
        <v>0.15743320050000001</v>
      </c>
      <c r="H147" t="s">
        <v>28</v>
      </c>
      <c r="I147" t="s">
        <v>29</v>
      </c>
      <c r="J147" t="s">
        <v>30</v>
      </c>
      <c r="K147" t="s">
        <v>31</v>
      </c>
      <c r="L147" t="s">
        <v>32</v>
      </c>
      <c r="M147">
        <v>250</v>
      </c>
      <c r="N147" t="s">
        <v>33</v>
      </c>
      <c r="O147" t="s">
        <v>34</v>
      </c>
      <c r="P147" t="s">
        <v>24</v>
      </c>
      <c r="Q147">
        <v>200</v>
      </c>
      <c r="R147" t="s">
        <v>35</v>
      </c>
      <c r="S147" t="s">
        <v>36</v>
      </c>
    </row>
    <row r="148" spans="3:19" x14ac:dyDescent="0.25">
      <c r="C148">
        <v>4</v>
      </c>
      <c r="D148" t="s">
        <v>25</v>
      </c>
      <c r="E148" t="s">
        <v>26</v>
      </c>
      <c r="F148" t="s">
        <v>177</v>
      </c>
      <c r="G148">
        <v>2.4538891333333299E-2</v>
      </c>
      <c r="H148" t="s">
        <v>28</v>
      </c>
      <c r="I148" t="s">
        <v>29</v>
      </c>
      <c r="J148" t="s">
        <v>30</v>
      </c>
      <c r="K148" t="s">
        <v>31</v>
      </c>
      <c r="L148" t="s">
        <v>32</v>
      </c>
      <c r="M148">
        <v>250</v>
      </c>
      <c r="N148" t="s">
        <v>33</v>
      </c>
      <c r="O148" t="s">
        <v>34</v>
      </c>
      <c r="P148" t="s">
        <v>24</v>
      </c>
      <c r="Q148">
        <v>200</v>
      </c>
      <c r="R148" t="s">
        <v>35</v>
      </c>
      <c r="S148" t="s">
        <v>36</v>
      </c>
    </row>
    <row r="149" spans="3:19" x14ac:dyDescent="0.25">
      <c r="C149">
        <v>5</v>
      </c>
      <c r="D149" t="s">
        <v>25</v>
      </c>
      <c r="E149" t="s">
        <v>26</v>
      </c>
      <c r="F149" t="s">
        <v>67</v>
      </c>
      <c r="G149">
        <v>3.3374894250000002E-2</v>
      </c>
      <c r="H149" t="s">
        <v>28</v>
      </c>
      <c r="I149" t="s">
        <v>29</v>
      </c>
      <c r="J149" t="s">
        <v>30</v>
      </c>
      <c r="K149" t="s">
        <v>31</v>
      </c>
      <c r="L149" t="s">
        <v>32</v>
      </c>
      <c r="M149">
        <v>250</v>
      </c>
      <c r="N149" t="s">
        <v>33</v>
      </c>
      <c r="O149" t="s">
        <v>34</v>
      </c>
      <c r="P149" t="s">
        <v>24</v>
      </c>
      <c r="Q149">
        <v>200</v>
      </c>
      <c r="R149" t="s">
        <v>45</v>
      </c>
      <c r="S149" t="s">
        <v>36</v>
      </c>
    </row>
    <row r="150" spans="3:19" x14ac:dyDescent="0.25">
      <c r="C150">
        <v>5</v>
      </c>
      <c r="D150" t="s">
        <v>25</v>
      </c>
      <c r="E150" t="s">
        <v>26</v>
      </c>
      <c r="F150" t="s">
        <v>178</v>
      </c>
      <c r="G150">
        <v>3.0759652999999901E-2</v>
      </c>
      <c r="H150" t="s">
        <v>28</v>
      </c>
      <c r="I150" t="s">
        <v>29</v>
      </c>
      <c r="J150" t="s">
        <v>30</v>
      </c>
      <c r="K150" t="s">
        <v>31</v>
      </c>
      <c r="L150" t="s">
        <v>32</v>
      </c>
      <c r="M150">
        <v>250</v>
      </c>
      <c r="N150" t="s">
        <v>33</v>
      </c>
      <c r="O150" t="s">
        <v>34</v>
      </c>
      <c r="P150" t="s">
        <v>24</v>
      </c>
      <c r="Q150">
        <v>200</v>
      </c>
      <c r="R150" t="s">
        <v>45</v>
      </c>
      <c r="S150" t="s">
        <v>36</v>
      </c>
    </row>
    <row r="151" spans="3:19" x14ac:dyDescent="0.25">
      <c r="C151">
        <v>5</v>
      </c>
      <c r="D151" t="s">
        <v>25</v>
      </c>
      <c r="E151" t="s">
        <v>26</v>
      </c>
      <c r="F151" t="s">
        <v>179</v>
      </c>
      <c r="G151">
        <v>2.5697228666666599E-2</v>
      </c>
      <c r="H151" t="s">
        <v>28</v>
      </c>
      <c r="I151" t="s">
        <v>29</v>
      </c>
      <c r="J151" t="s">
        <v>30</v>
      </c>
      <c r="K151" t="s">
        <v>31</v>
      </c>
      <c r="L151" t="s">
        <v>32</v>
      </c>
      <c r="M151">
        <v>250</v>
      </c>
      <c r="N151" t="s">
        <v>33</v>
      </c>
      <c r="O151" t="s">
        <v>34</v>
      </c>
      <c r="P151" t="s">
        <v>24</v>
      </c>
      <c r="Q151">
        <v>200</v>
      </c>
      <c r="R151" t="s">
        <v>45</v>
      </c>
      <c r="S151" t="s">
        <v>36</v>
      </c>
    </row>
    <row r="152" spans="3:19" x14ac:dyDescent="0.25">
      <c r="C152">
        <v>5</v>
      </c>
      <c r="D152" t="s">
        <v>25</v>
      </c>
      <c r="E152" t="s">
        <v>26</v>
      </c>
      <c r="F152" t="s">
        <v>180</v>
      </c>
      <c r="G152">
        <v>5.1050266499999997E-2</v>
      </c>
      <c r="H152" t="s">
        <v>28</v>
      </c>
      <c r="I152" t="s">
        <v>29</v>
      </c>
      <c r="J152" t="s">
        <v>30</v>
      </c>
      <c r="K152" t="s">
        <v>31</v>
      </c>
      <c r="L152" t="s">
        <v>32</v>
      </c>
      <c r="M152">
        <v>250</v>
      </c>
      <c r="N152" t="s">
        <v>33</v>
      </c>
      <c r="O152" t="s">
        <v>34</v>
      </c>
      <c r="P152" t="s">
        <v>24</v>
      </c>
      <c r="Q152">
        <v>200</v>
      </c>
      <c r="R152" t="s">
        <v>45</v>
      </c>
      <c r="S152" t="s">
        <v>36</v>
      </c>
    </row>
    <row r="153" spans="3:19" x14ac:dyDescent="0.25">
      <c r="C153">
        <v>5</v>
      </c>
      <c r="D153" t="s">
        <v>25</v>
      </c>
      <c r="E153" t="s">
        <v>26</v>
      </c>
      <c r="F153" t="s">
        <v>181</v>
      </c>
      <c r="G153">
        <v>0.35524131583333302</v>
      </c>
      <c r="H153" t="s">
        <v>28</v>
      </c>
      <c r="I153" t="s">
        <v>29</v>
      </c>
      <c r="J153" t="s">
        <v>30</v>
      </c>
      <c r="K153" t="s">
        <v>31</v>
      </c>
      <c r="L153" t="s">
        <v>32</v>
      </c>
      <c r="M153">
        <v>250</v>
      </c>
      <c r="N153" t="s">
        <v>33</v>
      </c>
      <c r="O153" t="s">
        <v>34</v>
      </c>
      <c r="P153" t="s">
        <v>24</v>
      </c>
      <c r="Q153">
        <v>200</v>
      </c>
      <c r="R153" t="s">
        <v>45</v>
      </c>
      <c r="S153" t="s">
        <v>36</v>
      </c>
    </row>
    <row r="154" spans="3:19" x14ac:dyDescent="0.25">
      <c r="C154">
        <v>5</v>
      </c>
      <c r="D154" t="s">
        <v>25</v>
      </c>
      <c r="E154" t="s">
        <v>26</v>
      </c>
      <c r="F154" t="s">
        <v>182</v>
      </c>
      <c r="G154">
        <v>0.77842783166666596</v>
      </c>
      <c r="H154" t="s">
        <v>28</v>
      </c>
      <c r="I154" t="s">
        <v>29</v>
      </c>
      <c r="J154" t="s">
        <v>30</v>
      </c>
      <c r="K154" t="s">
        <v>31</v>
      </c>
      <c r="L154" t="s">
        <v>32</v>
      </c>
      <c r="M154">
        <v>250</v>
      </c>
      <c r="N154" t="s">
        <v>33</v>
      </c>
      <c r="O154" t="s">
        <v>34</v>
      </c>
      <c r="P154" t="s">
        <v>24</v>
      </c>
      <c r="Q154">
        <v>200</v>
      </c>
      <c r="R154" t="s">
        <v>45</v>
      </c>
      <c r="S154" t="s">
        <v>36</v>
      </c>
    </row>
    <row r="155" spans="3:19" x14ac:dyDescent="0.25">
      <c r="C155">
        <v>5</v>
      </c>
      <c r="D155" t="s">
        <v>25</v>
      </c>
      <c r="E155" t="s">
        <v>26</v>
      </c>
      <c r="F155" t="s">
        <v>183</v>
      </c>
      <c r="G155">
        <v>0.66609465366666598</v>
      </c>
      <c r="H155" t="s">
        <v>28</v>
      </c>
      <c r="I155" t="s">
        <v>29</v>
      </c>
      <c r="J155" t="s">
        <v>30</v>
      </c>
      <c r="K155" t="s">
        <v>31</v>
      </c>
      <c r="L155" t="s">
        <v>32</v>
      </c>
      <c r="M155">
        <v>250</v>
      </c>
      <c r="N155" t="s">
        <v>33</v>
      </c>
      <c r="O155" t="s">
        <v>34</v>
      </c>
      <c r="P155" t="s">
        <v>24</v>
      </c>
      <c r="Q155">
        <v>200</v>
      </c>
      <c r="R155" t="s">
        <v>45</v>
      </c>
      <c r="S155" t="s">
        <v>36</v>
      </c>
    </row>
    <row r="156" spans="3:19" x14ac:dyDescent="0.25">
      <c r="C156">
        <v>5</v>
      </c>
      <c r="D156" t="s">
        <v>25</v>
      </c>
      <c r="E156" t="s">
        <v>26</v>
      </c>
      <c r="F156" t="s">
        <v>184</v>
      </c>
      <c r="G156">
        <v>0.65375825216666605</v>
      </c>
      <c r="H156" t="s">
        <v>28</v>
      </c>
      <c r="I156" t="s">
        <v>29</v>
      </c>
      <c r="J156" t="s">
        <v>30</v>
      </c>
      <c r="K156" t="s">
        <v>31</v>
      </c>
      <c r="L156" t="s">
        <v>32</v>
      </c>
      <c r="M156">
        <v>250</v>
      </c>
      <c r="N156" t="s">
        <v>33</v>
      </c>
      <c r="O156" t="s">
        <v>34</v>
      </c>
      <c r="P156" t="s">
        <v>24</v>
      </c>
      <c r="Q156">
        <v>200</v>
      </c>
      <c r="R156" t="s">
        <v>45</v>
      </c>
      <c r="S156" t="s">
        <v>36</v>
      </c>
    </row>
    <row r="157" spans="3:19" x14ac:dyDescent="0.25">
      <c r="C157">
        <v>5</v>
      </c>
      <c r="D157" t="s">
        <v>25</v>
      </c>
      <c r="E157" t="s">
        <v>26</v>
      </c>
      <c r="F157" t="s">
        <v>185</v>
      </c>
      <c r="G157">
        <v>0.57013409866666598</v>
      </c>
      <c r="H157" t="s">
        <v>28</v>
      </c>
      <c r="I157" t="s">
        <v>29</v>
      </c>
      <c r="J157" t="s">
        <v>30</v>
      </c>
      <c r="K157" t="s">
        <v>31</v>
      </c>
      <c r="L157" t="s">
        <v>32</v>
      </c>
      <c r="M157">
        <v>250</v>
      </c>
      <c r="N157" t="s">
        <v>33</v>
      </c>
      <c r="O157" t="s">
        <v>34</v>
      </c>
      <c r="P157" t="s">
        <v>24</v>
      </c>
      <c r="Q157">
        <v>200</v>
      </c>
      <c r="R157" t="s">
        <v>45</v>
      </c>
      <c r="S157" t="s">
        <v>36</v>
      </c>
    </row>
    <row r="158" spans="3:19" x14ac:dyDescent="0.25">
      <c r="C158">
        <v>5</v>
      </c>
      <c r="D158" t="s">
        <v>25</v>
      </c>
      <c r="E158" t="s">
        <v>26</v>
      </c>
      <c r="F158" t="s">
        <v>186</v>
      </c>
      <c r="G158">
        <v>0.25717741933333299</v>
      </c>
      <c r="H158" t="s">
        <v>28</v>
      </c>
      <c r="I158" t="s">
        <v>29</v>
      </c>
      <c r="J158" t="s">
        <v>30</v>
      </c>
      <c r="K158" t="s">
        <v>31</v>
      </c>
      <c r="L158" t="s">
        <v>32</v>
      </c>
      <c r="M158">
        <v>250</v>
      </c>
      <c r="N158" t="s">
        <v>33</v>
      </c>
      <c r="O158" t="s">
        <v>34</v>
      </c>
      <c r="P158" t="s">
        <v>24</v>
      </c>
      <c r="Q158">
        <v>200</v>
      </c>
      <c r="R158" t="s">
        <v>45</v>
      </c>
      <c r="S158" t="s">
        <v>36</v>
      </c>
    </row>
    <row r="159" spans="3:19" x14ac:dyDescent="0.25">
      <c r="C159">
        <v>5</v>
      </c>
      <c r="D159" t="s">
        <v>25</v>
      </c>
      <c r="E159" t="s">
        <v>26</v>
      </c>
      <c r="F159" t="s">
        <v>187</v>
      </c>
      <c r="G159">
        <v>3.5836887333333303E-2</v>
      </c>
      <c r="H159" t="s">
        <v>28</v>
      </c>
      <c r="I159" t="s">
        <v>29</v>
      </c>
      <c r="J159" t="s">
        <v>30</v>
      </c>
      <c r="K159" t="s">
        <v>31</v>
      </c>
      <c r="L159" t="s">
        <v>32</v>
      </c>
      <c r="M159">
        <v>250</v>
      </c>
      <c r="N159" t="s">
        <v>33</v>
      </c>
      <c r="O159" t="s">
        <v>34</v>
      </c>
      <c r="P159" t="s">
        <v>24</v>
      </c>
      <c r="Q159">
        <v>200</v>
      </c>
      <c r="R159" t="s">
        <v>45</v>
      </c>
      <c r="S159" t="s">
        <v>36</v>
      </c>
    </row>
    <row r="160" spans="3:19" x14ac:dyDescent="0.25">
      <c r="C160">
        <v>5</v>
      </c>
      <c r="D160" t="s">
        <v>25</v>
      </c>
      <c r="E160" t="s">
        <v>26</v>
      </c>
      <c r="F160" t="s">
        <v>188</v>
      </c>
      <c r="G160">
        <v>3.1760997833333297E-2</v>
      </c>
      <c r="H160" t="s">
        <v>28</v>
      </c>
      <c r="I160" t="s">
        <v>29</v>
      </c>
      <c r="J160" t="s">
        <v>30</v>
      </c>
      <c r="K160" t="s">
        <v>31</v>
      </c>
      <c r="L160" t="s">
        <v>32</v>
      </c>
      <c r="M160">
        <v>250</v>
      </c>
      <c r="N160" t="s">
        <v>33</v>
      </c>
      <c r="O160" t="s">
        <v>34</v>
      </c>
      <c r="P160" t="s">
        <v>24</v>
      </c>
      <c r="Q160">
        <v>200</v>
      </c>
      <c r="R160" t="s">
        <v>45</v>
      </c>
      <c r="S160" t="s">
        <v>36</v>
      </c>
    </row>
    <row r="161" spans="3:19" x14ac:dyDescent="0.25">
      <c r="C161">
        <v>5</v>
      </c>
      <c r="D161" t="s">
        <v>25</v>
      </c>
      <c r="E161" t="s">
        <v>26</v>
      </c>
      <c r="F161" t="s">
        <v>189</v>
      </c>
      <c r="G161">
        <v>2.5297586333333299E-2</v>
      </c>
      <c r="H161" t="s">
        <v>28</v>
      </c>
      <c r="I161" t="s">
        <v>29</v>
      </c>
      <c r="J161" t="s">
        <v>30</v>
      </c>
      <c r="K161" t="s">
        <v>31</v>
      </c>
      <c r="L161" t="s">
        <v>32</v>
      </c>
      <c r="M161">
        <v>250</v>
      </c>
      <c r="N161" t="s">
        <v>33</v>
      </c>
      <c r="O161" t="s">
        <v>34</v>
      </c>
      <c r="P161" t="s">
        <v>24</v>
      </c>
      <c r="Q161">
        <v>200</v>
      </c>
      <c r="R161" t="s">
        <v>45</v>
      </c>
      <c r="S161" t="s">
        <v>36</v>
      </c>
    </row>
    <row r="162" spans="3:19" x14ac:dyDescent="0.25">
      <c r="C162">
        <v>5</v>
      </c>
      <c r="D162" t="s">
        <v>25</v>
      </c>
      <c r="E162" t="s">
        <v>26</v>
      </c>
      <c r="F162" t="s">
        <v>190</v>
      </c>
      <c r="G162">
        <v>3.00093336666666E-2</v>
      </c>
      <c r="H162" t="s">
        <v>28</v>
      </c>
      <c r="I162" t="s">
        <v>29</v>
      </c>
      <c r="J162" t="s">
        <v>30</v>
      </c>
      <c r="K162" t="s">
        <v>31</v>
      </c>
      <c r="L162" t="s">
        <v>32</v>
      </c>
      <c r="M162">
        <v>250</v>
      </c>
      <c r="N162" t="s">
        <v>33</v>
      </c>
      <c r="O162" t="s">
        <v>34</v>
      </c>
      <c r="P162" t="s">
        <v>24</v>
      </c>
      <c r="Q162">
        <v>200</v>
      </c>
      <c r="R162" t="s">
        <v>45</v>
      </c>
      <c r="S162" t="s">
        <v>36</v>
      </c>
    </row>
    <row r="163" spans="3:19" x14ac:dyDescent="0.25">
      <c r="C163">
        <v>6</v>
      </c>
      <c r="D163" t="s">
        <v>25</v>
      </c>
      <c r="E163" t="s">
        <v>26</v>
      </c>
      <c r="F163" t="s">
        <v>191</v>
      </c>
      <c r="G163">
        <v>1.6363957523333299</v>
      </c>
      <c r="H163" t="s">
        <v>28</v>
      </c>
      <c r="I163" t="s">
        <v>29</v>
      </c>
      <c r="J163" t="s">
        <v>30</v>
      </c>
      <c r="K163" t="s">
        <v>31</v>
      </c>
      <c r="L163" t="s">
        <v>32</v>
      </c>
      <c r="M163">
        <v>500</v>
      </c>
      <c r="N163" t="s">
        <v>33</v>
      </c>
      <c r="O163" t="s">
        <v>34</v>
      </c>
      <c r="P163" t="s">
        <v>24</v>
      </c>
      <c r="Q163">
        <v>200</v>
      </c>
      <c r="R163" t="s">
        <v>35</v>
      </c>
      <c r="S163" t="s">
        <v>36</v>
      </c>
    </row>
    <row r="164" spans="3:19" x14ac:dyDescent="0.25">
      <c r="C164">
        <v>6</v>
      </c>
      <c r="D164" t="s">
        <v>25</v>
      </c>
      <c r="E164" t="s">
        <v>26</v>
      </c>
      <c r="F164" t="s">
        <v>192</v>
      </c>
      <c r="G164">
        <v>2.1137392951666598</v>
      </c>
      <c r="H164" t="s">
        <v>28</v>
      </c>
      <c r="I164" t="s">
        <v>29</v>
      </c>
      <c r="J164" t="s">
        <v>30</v>
      </c>
      <c r="K164" t="s">
        <v>31</v>
      </c>
      <c r="L164" t="s">
        <v>32</v>
      </c>
      <c r="M164">
        <v>500</v>
      </c>
      <c r="N164" t="s">
        <v>33</v>
      </c>
      <c r="O164" t="s">
        <v>34</v>
      </c>
      <c r="P164" t="s">
        <v>24</v>
      </c>
      <c r="Q164">
        <v>200</v>
      </c>
      <c r="R164" t="s">
        <v>35</v>
      </c>
      <c r="S164" t="s">
        <v>36</v>
      </c>
    </row>
    <row r="165" spans="3:19" x14ac:dyDescent="0.25">
      <c r="C165">
        <v>6</v>
      </c>
      <c r="D165" t="s">
        <v>25</v>
      </c>
      <c r="E165" t="s">
        <v>26</v>
      </c>
      <c r="F165" t="s">
        <v>193</v>
      </c>
      <c r="G165">
        <v>2.07780453983333</v>
      </c>
      <c r="H165" t="s">
        <v>28</v>
      </c>
      <c r="I165" t="s">
        <v>29</v>
      </c>
      <c r="J165" t="s">
        <v>30</v>
      </c>
      <c r="K165" t="s">
        <v>31</v>
      </c>
      <c r="L165" t="s">
        <v>32</v>
      </c>
      <c r="M165">
        <v>500</v>
      </c>
      <c r="N165" t="s">
        <v>33</v>
      </c>
      <c r="O165" t="s">
        <v>34</v>
      </c>
      <c r="P165" t="s">
        <v>24</v>
      </c>
      <c r="Q165">
        <v>200</v>
      </c>
      <c r="R165" t="s">
        <v>35</v>
      </c>
      <c r="S165" t="s">
        <v>36</v>
      </c>
    </row>
    <row r="166" spans="3:19" x14ac:dyDescent="0.25">
      <c r="C166">
        <v>6</v>
      </c>
      <c r="D166" t="s">
        <v>25</v>
      </c>
      <c r="E166" t="s">
        <v>26</v>
      </c>
      <c r="F166" t="s">
        <v>194</v>
      </c>
      <c r="G166">
        <v>1.66999964116666</v>
      </c>
      <c r="H166" t="s">
        <v>28</v>
      </c>
      <c r="I166" t="s">
        <v>29</v>
      </c>
      <c r="J166" t="s">
        <v>30</v>
      </c>
      <c r="K166" t="s">
        <v>31</v>
      </c>
      <c r="L166" t="s">
        <v>32</v>
      </c>
      <c r="M166">
        <v>500</v>
      </c>
      <c r="N166" t="s">
        <v>33</v>
      </c>
      <c r="O166" t="s">
        <v>34</v>
      </c>
      <c r="P166" t="s">
        <v>24</v>
      </c>
      <c r="Q166">
        <v>200</v>
      </c>
      <c r="R166" t="s">
        <v>35</v>
      </c>
      <c r="S166" t="s">
        <v>36</v>
      </c>
    </row>
    <row r="167" spans="3:19" x14ac:dyDescent="0.25">
      <c r="C167">
        <v>6</v>
      </c>
      <c r="D167" t="s">
        <v>25</v>
      </c>
      <c r="E167" t="s">
        <v>26</v>
      </c>
      <c r="F167" t="s">
        <v>195</v>
      </c>
      <c r="G167">
        <v>1.4309521935</v>
      </c>
      <c r="H167" t="s">
        <v>28</v>
      </c>
      <c r="I167" t="s">
        <v>29</v>
      </c>
      <c r="J167" t="s">
        <v>30</v>
      </c>
      <c r="K167" t="s">
        <v>31</v>
      </c>
      <c r="L167" t="s">
        <v>32</v>
      </c>
      <c r="M167">
        <v>500</v>
      </c>
      <c r="N167" t="s">
        <v>33</v>
      </c>
      <c r="O167" t="s">
        <v>34</v>
      </c>
      <c r="P167" t="s">
        <v>24</v>
      </c>
      <c r="Q167">
        <v>200</v>
      </c>
      <c r="R167" t="s">
        <v>35</v>
      </c>
      <c r="S167" t="s">
        <v>36</v>
      </c>
    </row>
    <row r="168" spans="3:19" x14ac:dyDescent="0.25">
      <c r="C168">
        <v>6</v>
      </c>
      <c r="D168" t="s">
        <v>25</v>
      </c>
      <c r="E168" t="s">
        <v>26</v>
      </c>
      <c r="F168" t="s">
        <v>196</v>
      </c>
      <c r="G168">
        <v>0.24741402533333301</v>
      </c>
      <c r="H168" t="s">
        <v>28</v>
      </c>
      <c r="I168" t="s">
        <v>29</v>
      </c>
      <c r="J168" t="s">
        <v>30</v>
      </c>
      <c r="K168" t="s">
        <v>31</v>
      </c>
      <c r="L168" t="s">
        <v>32</v>
      </c>
      <c r="M168">
        <v>500</v>
      </c>
      <c r="N168" t="s">
        <v>33</v>
      </c>
      <c r="O168" t="s">
        <v>34</v>
      </c>
      <c r="P168" t="s">
        <v>24</v>
      </c>
      <c r="Q168">
        <v>200</v>
      </c>
      <c r="R168" t="s">
        <v>35</v>
      </c>
      <c r="S168" t="s">
        <v>36</v>
      </c>
    </row>
    <row r="169" spans="3:19" x14ac:dyDescent="0.25">
      <c r="C169">
        <v>6</v>
      </c>
      <c r="D169" t="s">
        <v>25</v>
      </c>
      <c r="E169" t="s">
        <v>26</v>
      </c>
      <c r="F169" t="s">
        <v>197</v>
      </c>
      <c r="G169">
        <v>2.85468031666666E-2</v>
      </c>
      <c r="H169" t="s">
        <v>28</v>
      </c>
      <c r="I169" t="s">
        <v>29</v>
      </c>
      <c r="J169" t="s">
        <v>30</v>
      </c>
      <c r="K169" t="s">
        <v>31</v>
      </c>
      <c r="L169" t="s">
        <v>32</v>
      </c>
      <c r="M169">
        <v>500</v>
      </c>
      <c r="N169" t="s">
        <v>33</v>
      </c>
      <c r="O169" t="s">
        <v>34</v>
      </c>
      <c r="P169" t="s">
        <v>24</v>
      </c>
      <c r="Q169">
        <v>200</v>
      </c>
      <c r="R169" t="s">
        <v>35</v>
      </c>
      <c r="S169" t="s">
        <v>36</v>
      </c>
    </row>
    <row r="170" spans="3:19" x14ac:dyDescent="0.25">
      <c r="C170">
        <v>6</v>
      </c>
      <c r="D170" t="s">
        <v>25</v>
      </c>
      <c r="E170" t="s">
        <v>26</v>
      </c>
      <c r="F170" t="s">
        <v>198</v>
      </c>
      <c r="G170">
        <v>2.48477611666666E-2</v>
      </c>
      <c r="H170" t="s">
        <v>28</v>
      </c>
      <c r="I170" t="s">
        <v>29</v>
      </c>
      <c r="J170" t="s">
        <v>30</v>
      </c>
      <c r="K170" t="s">
        <v>31</v>
      </c>
      <c r="L170" t="s">
        <v>32</v>
      </c>
      <c r="M170">
        <v>500</v>
      </c>
      <c r="N170" t="s">
        <v>33</v>
      </c>
      <c r="O170" t="s">
        <v>34</v>
      </c>
      <c r="P170" t="s">
        <v>24</v>
      </c>
      <c r="Q170">
        <v>200</v>
      </c>
      <c r="R170" t="s">
        <v>35</v>
      </c>
      <c r="S170" t="s">
        <v>36</v>
      </c>
    </row>
    <row r="171" spans="3:19" x14ac:dyDescent="0.25">
      <c r="C171">
        <v>6</v>
      </c>
      <c r="D171" t="s">
        <v>25</v>
      </c>
      <c r="E171" t="s">
        <v>26</v>
      </c>
      <c r="F171" t="s">
        <v>199</v>
      </c>
      <c r="G171">
        <v>2.40893561666666E-2</v>
      </c>
      <c r="H171" t="s">
        <v>28</v>
      </c>
      <c r="I171" t="s">
        <v>29</v>
      </c>
      <c r="J171" t="s">
        <v>30</v>
      </c>
      <c r="K171" t="s">
        <v>31</v>
      </c>
      <c r="L171" t="s">
        <v>32</v>
      </c>
      <c r="M171">
        <v>500</v>
      </c>
      <c r="N171" t="s">
        <v>33</v>
      </c>
      <c r="O171" t="s">
        <v>34</v>
      </c>
      <c r="P171" t="s">
        <v>24</v>
      </c>
      <c r="Q171">
        <v>200</v>
      </c>
      <c r="R171" t="s">
        <v>35</v>
      </c>
      <c r="S171" t="s">
        <v>36</v>
      </c>
    </row>
    <row r="172" spans="3:19" x14ac:dyDescent="0.25">
      <c r="C172">
        <v>6</v>
      </c>
      <c r="D172" t="s">
        <v>25</v>
      </c>
      <c r="E172" t="s">
        <v>26</v>
      </c>
      <c r="F172" t="s">
        <v>200</v>
      </c>
      <c r="G172">
        <v>3.0184940833333299E-2</v>
      </c>
      <c r="H172" t="s">
        <v>28</v>
      </c>
      <c r="I172" t="s">
        <v>29</v>
      </c>
      <c r="J172" t="s">
        <v>30</v>
      </c>
      <c r="K172" t="s">
        <v>31</v>
      </c>
      <c r="L172" t="s">
        <v>32</v>
      </c>
      <c r="M172">
        <v>500</v>
      </c>
      <c r="N172" t="s">
        <v>33</v>
      </c>
      <c r="O172" t="s">
        <v>34</v>
      </c>
      <c r="P172" t="s">
        <v>24</v>
      </c>
      <c r="Q172">
        <v>200</v>
      </c>
      <c r="R172" t="s">
        <v>35</v>
      </c>
      <c r="S172" t="s">
        <v>36</v>
      </c>
    </row>
    <row r="173" spans="3:19" x14ac:dyDescent="0.25">
      <c r="C173">
        <v>6</v>
      </c>
      <c r="D173" t="s">
        <v>25</v>
      </c>
      <c r="E173" t="s">
        <v>26</v>
      </c>
      <c r="F173" t="s">
        <v>201</v>
      </c>
      <c r="G173">
        <v>2.9304088666666599E-2</v>
      </c>
      <c r="H173" t="s">
        <v>28</v>
      </c>
      <c r="I173" t="s">
        <v>29</v>
      </c>
      <c r="J173" t="s">
        <v>30</v>
      </c>
      <c r="K173" t="s">
        <v>31</v>
      </c>
      <c r="L173" t="s">
        <v>32</v>
      </c>
      <c r="M173">
        <v>500</v>
      </c>
      <c r="N173" t="s">
        <v>33</v>
      </c>
      <c r="O173" t="s">
        <v>34</v>
      </c>
      <c r="P173" t="s">
        <v>24</v>
      </c>
      <c r="Q173">
        <v>200</v>
      </c>
      <c r="R173" t="s">
        <v>35</v>
      </c>
      <c r="S173" t="s">
        <v>36</v>
      </c>
    </row>
    <row r="174" spans="3:19" x14ac:dyDescent="0.25">
      <c r="C174">
        <v>6</v>
      </c>
      <c r="D174" t="s">
        <v>25</v>
      </c>
      <c r="E174" t="s">
        <v>26</v>
      </c>
      <c r="F174" t="s">
        <v>202</v>
      </c>
      <c r="G174">
        <v>2.6233997666666599E-2</v>
      </c>
      <c r="H174" t="s">
        <v>28</v>
      </c>
      <c r="I174" t="s">
        <v>29</v>
      </c>
      <c r="J174" t="s">
        <v>30</v>
      </c>
      <c r="K174" t="s">
        <v>31</v>
      </c>
      <c r="L174" t="s">
        <v>32</v>
      </c>
      <c r="M174">
        <v>500</v>
      </c>
      <c r="N174" t="s">
        <v>33</v>
      </c>
      <c r="O174" t="s">
        <v>34</v>
      </c>
      <c r="P174" t="s">
        <v>24</v>
      </c>
      <c r="Q174">
        <v>200</v>
      </c>
      <c r="R174" t="s">
        <v>35</v>
      </c>
      <c r="S174" t="s">
        <v>36</v>
      </c>
    </row>
    <row r="175" spans="3:19" x14ac:dyDescent="0.25">
      <c r="C175">
        <v>6</v>
      </c>
      <c r="D175" t="s">
        <v>25</v>
      </c>
      <c r="E175" t="s">
        <v>26</v>
      </c>
      <c r="F175" t="s">
        <v>203</v>
      </c>
      <c r="G175">
        <v>2.42351738333333E-2</v>
      </c>
      <c r="H175" t="s">
        <v>28</v>
      </c>
      <c r="I175" t="s">
        <v>29</v>
      </c>
      <c r="J175" t="s">
        <v>30</v>
      </c>
      <c r="K175" t="s">
        <v>31</v>
      </c>
      <c r="L175" t="s">
        <v>32</v>
      </c>
      <c r="M175">
        <v>500</v>
      </c>
      <c r="N175" t="s">
        <v>33</v>
      </c>
      <c r="O175" t="s">
        <v>34</v>
      </c>
      <c r="P175" t="s">
        <v>24</v>
      </c>
      <c r="Q175">
        <v>200</v>
      </c>
      <c r="R175" t="s">
        <v>35</v>
      </c>
      <c r="S175" t="s">
        <v>36</v>
      </c>
    </row>
    <row r="176" spans="3:19" x14ac:dyDescent="0.25">
      <c r="C176">
        <v>6</v>
      </c>
      <c r="D176" t="s">
        <v>25</v>
      </c>
      <c r="E176" t="s">
        <v>26</v>
      </c>
      <c r="F176" t="s">
        <v>68</v>
      </c>
      <c r="G176">
        <v>2.6534835499999999E-2</v>
      </c>
      <c r="H176" t="s">
        <v>28</v>
      </c>
      <c r="I176" t="s">
        <v>29</v>
      </c>
      <c r="J176" t="s">
        <v>30</v>
      </c>
      <c r="K176" t="s">
        <v>31</v>
      </c>
      <c r="L176" t="s">
        <v>32</v>
      </c>
      <c r="M176">
        <v>500</v>
      </c>
      <c r="N176" t="s">
        <v>33</v>
      </c>
      <c r="O176" t="s">
        <v>34</v>
      </c>
      <c r="P176" t="s">
        <v>24</v>
      </c>
      <c r="Q176">
        <v>200</v>
      </c>
      <c r="R176" t="s">
        <v>35</v>
      </c>
      <c r="S176" t="s">
        <v>36</v>
      </c>
    </row>
    <row r="177" spans="3:19" x14ac:dyDescent="0.25">
      <c r="C177">
        <v>7</v>
      </c>
      <c r="D177" t="s">
        <v>25</v>
      </c>
      <c r="E177" t="s">
        <v>26</v>
      </c>
      <c r="F177" t="s">
        <v>190</v>
      </c>
      <c r="G177">
        <v>2.9831203000000001E-2</v>
      </c>
      <c r="H177" t="s">
        <v>28</v>
      </c>
      <c r="I177" t="s">
        <v>29</v>
      </c>
      <c r="J177" t="s">
        <v>30</v>
      </c>
      <c r="K177" t="s">
        <v>31</v>
      </c>
      <c r="L177" t="s">
        <v>32</v>
      </c>
      <c r="M177">
        <v>500</v>
      </c>
      <c r="N177" t="s">
        <v>33</v>
      </c>
      <c r="O177" t="s">
        <v>34</v>
      </c>
      <c r="P177" t="s">
        <v>24</v>
      </c>
      <c r="Q177">
        <v>200</v>
      </c>
      <c r="R177" t="s">
        <v>45</v>
      </c>
      <c r="S177" t="s">
        <v>36</v>
      </c>
    </row>
    <row r="178" spans="3:19" x14ac:dyDescent="0.25">
      <c r="C178">
        <v>7</v>
      </c>
      <c r="D178" t="s">
        <v>25</v>
      </c>
      <c r="E178" t="s">
        <v>26</v>
      </c>
      <c r="F178" t="s">
        <v>204</v>
      </c>
      <c r="G178">
        <v>2.61477953333333E-2</v>
      </c>
      <c r="H178" t="s">
        <v>28</v>
      </c>
      <c r="I178" t="s">
        <v>29</v>
      </c>
      <c r="J178" t="s">
        <v>30</v>
      </c>
      <c r="K178" t="s">
        <v>31</v>
      </c>
      <c r="L178" t="s">
        <v>32</v>
      </c>
      <c r="M178">
        <v>500</v>
      </c>
      <c r="N178" t="s">
        <v>33</v>
      </c>
      <c r="O178" t="s">
        <v>34</v>
      </c>
      <c r="P178" t="s">
        <v>24</v>
      </c>
      <c r="Q178">
        <v>200</v>
      </c>
      <c r="R178" t="s">
        <v>45</v>
      </c>
      <c r="S178" t="s">
        <v>36</v>
      </c>
    </row>
    <row r="179" spans="3:19" x14ac:dyDescent="0.25">
      <c r="C179">
        <v>7</v>
      </c>
      <c r="D179" t="s">
        <v>25</v>
      </c>
      <c r="E179" t="s">
        <v>26</v>
      </c>
      <c r="F179" t="s">
        <v>205</v>
      </c>
      <c r="G179">
        <v>4.7217326999999899E-2</v>
      </c>
      <c r="H179" t="s">
        <v>28</v>
      </c>
      <c r="I179" t="s">
        <v>29</v>
      </c>
      <c r="J179" t="s">
        <v>30</v>
      </c>
      <c r="K179" t="s">
        <v>31</v>
      </c>
      <c r="L179" t="s">
        <v>32</v>
      </c>
      <c r="M179">
        <v>500</v>
      </c>
      <c r="N179" t="s">
        <v>33</v>
      </c>
      <c r="O179" t="s">
        <v>34</v>
      </c>
      <c r="P179" t="s">
        <v>24</v>
      </c>
      <c r="Q179">
        <v>200</v>
      </c>
      <c r="R179" t="s">
        <v>45</v>
      </c>
      <c r="S179" t="s">
        <v>36</v>
      </c>
    </row>
    <row r="180" spans="3:19" x14ac:dyDescent="0.25">
      <c r="C180">
        <v>7</v>
      </c>
      <c r="D180" t="s">
        <v>25</v>
      </c>
      <c r="E180" t="s">
        <v>26</v>
      </c>
      <c r="F180" t="s">
        <v>206</v>
      </c>
      <c r="G180">
        <v>3.3124654333333302E-2</v>
      </c>
      <c r="H180" t="s">
        <v>28</v>
      </c>
      <c r="I180" t="s">
        <v>29</v>
      </c>
      <c r="J180" t="s">
        <v>30</v>
      </c>
      <c r="K180" t="s">
        <v>31</v>
      </c>
      <c r="L180" t="s">
        <v>32</v>
      </c>
      <c r="M180">
        <v>500</v>
      </c>
      <c r="N180" t="s">
        <v>33</v>
      </c>
      <c r="O180" t="s">
        <v>34</v>
      </c>
      <c r="P180" t="s">
        <v>24</v>
      </c>
      <c r="Q180">
        <v>200</v>
      </c>
      <c r="R180" t="s">
        <v>45</v>
      </c>
      <c r="S180" t="s">
        <v>36</v>
      </c>
    </row>
    <row r="181" spans="3:19" x14ac:dyDescent="0.25">
      <c r="C181">
        <v>7</v>
      </c>
      <c r="D181" t="s">
        <v>25</v>
      </c>
      <c r="E181" t="s">
        <v>26</v>
      </c>
      <c r="F181" t="s">
        <v>207</v>
      </c>
      <c r="G181">
        <v>2.47631514999999E-2</v>
      </c>
      <c r="H181" t="s">
        <v>28</v>
      </c>
      <c r="I181" t="s">
        <v>29</v>
      </c>
      <c r="J181" t="s">
        <v>30</v>
      </c>
      <c r="K181" t="s">
        <v>31</v>
      </c>
      <c r="L181" t="s">
        <v>32</v>
      </c>
      <c r="M181">
        <v>500</v>
      </c>
      <c r="N181" t="s">
        <v>33</v>
      </c>
      <c r="O181" t="s">
        <v>34</v>
      </c>
      <c r="P181" t="s">
        <v>24</v>
      </c>
      <c r="Q181">
        <v>200</v>
      </c>
      <c r="R181" t="s">
        <v>45</v>
      </c>
      <c r="S181" t="s">
        <v>36</v>
      </c>
    </row>
    <row r="182" spans="3:19" x14ac:dyDescent="0.25">
      <c r="C182">
        <v>7</v>
      </c>
      <c r="D182" t="s">
        <v>25</v>
      </c>
      <c r="E182" t="s">
        <v>26</v>
      </c>
      <c r="F182" t="s">
        <v>208</v>
      </c>
      <c r="G182">
        <v>2.0869129666666601E-2</v>
      </c>
      <c r="H182" t="s">
        <v>28</v>
      </c>
      <c r="I182" t="s">
        <v>29</v>
      </c>
      <c r="J182" t="s">
        <v>30</v>
      </c>
      <c r="K182" t="s">
        <v>31</v>
      </c>
      <c r="L182" t="s">
        <v>32</v>
      </c>
      <c r="M182">
        <v>500</v>
      </c>
      <c r="N182" t="s">
        <v>33</v>
      </c>
      <c r="O182" t="s">
        <v>34</v>
      </c>
      <c r="P182" t="s">
        <v>24</v>
      </c>
      <c r="Q182">
        <v>200</v>
      </c>
      <c r="R182" t="s">
        <v>45</v>
      </c>
      <c r="S182" t="s">
        <v>36</v>
      </c>
    </row>
    <row r="183" spans="3:19" x14ac:dyDescent="0.25">
      <c r="C183">
        <v>7</v>
      </c>
      <c r="D183" t="s">
        <v>25</v>
      </c>
      <c r="E183" t="s">
        <v>26</v>
      </c>
      <c r="F183" t="s">
        <v>209</v>
      </c>
      <c r="G183">
        <v>0.51984343166666602</v>
      </c>
      <c r="H183" t="s">
        <v>28</v>
      </c>
      <c r="I183" t="s">
        <v>29</v>
      </c>
      <c r="J183" t="s">
        <v>30</v>
      </c>
      <c r="K183" t="s">
        <v>31</v>
      </c>
      <c r="L183" t="s">
        <v>32</v>
      </c>
      <c r="M183">
        <v>500</v>
      </c>
      <c r="N183" t="s">
        <v>33</v>
      </c>
      <c r="O183" t="s">
        <v>34</v>
      </c>
      <c r="P183" t="s">
        <v>24</v>
      </c>
      <c r="Q183">
        <v>200</v>
      </c>
      <c r="R183" t="s">
        <v>45</v>
      </c>
      <c r="S183" t="s">
        <v>36</v>
      </c>
    </row>
    <row r="184" spans="3:19" x14ac:dyDescent="0.25">
      <c r="C184">
        <v>7</v>
      </c>
      <c r="D184" t="s">
        <v>25</v>
      </c>
      <c r="E184" t="s">
        <v>26</v>
      </c>
      <c r="F184" t="s">
        <v>210</v>
      </c>
      <c r="G184">
        <v>1.8896568728333301</v>
      </c>
      <c r="H184" t="s">
        <v>28</v>
      </c>
      <c r="I184" t="s">
        <v>29</v>
      </c>
      <c r="J184" t="s">
        <v>30</v>
      </c>
      <c r="K184" t="s">
        <v>31</v>
      </c>
      <c r="L184" t="s">
        <v>32</v>
      </c>
      <c r="M184">
        <v>500</v>
      </c>
      <c r="N184" t="s">
        <v>33</v>
      </c>
      <c r="O184" t="s">
        <v>34</v>
      </c>
      <c r="P184" t="s">
        <v>24</v>
      </c>
      <c r="Q184">
        <v>200</v>
      </c>
      <c r="R184" t="s">
        <v>45</v>
      </c>
      <c r="S184" t="s">
        <v>36</v>
      </c>
    </row>
    <row r="185" spans="3:19" x14ac:dyDescent="0.25">
      <c r="C185">
        <v>7</v>
      </c>
      <c r="D185" t="s">
        <v>25</v>
      </c>
      <c r="E185" t="s">
        <v>26</v>
      </c>
      <c r="F185" t="s">
        <v>211</v>
      </c>
      <c r="G185">
        <v>1.84717615349999</v>
      </c>
      <c r="H185" t="s">
        <v>28</v>
      </c>
      <c r="I185" t="s">
        <v>29</v>
      </c>
      <c r="J185" t="s">
        <v>30</v>
      </c>
      <c r="K185" t="s">
        <v>31</v>
      </c>
      <c r="L185" t="s">
        <v>32</v>
      </c>
      <c r="M185">
        <v>500</v>
      </c>
      <c r="N185" t="s">
        <v>33</v>
      </c>
      <c r="O185" t="s">
        <v>34</v>
      </c>
      <c r="P185" t="s">
        <v>24</v>
      </c>
      <c r="Q185">
        <v>200</v>
      </c>
      <c r="R185" t="s">
        <v>45</v>
      </c>
      <c r="S185" t="s">
        <v>36</v>
      </c>
    </row>
    <row r="186" spans="3:19" x14ac:dyDescent="0.25">
      <c r="C186">
        <v>7</v>
      </c>
      <c r="D186" t="s">
        <v>25</v>
      </c>
      <c r="E186" t="s">
        <v>26</v>
      </c>
      <c r="F186" t="s">
        <v>212</v>
      </c>
      <c r="G186">
        <v>2.02711515583333</v>
      </c>
      <c r="H186" t="s">
        <v>28</v>
      </c>
      <c r="I186" t="s">
        <v>29</v>
      </c>
      <c r="J186" t="s">
        <v>30</v>
      </c>
      <c r="K186" t="s">
        <v>31</v>
      </c>
      <c r="L186" t="s">
        <v>32</v>
      </c>
      <c r="M186">
        <v>500</v>
      </c>
      <c r="N186" t="s">
        <v>33</v>
      </c>
      <c r="O186" t="s">
        <v>34</v>
      </c>
      <c r="P186" t="s">
        <v>24</v>
      </c>
      <c r="Q186">
        <v>200</v>
      </c>
      <c r="R186" t="s">
        <v>45</v>
      </c>
      <c r="S186" t="s">
        <v>36</v>
      </c>
    </row>
    <row r="187" spans="3:19" x14ac:dyDescent="0.25">
      <c r="C187">
        <v>7</v>
      </c>
      <c r="D187" t="s">
        <v>25</v>
      </c>
      <c r="E187" t="s">
        <v>26</v>
      </c>
      <c r="F187" t="s">
        <v>213</v>
      </c>
      <c r="G187">
        <v>1.527602788</v>
      </c>
      <c r="H187" t="s">
        <v>28</v>
      </c>
      <c r="I187" t="s">
        <v>29</v>
      </c>
      <c r="J187" t="s">
        <v>30</v>
      </c>
      <c r="K187" t="s">
        <v>31</v>
      </c>
      <c r="L187" t="s">
        <v>32</v>
      </c>
      <c r="M187">
        <v>500</v>
      </c>
      <c r="N187" t="s">
        <v>33</v>
      </c>
      <c r="O187" t="s">
        <v>34</v>
      </c>
      <c r="P187" t="s">
        <v>24</v>
      </c>
      <c r="Q187">
        <v>200</v>
      </c>
      <c r="R187" t="s">
        <v>45</v>
      </c>
      <c r="S187" t="s">
        <v>36</v>
      </c>
    </row>
    <row r="188" spans="3:19" x14ac:dyDescent="0.25">
      <c r="C188">
        <v>7</v>
      </c>
      <c r="D188" t="s">
        <v>25</v>
      </c>
      <c r="E188" t="s">
        <v>26</v>
      </c>
      <c r="F188" t="s">
        <v>214</v>
      </c>
      <c r="G188">
        <v>1.47271100166666</v>
      </c>
      <c r="H188" t="s">
        <v>28</v>
      </c>
      <c r="I188" t="s">
        <v>29</v>
      </c>
      <c r="J188" t="s">
        <v>30</v>
      </c>
      <c r="K188" t="s">
        <v>31</v>
      </c>
      <c r="L188" t="s">
        <v>32</v>
      </c>
      <c r="M188">
        <v>500</v>
      </c>
      <c r="N188" t="s">
        <v>33</v>
      </c>
      <c r="O188" t="s">
        <v>34</v>
      </c>
      <c r="P188" t="s">
        <v>24</v>
      </c>
      <c r="Q188">
        <v>200</v>
      </c>
      <c r="R188" t="s">
        <v>45</v>
      </c>
      <c r="S188" t="s">
        <v>36</v>
      </c>
    </row>
    <row r="189" spans="3:19" x14ac:dyDescent="0.25">
      <c r="C189">
        <v>7</v>
      </c>
      <c r="D189" t="s">
        <v>25</v>
      </c>
      <c r="E189" t="s">
        <v>26</v>
      </c>
      <c r="F189" t="s">
        <v>215</v>
      </c>
      <c r="G189">
        <v>2.5035378833333299E-2</v>
      </c>
      <c r="H189" t="s">
        <v>28</v>
      </c>
      <c r="I189" t="s">
        <v>29</v>
      </c>
      <c r="J189" t="s">
        <v>30</v>
      </c>
      <c r="K189" t="s">
        <v>31</v>
      </c>
      <c r="L189" t="s">
        <v>32</v>
      </c>
      <c r="M189">
        <v>500</v>
      </c>
      <c r="N189" t="s">
        <v>33</v>
      </c>
      <c r="O189" t="s">
        <v>34</v>
      </c>
      <c r="P189" t="s">
        <v>24</v>
      </c>
      <c r="Q189">
        <v>200</v>
      </c>
      <c r="R189" t="s">
        <v>45</v>
      </c>
      <c r="S189" t="s">
        <v>36</v>
      </c>
    </row>
    <row r="190" spans="3:19" x14ac:dyDescent="0.25">
      <c r="C190">
        <v>7</v>
      </c>
      <c r="D190" t="s">
        <v>25</v>
      </c>
      <c r="E190" t="s">
        <v>26</v>
      </c>
      <c r="F190" t="s">
        <v>216</v>
      </c>
      <c r="G190">
        <v>2.6890427499999901E-2</v>
      </c>
      <c r="H190" t="s">
        <v>28</v>
      </c>
      <c r="I190" t="s">
        <v>29</v>
      </c>
      <c r="J190" t="s">
        <v>30</v>
      </c>
      <c r="K190" t="s">
        <v>31</v>
      </c>
      <c r="L190" t="s">
        <v>32</v>
      </c>
      <c r="M190">
        <v>500</v>
      </c>
      <c r="N190" t="s">
        <v>33</v>
      </c>
      <c r="O190" t="s">
        <v>34</v>
      </c>
      <c r="P190" t="s">
        <v>24</v>
      </c>
      <c r="Q190">
        <v>200</v>
      </c>
      <c r="R190" t="s">
        <v>45</v>
      </c>
      <c r="S190" t="s">
        <v>36</v>
      </c>
    </row>
    <row r="191" spans="3:19" x14ac:dyDescent="0.25">
      <c r="C191">
        <v>7</v>
      </c>
      <c r="D191" t="s">
        <v>25</v>
      </c>
      <c r="E191" t="s">
        <v>26</v>
      </c>
      <c r="F191" t="s">
        <v>96</v>
      </c>
      <c r="G191">
        <v>2.3391945500000001E-2</v>
      </c>
      <c r="H191" t="s">
        <v>28</v>
      </c>
      <c r="I191" t="s">
        <v>29</v>
      </c>
      <c r="J191" t="s">
        <v>30</v>
      </c>
      <c r="K191" t="s">
        <v>31</v>
      </c>
      <c r="L191" t="s">
        <v>32</v>
      </c>
      <c r="M191">
        <v>500</v>
      </c>
      <c r="N191" t="s">
        <v>33</v>
      </c>
      <c r="O191" t="s">
        <v>34</v>
      </c>
      <c r="P191" t="s">
        <v>24</v>
      </c>
      <c r="Q191">
        <v>200</v>
      </c>
      <c r="R191" t="s">
        <v>45</v>
      </c>
      <c r="S191" t="s">
        <v>36</v>
      </c>
    </row>
    <row r="194" spans="1:7" x14ac:dyDescent="0.25">
      <c r="A194" t="s">
        <v>226</v>
      </c>
    </row>
    <row r="196" spans="1:7" x14ac:dyDescent="0.25">
      <c r="A196" t="s">
        <v>221</v>
      </c>
      <c r="B196" t="s">
        <v>223</v>
      </c>
    </row>
    <row r="197" spans="1:7" x14ac:dyDescent="0.25">
      <c r="A197" s="6">
        <v>0.9</v>
      </c>
      <c r="B197" s="11">
        <f>1-A197</f>
        <v>9.9999999999999978E-2</v>
      </c>
    </row>
    <row r="198" spans="1:7" x14ac:dyDescent="0.25">
      <c r="A198" s="2" t="s">
        <v>218</v>
      </c>
      <c r="B198" s="1" t="s">
        <v>219</v>
      </c>
      <c r="C198" s="1" t="s">
        <v>220</v>
      </c>
      <c r="D198" s="1" t="s">
        <v>222</v>
      </c>
      <c r="E198" s="7" t="s">
        <v>227</v>
      </c>
      <c r="F198" s="7" t="s">
        <v>224</v>
      </c>
      <c r="G198" s="7" t="s">
        <v>225</v>
      </c>
    </row>
    <row r="199" spans="1:7" x14ac:dyDescent="0.25">
      <c r="A199" s="5">
        <v>100</v>
      </c>
      <c r="B199" s="1">
        <v>9.9240142381720214E-2</v>
      </c>
      <c r="C199" s="1">
        <v>9.6037642663180545E-2</v>
      </c>
      <c r="D199" s="10">
        <v>31</v>
      </c>
      <c r="E199" s="8"/>
      <c r="F199" s="8"/>
      <c r="G199" s="8"/>
    </row>
    <row r="200" spans="1:7" x14ac:dyDescent="0.25">
      <c r="A200" s="4" t="s">
        <v>35</v>
      </c>
      <c r="B200" s="1">
        <v>0.1759892349687496</v>
      </c>
      <c r="C200" s="1">
        <v>0.1147578563107991</v>
      </c>
      <c r="D200" s="10">
        <v>8</v>
      </c>
      <c r="E200" s="12">
        <f>_xlfn.CONFIDENCE.T(B197,GETPIVOTDATA("Std Dev",$A$198,"peak_users",100,"system_type","closed"),GETPIVOTDATA("n",$A$198,"peak_users",100,"system_type","closed"))</f>
        <v>7.6868793058241972E-2</v>
      </c>
      <c r="F200" s="12">
        <f>GETPIVOTDATA("Mean",$A$198,"peak_users",100,"system_type","closed") - E200</f>
        <v>9.9120441910507631E-2</v>
      </c>
      <c r="G200" s="12">
        <f>GETPIVOTDATA("Mean",$A$198,"peak_users",100,"system_type","closed")+E200</f>
        <v>0.25285802802699159</v>
      </c>
    </row>
    <row r="201" spans="1:7" x14ac:dyDescent="0.25">
      <c r="A201" s="4" t="s">
        <v>45</v>
      </c>
      <c r="B201" s="1">
        <v>7.2544805829709999E-2</v>
      </c>
      <c r="C201" s="1">
        <v>7.4161119621352467E-2</v>
      </c>
      <c r="D201" s="10">
        <v>23</v>
      </c>
      <c r="E201" s="12">
        <f>_xlfn.CONFIDENCE.T(B197,GETPIVOTDATA("Std Dev",$A$198,"peak_users",100,"system_type","open"),GETPIVOTDATA("n",$A$198,"peak_users",100,"system_type","open"))</f>
        <v>2.6553340903765075E-2</v>
      </c>
      <c r="F201" s="12">
        <f>GETPIVOTDATA("Mean",$A$198,"peak_users",100,"system_type","open")-E201</f>
        <v>4.5991464925944928E-2</v>
      </c>
      <c r="G201" s="12">
        <f>GETPIVOTDATA("Mean",$A$198,"peak_users",100,"system_type","open")+E201</f>
        <v>9.909814673347507E-2</v>
      </c>
    </row>
    <row r="202" spans="1:7" x14ac:dyDescent="0.25">
      <c r="A202" s="5">
        <v>250</v>
      </c>
      <c r="B202" s="1">
        <v>0.10492703540719686</v>
      </c>
      <c r="C202" s="1">
        <v>0.21235163114925043</v>
      </c>
      <c r="D202" s="10">
        <v>88</v>
      </c>
      <c r="E202" s="13"/>
      <c r="F202" s="13"/>
      <c r="G202" s="13"/>
    </row>
    <row r="203" spans="1:7" x14ac:dyDescent="0.25">
      <c r="A203" s="4" t="s">
        <v>35</v>
      </c>
      <c r="B203" s="1">
        <v>7.6877820228603511E-2</v>
      </c>
      <c r="C203" s="1">
        <v>0.18323671493832644</v>
      </c>
      <c r="D203" s="10">
        <v>74</v>
      </c>
      <c r="E203" s="12">
        <f>_xlfn.CONFIDENCE.NORM(B197,GETPIVOTDATA("Std Dev",$A$198,"peak_users",250,"system_type","closed"),GETPIVOTDATA("n",$A$198,"peak_users",250,"system_type","closed"))</f>
        <v>3.5036756435111636E-2</v>
      </c>
      <c r="F203" s="12">
        <f>GETPIVOTDATA("Mean",$A$198,"peak_users",250,"system_type","closed")-E203</f>
        <v>4.1841063793491874E-2</v>
      </c>
      <c r="G203" s="12">
        <f>GETPIVOTDATA("Mean",$A$198,"peak_users",250,"system_type","closed")+E203</f>
        <v>0.11191457666371515</v>
      </c>
    </row>
    <row r="204" spans="1:7" x14ac:dyDescent="0.25">
      <c r="A204" s="4" t="s">
        <v>45</v>
      </c>
      <c r="B204" s="1">
        <v>0.2531871727797616</v>
      </c>
      <c r="C204" s="1">
        <v>0.29169649705055567</v>
      </c>
      <c r="D204" s="10">
        <v>14</v>
      </c>
      <c r="E204" s="12">
        <f>_xlfn.CONFIDENCE.T(B197,GETPIVOTDATA("Std Dev",$A$198,"peak_users",250,"system_type","open"),GETPIVOTDATA("n",$A$198,"peak_users",250,"system_type","open"))</f>
        <v>0.1380604942465368</v>
      </c>
      <c r="F204" s="12">
        <f>GETPIVOTDATA("Mean",$A$198,"peak_users",250,"system_type","open")-E204</f>
        <v>0.11512667853322481</v>
      </c>
      <c r="G204" s="12">
        <f>GETPIVOTDATA("Mean",$A$198,"peak_users",250,"system_type","open")+E204</f>
        <v>0.39124766702629843</v>
      </c>
    </row>
    <row r="205" spans="1:7" x14ac:dyDescent="0.25">
      <c r="A205" s="5">
        <v>500</v>
      </c>
      <c r="B205" s="1">
        <v>0.65281582139655014</v>
      </c>
      <c r="C205" s="1">
        <v>0.84261834632091248</v>
      </c>
      <c r="D205" s="10">
        <v>29</v>
      </c>
      <c r="E205" s="13"/>
      <c r="F205" s="13"/>
      <c r="G205" s="13"/>
    </row>
    <row r="206" spans="1:7" x14ac:dyDescent="0.25">
      <c r="A206" s="4" t="s">
        <v>35</v>
      </c>
      <c r="B206" s="1">
        <v>0.67073445745237936</v>
      </c>
      <c r="C206" s="1">
        <v>0.88003799882931333</v>
      </c>
      <c r="D206" s="10">
        <v>14</v>
      </c>
      <c r="E206" s="12">
        <f>_xlfn.CONFIDENCE.T(B197,GETPIVOTDATA("Std Dev",$A$198,"peak_users",500,"system_type","closed"),GETPIVOTDATA("n",$A$198,"peak_users",500,"system_type","closed"))</f>
        <v>0.416523620621507</v>
      </c>
      <c r="F206" s="12">
        <f>GETPIVOTDATA("Mean",$A$198,"peak_users",500,"system_type","closed")-E206</f>
        <v>0.25421083683087237</v>
      </c>
      <c r="G206" s="12">
        <f>GETPIVOTDATA("Mean",$A$198,"peak_users",500,"system_type","closed")+E206</f>
        <v>1.0872580780738863</v>
      </c>
    </row>
    <row r="207" spans="1:7" x14ac:dyDescent="0.25">
      <c r="A207" s="4" t="s">
        <v>45</v>
      </c>
      <c r="B207" s="1">
        <v>0.63609176107777621</v>
      </c>
      <c r="C207" s="1">
        <v>0.83680510793998719</v>
      </c>
      <c r="D207" s="10">
        <v>15</v>
      </c>
      <c r="E207" s="12">
        <f>_xlfn.CONFIDENCE.T(B197,GETPIVOTDATA("Std Dev",$A$198,"peak_users",500,"system_type","open"),GETPIVOTDATA("n",$A$198,"peak_users",500,"system_type","open"))</f>
        <v>0.38055245440860974</v>
      </c>
      <c r="F207" s="12">
        <f>GETPIVOTDATA("Mean",$A$198,"peak_users",500,"system_type","open")-E207</f>
        <v>0.25553930666916647</v>
      </c>
      <c r="G207" s="12">
        <f>GETPIVOTDATA("Mean",$A$198,"peak_users",500,"system_type","open")+E207</f>
        <v>1.0166442154863859</v>
      </c>
    </row>
    <row r="208" spans="1:7" x14ac:dyDescent="0.25">
      <c r="A208" s="5">
        <v>1000</v>
      </c>
      <c r="B208" s="1">
        <v>1.0059651906961535</v>
      </c>
      <c r="C208" s="1">
        <v>1.6166252622314707</v>
      </c>
      <c r="D208" s="10">
        <v>39</v>
      </c>
      <c r="E208" s="13"/>
      <c r="F208" s="13"/>
      <c r="G208" s="13"/>
    </row>
    <row r="209" spans="1:7" x14ac:dyDescent="0.25">
      <c r="A209" s="4" t="s">
        <v>35</v>
      </c>
      <c r="B209" s="1">
        <v>0.67394084101321838</v>
      </c>
      <c r="C209" s="1">
        <v>1.3854261811843511</v>
      </c>
      <c r="D209" s="10">
        <v>29</v>
      </c>
      <c r="E209" s="12">
        <f>_xlfn.CONFIDENCE.T(B197,GETPIVOTDATA("Std Dev",$A$198,"peak_users",1000,"system_type","closed"),GETPIVOTDATA("n",$A$198,"peak_users",1000,"system_type","closed"))</f>
        <v>0.43764516377144813</v>
      </c>
      <c r="F209" s="12">
        <f>GETPIVOTDATA("Mean",$A$198,"peak_users",1000,"system_type","closed")-E209</f>
        <v>0.23629567724177025</v>
      </c>
      <c r="G209" s="12">
        <f>GETPIVOTDATA("Mean",$A$198,"peak_users",1000,"system_type","closed")+E209</f>
        <v>1.1115860047846664</v>
      </c>
    </row>
    <row r="210" spans="1:7" x14ac:dyDescent="0.25">
      <c r="A210" s="4" t="s">
        <v>45</v>
      </c>
      <c r="B210" s="1">
        <v>1.9688358047766665</v>
      </c>
      <c r="C210" s="1">
        <v>1.9177710521109494</v>
      </c>
      <c r="D210" s="10">
        <v>10</v>
      </c>
      <c r="E210" s="12">
        <f>_xlfn.CONFIDENCE.T(B197,GETPIVOTDATA("Std Dev",$A$198,"peak_users",1000,"system_type","open"),GETPIVOTDATA("n",$A$198,"peak_users",1000,"system_type","open"))</f>
        <v>1.1116958392929841</v>
      </c>
      <c r="F210" s="12">
        <f>GETPIVOTDATA("Mean",$A$198,"peak_users",1000,"system_type","open")-E210</f>
        <v>0.85713996548368243</v>
      </c>
      <c r="G210" s="12">
        <f>GETPIVOTDATA("Mean",$A$198,"peak_users",1000,"system_type","open")+E210</f>
        <v>3.0805316440696506</v>
      </c>
    </row>
    <row r="211" spans="1:7" x14ac:dyDescent="0.25">
      <c r="A211" s="3" t="s">
        <v>217</v>
      </c>
      <c r="B211" s="1">
        <v>0.37686804699099774</v>
      </c>
      <c r="C211" s="1">
        <v>0.89782382476330436</v>
      </c>
      <c r="D211" s="10">
        <v>187</v>
      </c>
      <c r="E211" s="9"/>
      <c r="F211" s="9"/>
      <c r="G211" s="9"/>
    </row>
  </sheetData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home_resp_time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Laforge</cp:lastModifiedBy>
  <dcterms:created xsi:type="dcterms:W3CDTF">2025-04-24T01:08:13Z</dcterms:created>
  <dcterms:modified xsi:type="dcterms:W3CDTF">2025-04-24T01:48:31Z</dcterms:modified>
</cp:coreProperties>
</file>