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10" yWindow="255" windowWidth="12120" windowHeight="879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20" i="1"/>
  <c r="E20"/>
  <c r="G21"/>
  <c r="E21"/>
  <c r="E34"/>
  <c r="E33"/>
  <c r="E32"/>
  <c r="E31"/>
  <c r="E30"/>
  <c r="E29"/>
  <c r="G33"/>
  <c r="G34"/>
  <c r="E24"/>
  <c r="E23"/>
  <c r="E27"/>
  <c r="E26"/>
  <c r="G27"/>
  <c r="G26"/>
  <c r="G23"/>
  <c r="G17"/>
  <c r="E17"/>
  <c r="G8"/>
  <c r="E8"/>
  <c r="G6"/>
  <c r="E6"/>
  <c r="G14"/>
  <c r="E14"/>
  <c r="G12"/>
  <c r="E12"/>
  <c r="D36"/>
  <c r="G10"/>
  <c r="E10"/>
  <c r="G15"/>
  <c r="E15"/>
  <c r="G32"/>
  <c r="G24"/>
  <c r="G30"/>
  <c r="E18"/>
  <c r="E16"/>
  <c r="E13"/>
  <c r="E11"/>
  <c r="E7"/>
  <c r="G31"/>
  <c r="G13"/>
  <c r="G7"/>
  <c r="G11"/>
  <c r="G16"/>
  <c r="G18"/>
  <c r="G29"/>
  <c r="E37" l="1"/>
  <c r="G36"/>
</calcChain>
</file>

<file path=xl/sharedStrings.xml><?xml version="1.0" encoding="utf-8"?>
<sst xmlns="http://schemas.openxmlformats.org/spreadsheetml/2006/main" count="92" uniqueCount="79">
  <si>
    <t>Номинал</t>
  </si>
  <si>
    <t>Позиционное обозначение</t>
  </si>
  <si>
    <t>Тип</t>
  </si>
  <si>
    <t>Кол-во</t>
  </si>
  <si>
    <t>Паек</t>
  </si>
  <si>
    <t>Конденсаторы</t>
  </si>
  <si>
    <t>Резисторы</t>
  </si>
  <si>
    <t>Диоды</t>
  </si>
  <si>
    <t>Микросхемы</t>
  </si>
  <si>
    <t>SMD 1206</t>
  </si>
  <si>
    <t>Всего,шт.</t>
  </si>
  <si>
    <t>Плат  шт.</t>
  </si>
  <si>
    <t>Итого SMD компонентов на плату</t>
  </si>
  <si>
    <t xml:space="preserve">Итого  паек SMD компонентов на плату </t>
  </si>
  <si>
    <t>Всего SMD</t>
  </si>
  <si>
    <t>100R</t>
  </si>
  <si>
    <t>1K0</t>
  </si>
  <si>
    <t>SOD80C</t>
  </si>
  <si>
    <t>2K0</t>
  </si>
  <si>
    <t>U2</t>
  </si>
  <si>
    <t>U1</t>
  </si>
  <si>
    <t>Транзисторы</t>
  </si>
  <si>
    <t>SOT-23</t>
  </si>
  <si>
    <t>Отпущено</t>
  </si>
  <si>
    <t>U3</t>
  </si>
  <si>
    <t>НИЖНЯЯ СТОРОНА</t>
  </si>
  <si>
    <t>Список комплектующих ps340113 FAT90V2</t>
  </si>
  <si>
    <t>ООО "Каракан"</t>
  </si>
  <si>
    <t>22pF x 16</t>
  </si>
  <si>
    <t>10pF x 16</t>
  </si>
  <si>
    <t>C12, C13</t>
  </si>
  <si>
    <t>1mkF x 16</t>
  </si>
  <si>
    <t>3K0</t>
  </si>
  <si>
    <t>5K1</t>
  </si>
  <si>
    <t>10R</t>
  </si>
  <si>
    <t>10K</t>
  </si>
  <si>
    <t>22R</t>
  </si>
  <si>
    <t>K51</t>
  </si>
  <si>
    <t>R44</t>
  </si>
  <si>
    <t>R5, R6, R7, R8, R9, R10, R11, R12, R13, R14, R17, R18, R19, R20, R21, R22, R28, R32</t>
  </si>
  <si>
    <t>R31</t>
  </si>
  <si>
    <t>R25, R26, R27</t>
  </si>
  <si>
    <t>BC847ALT1</t>
  </si>
  <si>
    <t>BC857ALT1</t>
  </si>
  <si>
    <t>Q1, Q2, Q3, Q4, Q5</t>
  </si>
  <si>
    <t>Кварцевые резонаторы</t>
  </si>
  <si>
    <t>32768</t>
  </si>
  <si>
    <t>Y1</t>
  </si>
  <si>
    <t>TMXLi-206</t>
  </si>
  <si>
    <t>10MGz</t>
  </si>
  <si>
    <t>Y2</t>
  </si>
  <si>
    <t>hc49/us</t>
  </si>
  <si>
    <t>STM8S007C8</t>
  </si>
  <si>
    <t>DS1307Z</t>
  </si>
  <si>
    <t>MOC3083S</t>
  </si>
  <si>
    <t>U5, U6, U7</t>
  </si>
  <si>
    <t>smdip6</t>
  </si>
  <si>
    <t>MC7805ACD2T</t>
  </si>
  <si>
    <t>U8</t>
  </si>
  <si>
    <t>D2PAK</t>
  </si>
  <si>
    <t>DS1775</t>
  </si>
  <si>
    <t>U9</t>
  </si>
  <si>
    <t>QFP48</t>
  </si>
  <si>
    <t>SO8</t>
  </si>
  <si>
    <t>STM8S003F3</t>
  </si>
  <si>
    <t>TSSOP20</t>
  </si>
  <si>
    <t>SOT23-5</t>
  </si>
  <si>
    <t>STPS1H100</t>
  </si>
  <si>
    <t>BZV55 C4V7</t>
  </si>
  <si>
    <t>R39</t>
  </si>
  <si>
    <t>R34, R40, R43</t>
  </si>
  <si>
    <t>C1, C2</t>
  </si>
  <si>
    <t>C3, C5, C7, C8, C9, C10, C11, C14</t>
  </si>
  <si>
    <t>R15, R16, R29, R33, R41, R42</t>
  </si>
  <si>
    <t>R35, R36, R37, R38</t>
  </si>
  <si>
    <t>D1, D3</t>
  </si>
  <si>
    <t>Q6, Q7</t>
  </si>
  <si>
    <t>D2, D4</t>
  </si>
  <si>
    <t>R1, R2, R3, R4, R23, R24, R30, R45</t>
  </si>
</sst>
</file>

<file path=xl/styles.xml><?xml version="1.0" encoding="utf-8"?>
<styleSheet xmlns="http://schemas.openxmlformats.org/spreadsheetml/2006/main">
  <fonts count="9">
    <font>
      <sz val="10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16"/>
      <name val="Arial Cyr"/>
      <charset val="204"/>
    </font>
    <font>
      <sz val="12"/>
      <name val="Arial Cyr"/>
      <charset val="204"/>
    </font>
    <font>
      <sz val="14"/>
      <name val="Arial Cyr"/>
      <charset val="204"/>
    </font>
    <font>
      <sz val="14"/>
      <name val="Arial"/>
      <family val="2"/>
      <charset val="204"/>
    </font>
    <font>
      <b/>
      <sz val="14"/>
      <name val="Arial"/>
      <family val="2"/>
      <charset val="204"/>
    </font>
    <font>
      <sz val="1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1" fillId="2" borderId="3" xfId="0" applyFont="1" applyFill="1" applyBorder="1"/>
    <xf numFmtId="0" fontId="2" fillId="2" borderId="4" xfId="0" applyFont="1" applyFill="1" applyBorder="1"/>
    <xf numFmtId="0" fontId="0" fillId="2" borderId="5" xfId="0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2" fillId="2" borderId="20" xfId="0" applyFont="1" applyFill="1" applyBorder="1"/>
    <xf numFmtId="0" fontId="0" fillId="2" borderId="21" xfId="0" applyFill="1" applyBorder="1"/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6" fillId="3" borderId="26" xfId="0" applyFont="1" applyFill="1" applyBorder="1" applyAlignment="1">
      <alignment horizontal="left"/>
    </xf>
    <xf numFmtId="0" fontId="7" fillId="3" borderId="26" xfId="0" applyFont="1" applyFill="1" applyBorder="1" applyAlignment="1">
      <alignment horizontal="left"/>
    </xf>
    <xf numFmtId="0" fontId="8" fillId="3" borderId="26" xfId="0" applyFont="1" applyFill="1" applyBorder="1" applyAlignment="1">
      <alignment horizontal="left"/>
    </xf>
    <xf numFmtId="0" fontId="6" fillId="4" borderId="26" xfId="0" applyFont="1" applyFill="1" applyBorder="1" applyAlignment="1">
      <alignment horizontal="left"/>
    </xf>
    <xf numFmtId="0" fontId="7" fillId="4" borderId="26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6" fillId="4" borderId="12" xfId="0" applyFont="1" applyFill="1" applyBorder="1" applyAlignment="1">
      <alignment vertical="center"/>
    </xf>
    <xf numFmtId="0" fontId="7" fillId="4" borderId="10" xfId="0" applyFont="1" applyFill="1" applyBorder="1" applyAlignment="1">
      <alignment vertical="center"/>
    </xf>
    <xf numFmtId="0" fontId="5" fillId="4" borderId="11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vertical="center"/>
    </xf>
    <xf numFmtId="0" fontId="7" fillId="4" borderId="15" xfId="0" applyFont="1" applyFill="1" applyBorder="1" applyAlignment="1">
      <alignment vertical="center"/>
    </xf>
    <xf numFmtId="0" fontId="4" fillId="4" borderId="15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/>
    </xf>
    <xf numFmtId="0" fontId="0" fillId="4" borderId="0" xfId="0" applyFont="1" applyFill="1"/>
    <xf numFmtId="0" fontId="4" fillId="4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0" fillId="4" borderId="0" xfId="0" applyFont="1" applyFill="1" applyBorder="1"/>
    <xf numFmtId="0" fontId="5" fillId="4" borderId="9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"/>
  <sheetViews>
    <sheetView tabSelected="1" zoomScale="85" zoomScaleNormal="85" workbookViewId="0">
      <selection activeCell="D11" sqref="D11"/>
    </sheetView>
  </sheetViews>
  <sheetFormatPr defaultRowHeight="12.75"/>
  <cols>
    <col min="1" max="1" width="28.7109375" customWidth="1"/>
    <col min="2" max="2" width="118.7109375" customWidth="1"/>
    <col min="3" max="3" width="11.85546875" style="1" customWidth="1"/>
    <col min="4" max="4" width="7.140625" style="1" customWidth="1"/>
    <col min="5" max="5" width="6.5703125" style="1" customWidth="1"/>
    <col min="6" max="6" width="12.140625" style="1" customWidth="1"/>
    <col min="7" max="7" width="10.5703125" customWidth="1"/>
    <col min="8" max="8" width="13.5703125" customWidth="1"/>
    <col min="9" max="9" width="8.85546875" style="1"/>
  </cols>
  <sheetData>
    <row r="1" spans="1:12" ht="20.100000000000001" customHeight="1">
      <c r="A1" s="58" t="s">
        <v>27</v>
      </c>
      <c r="B1" s="59"/>
      <c r="C1" s="59"/>
      <c r="D1" s="59"/>
      <c r="E1" s="59"/>
      <c r="F1" s="59"/>
      <c r="G1" s="59"/>
      <c r="H1" s="59"/>
    </row>
    <row r="2" spans="1:12" ht="30" customHeight="1" thickBot="1">
      <c r="A2" s="58" t="s">
        <v>26</v>
      </c>
      <c r="B2" s="58"/>
      <c r="C2" s="58"/>
      <c r="D2" s="58"/>
      <c r="E2" s="58"/>
      <c r="F2" s="58"/>
      <c r="G2" s="58"/>
      <c r="H2" s="58"/>
    </row>
    <row r="3" spans="1:12" ht="18" customHeight="1" thickBot="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11</v>
      </c>
      <c r="G3" s="8" t="s">
        <v>10</v>
      </c>
      <c r="H3" s="15" t="s">
        <v>23</v>
      </c>
    </row>
    <row r="4" spans="1:12" ht="18" customHeight="1">
      <c r="A4" s="62" t="s">
        <v>25</v>
      </c>
      <c r="B4" s="63"/>
      <c r="C4" s="63"/>
      <c r="D4" s="63"/>
      <c r="E4" s="63"/>
      <c r="F4" s="63"/>
      <c r="G4" s="63"/>
      <c r="H4" s="64"/>
    </row>
    <row r="5" spans="1:12" ht="18" customHeight="1">
      <c r="A5" s="28" t="s">
        <v>5</v>
      </c>
      <c r="B5" s="29"/>
      <c r="C5" s="30"/>
      <c r="D5" s="30"/>
      <c r="E5" s="30"/>
      <c r="F5" s="30"/>
      <c r="G5" s="30"/>
      <c r="H5" s="31"/>
    </row>
    <row r="6" spans="1:12" s="41" customFormat="1" ht="18" customHeight="1">
      <c r="A6" s="35" t="s">
        <v>28</v>
      </c>
      <c r="B6" s="36" t="s">
        <v>71</v>
      </c>
      <c r="C6" s="37" t="s">
        <v>9</v>
      </c>
      <c r="D6" s="38">
        <v>2</v>
      </c>
      <c r="E6" s="38">
        <f t="shared" ref="E6:E8" si="0">PRODUCT(D6,2)</f>
        <v>4</v>
      </c>
      <c r="F6" s="38">
        <v>50</v>
      </c>
      <c r="G6" s="38">
        <f t="shared" ref="G6:G8" si="1">PRODUCT(D6,F6)</f>
        <v>100</v>
      </c>
      <c r="H6" s="39"/>
      <c r="I6" s="40"/>
    </row>
    <row r="7" spans="1:12" s="41" customFormat="1" ht="18" customHeight="1">
      <c r="A7" s="42" t="s">
        <v>29</v>
      </c>
      <c r="B7" s="43" t="s">
        <v>30</v>
      </c>
      <c r="C7" s="37" t="s">
        <v>9</v>
      </c>
      <c r="D7" s="38">
        <v>2</v>
      </c>
      <c r="E7" s="38">
        <f t="shared" si="0"/>
        <v>4</v>
      </c>
      <c r="F7" s="38">
        <v>50</v>
      </c>
      <c r="G7" s="38">
        <f t="shared" si="1"/>
        <v>100</v>
      </c>
      <c r="H7" s="39"/>
      <c r="I7" s="40"/>
    </row>
    <row r="8" spans="1:12" s="41" customFormat="1" ht="18" customHeight="1">
      <c r="A8" s="45" t="s">
        <v>31</v>
      </c>
      <c r="B8" s="46" t="s">
        <v>72</v>
      </c>
      <c r="C8" s="47" t="s">
        <v>9</v>
      </c>
      <c r="D8" s="48">
        <v>8</v>
      </c>
      <c r="E8" s="48">
        <f t="shared" si="0"/>
        <v>16</v>
      </c>
      <c r="F8" s="38">
        <v>50</v>
      </c>
      <c r="G8" s="48">
        <f t="shared" si="1"/>
        <v>400</v>
      </c>
      <c r="H8" s="49"/>
      <c r="I8" s="40"/>
    </row>
    <row r="9" spans="1:12" ht="18" customHeight="1">
      <c r="A9" s="12" t="s">
        <v>6</v>
      </c>
      <c r="B9" s="9"/>
      <c r="C9" s="27"/>
      <c r="D9" s="10"/>
      <c r="E9" s="10"/>
      <c r="F9" s="10"/>
      <c r="G9" s="10"/>
      <c r="H9" s="13"/>
    </row>
    <row r="10" spans="1:12" s="51" customFormat="1" ht="18" customHeight="1">
      <c r="A10" s="35" t="s">
        <v>18</v>
      </c>
      <c r="B10" s="36" t="s">
        <v>38</v>
      </c>
      <c r="C10" s="37" t="s">
        <v>9</v>
      </c>
      <c r="D10" s="50">
        <v>1</v>
      </c>
      <c r="E10" s="38">
        <f>PRODUCT(D10,2)</f>
        <v>2</v>
      </c>
      <c r="F10" s="38">
        <v>100</v>
      </c>
      <c r="G10" s="38">
        <f t="shared" ref="G10:G18" si="2">PRODUCT(D10,F10)</f>
        <v>100</v>
      </c>
      <c r="H10" s="39"/>
      <c r="I10" s="40"/>
    </row>
    <row r="11" spans="1:12" s="51" customFormat="1" ht="18" customHeight="1">
      <c r="A11" s="35" t="s">
        <v>32</v>
      </c>
      <c r="B11" s="36" t="s">
        <v>78</v>
      </c>
      <c r="C11" s="37" t="s">
        <v>9</v>
      </c>
      <c r="D11" s="50">
        <v>8</v>
      </c>
      <c r="E11" s="38">
        <f t="shared" ref="E11:E18" si="3">PRODUCT(D11,2)</f>
        <v>16</v>
      </c>
      <c r="F11" s="38">
        <v>100</v>
      </c>
      <c r="G11" s="38">
        <f t="shared" si="2"/>
        <v>800</v>
      </c>
      <c r="H11" s="39"/>
      <c r="I11" s="40"/>
    </row>
    <row r="12" spans="1:12" s="51" customFormat="1" ht="18" customHeight="1">
      <c r="A12" s="35" t="s">
        <v>15</v>
      </c>
      <c r="B12" s="36" t="s">
        <v>39</v>
      </c>
      <c r="C12" s="37" t="s">
        <v>9</v>
      </c>
      <c r="D12" s="50">
        <v>18</v>
      </c>
      <c r="E12" s="38">
        <f>PRODUCT(D12,2)</f>
        <v>36</v>
      </c>
      <c r="F12" s="38">
        <v>100</v>
      </c>
      <c r="G12" s="38">
        <f t="shared" si="2"/>
        <v>1800</v>
      </c>
      <c r="H12" s="39"/>
      <c r="I12" s="40"/>
    </row>
    <row r="13" spans="1:12" s="51" customFormat="1" ht="18" customHeight="1">
      <c r="A13" s="35" t="s">
        <v>33</v>
      </c>
      <c r="B13" s="36" t="s">
        <v>73</v>
      </c>
      <c r="C13" s="52" t="s">
        <v>9</v>
      </c>
      <c r="D13" s="50">
        <v>6</v>
      </c>
      <c r="E13" s="53">
        <f t="shared" si="3"/>
        <v>12</v>
      </c>
      <c r="F13" s="38">
        <v>100</v>
      </c>
      <c r="G13" s="53">
        <f t="shared" si="2"/>
        <v>600</v>
      </c>
      <c r="H13" s="54"/>
      <c r="I13" s="40"/>
    </row>
    <row r="14" spans="1:12" s="51" customFormat="1" ht="18" customHeight="1">
      <c r="A14" s="35" t="s">
        <v>16</v>
      </c>
      <c r="B14" s="36" t="s">
        <v>74</v>
      </c>
      <c r="C14" s="52" t="s">
        <v>9</v>
      </c>
      <c r="D14" s="50">
        <v>4</v>
      </c>
      <c r="E14" s="53">
        <f>PRODUCT(D14,2)</f>
        <v>8</v>
      </c>
      <c r="F14" s="38">
        <v>100</v>
      </c>
      <c r="G14" s="53">
        <f t="shared" si="2"/>
        <v>400</v>
      </c>
      <c r="H14" s="54"/>
      <c r="I14" s="40"/>
    </row>
    <row r="15" spans="1:12" s="51" customFormat="1" ht="18" customHeight="1">
      <c r="A15" s="35" t="s">
        <v>34</v>
      </c>
      <c r="B15" s="36" t="s">
        <v>40</v>
      </c>
      <c r="C15" s="52" t="s">
        <v>9</v>
      </c>
      <c r="D15" s="50">
        <v>1</v>
      </c>
      <c r="E15" s="53">
        <f>PRODUCT(D15,2)</f>
        <v>2</v>
      </c>
      <c r="F15" s="38">
        <v>100</v>
      </c>
      <c r="G15" s="53">
        <f t="shared" si="2"/>
        <v>100</v>
      </c>
      <c r="H15" s="54"/>
      <c r="I15" s="40"/>
    </row>
    <row r="16" spans="1:12" s="51" customFormat="1" ht="18" customHeight="1">
      <c r="A16" s="35" t="s">
        <v>35</v>
      </c>
      <c r="B16" s="36" t="s">
        <v>70</v>
      </c>
      <c r="C16" s="52" t="s">
        <v>9</v>
      </c>
      <c r="D16" s="50">
        <v>3</v>
      </c>
      <c r="E16" s="53">
        <f t="shared" si="3"/>
        <v>6</v>
      </c>
      <c r="F16" s="38">
        <v>100</v>
      </c>
      <c r="G16" s="53">
        <f t="shared" si="2"/>
        <v>300</v>
      </c>
      <c r="H16" s="54"/>
      <c r="I16" s="40"/>
      <c r="L16" s="55"/>
    </row>
    <row r="17" spans="1:9" s="51" customFormat="1" ht="18" customHeight="1">
      <c r="A17" s="35" t="s">
        <v>36</v>
      </c>
      <c r="B17" s="36" t="s">
        <v>69</v>
      </c>
      <c r="C17" s="47" t="s">
        <v>9</v>
      </c>
      <c r="D17" s="50">
        <v>1</v>
      </c>
      <c r="E17" s="48">
        <f t="shared" si="3"/>
        <v>2</v>
      </c>
      <c r="F17" s="38">
        <v>100</v>
      </c>
      <c r="G17" s="48">
        <f t="shared" si="2"/>
        <v>100</v>
      </c>
      <c r="H17" s="49"/>
      <c r="I17" s="40"/>
    </row>
    <row r="18" spans="1:9" s="51" customFormat="1" ht="18" customHeight="1">
      <c r="A18" s="35" t="s">
        <v>37</v>
      </c>
      <c r="B18" s="36" t="s">
        <v>41</v>
      </c>
      <c r="C18" s="47" t="s">
        <v>9</v>
      </c>
      <c r="D18" s="50">
        <v>3</v>
      </c>
      <c r="E18" s="48">
        <f t="shared" si="3"/>
        <v>6</v>
      </c>
      <c r="F18" s="38">
        <v>100</v>
      </c>
      <c r="G18" s="48">
        <f t="shared" si="2"/>
        <v>300</v>
      </c>
      <c r="H18" s="49"/>
      <c r="I18" s="40"/>
    </row>
    <row r="19" spans="1:9" ht="18" customHeight="1">
      <c r="A19" s="12" t="s">
        <v>7</v>
      </c>
      <c r="B19" s="9"/>
      <c r="C19" s="10"/>
      <c r="D19" s="10"/>
      <c r="E19" s="10"/>
      <c r="F19" s="10"/>
      <c r="G19" s="10"/>
      <c r="H19" s="13"/>
    </row>
    <row r="20" spans="1:9" ht="18" customHeight="1">
      <c r="A20" s="32" t="s">
        <v>67</v>
      </c>
      <c r="B20" s="33" t="s">
        <v>75</v>
      </c>
      <c r="C20" s="17" t="s">
        <v>17</v>
      </c>
      <c r="D20" s="17">
        <v>2</v>
      </c>
      <c r="E20" s="17">
        <f>PRODUCT(D20,2)</f>
        <v>4</v>
      </c>
      <c r="F20" s="18">
        <v>100</v>
      </c>
      <c r="G20" s="17">
        <f>PRODUCT(D20,F20)</f>
        <v>200</v>
      </c>
      <c r="H20" s="19"/>
    </row>
    <row r="21" spans="1:9" s="41" customFormat="1" ht="18" customHeight="1">
      <c r="A21" s="35" t="s">
        <v>68</v>
      </c>
      <c r="B21" s="36" t="s">
        <v>77</v>
      </c>
      <c r="C21" s="56" t="s">
        <v>17</v>
      </c>
      <c r="D21" s="56">
        <v>2</v>
      </c>
      <c r="E21" s="56">
        <f>PRODUCT(D21,2)</f>
        <v>4</v>
      </c>
      <c r="F21" s="38">
        <v>100</v>
      </c>
      <c r="G21" s="56">
        <f>PRODUCT(D21,F21)</f>
        <v>200</v>
      </c>
      <c r="H21" s="44"/>
      <c r="I21" s="40"/>
    </row>
    <row r="22" spans="1:9" ht="18" customHeight="1">
      <c r="A22" s="14" t="s">
        <v>21</v>
      </c>
      <c r="B22" s="11"/>
      <c r="C22" s="10"/>
      <c r="D22" s="10"/>
      <c r="E22" s="10"/>
      <c r="F22" s="10"/>
      <c r="G22" s="10"/>
      <c r="H22" s="13"/>
    </row>
    <row r="23" spans="1:9" s="41" customFormat="1" ht="18" customHeight="1">
      <c r="A23" s="57" t="s">
        <v>43</v>
      </c>
      <c r="B23" s="36" t="s">
        <v>44</v>
      </c>
      <c r="C23" s="53" t="s">
        <v>22</v>
      </c>
      <c r="D23" s="56">
        <v>5</v>
      </c>
      <c r="E23" s="56">
        <f>PRODUCT(D23,3)</f>
        <v>15</v>
      </c>
      <c r="F23" s="38">
        <v>100</v>
      </c>
      <c r="G23" s="56">
        <f>PRODUCT(D23,F23)</f>
        <v>500</v>
      </c>
      <c r="H23" s="44"/>
      <c r="I23" s="40"/>
    </row>
    <row r="24" spans="1:9" s="41" customFormat="1" ht="18" customHeight="1">
      <c r="A24" s="57" t="s">
        <v>42</v>
      </c>
      <c r="B24" s="36" t="s">
        <v>76</v>
      </c>
      <c r="C24" s="53" t="s">
        <v>22</v>
      </c>
      <c r="D24" s="56">
        <v>2</v>
      </c>
      <c r="E24" s="56">
        <f>PRODUCT(D24,3)</f>
        <v>6</v>
      </c>
      <c r="F24" s="38">
        <v>100</v>
      </c>
      <c r="G24" s="56">
        <f>PRODUCT(D24,F24)</f>
        <v>200</v>
      </c>
      <c r="H24" s="44"/>
      <c r="I24" s="40"/>
    </row>
    <row r="25" spans="1:9" ht="18" customHeight="1">
      <c r="A25" s="14" t="s">
        <v>45</v>
      </c>
      <c r="B25" s="11"/>
      <c r="C25" s="10"/>
      <c r="D25" s="10"/>
      <c r="E25" s="10"/>
      <c r="F25" s="10"/>
      <c r="G25" s="10"/>
      <c r="H25" s="13"/>
    </row>
    <row r="26" spans="1:9" ht="18" customHeight="1">
      <c r="A26" s="32" t="s">
        <v>46</v>
      </c>
      <c r="B26" s="33" t="s">
        <v>47</v>
      </c>
      <c r="C26" s="32" t="s">
        <v>48</v>
      </c>
      <c r="D26" s="17">
        <v>1</v>
      </c>
      <c r="E26" s="17">
        <f>PRODUCT(D26,4)</f>
        <v>4</v>
      </c>
      <c r="F26" s="18">
        <v>100</v>
      </c>
      <c r="G26" s="17">
        <f>PRODUCT(D26,F26)</f>
        <v>100</v>
      </c>
      <c r="H26" s="19"/>
    </row>
    <row r="27" spans="1:9" ht="18" customHeight="1">
      <c r="A27" s="32" t="s">
        <v>49</v>
      </c>
      <c r="B27" s="33" t="s">
        <v>50</v>
      </c>
      <c r="C27" s="32" t="s">
        <v>51</v>
      </c>
      <c r="D27" s="17">
        <v>1</v>
      </c>
      <c r="E27" s="17">
        <f>PRODUCT(D27,2)</f>
        <v>2</v>
      </c>
      <c r="F27" s="18">
        <v>100</v>
      </c>
      <c r="G27" s="17">
        <f>PRODUCT(D27,F27)</f>
        <v>100</v>
      </c>
      <c r="H27" s="19"/>
    </row>
    <row r="28" spans="1:9" ht="18" customHeight="1">
      <c r="A28" s="14" t="s">
        <v>8</v>
      </c>
      <c r="B28" s="11"/>
      <c r="C28" s="10"/>
      <c r="D28" s="10"/>
      <c r="E28" s="10"/>
      <c r="F28" s="10"/>
      <c r="G28" s="10"/>
      <c r="H28" s="13"/>
    </row>
    <row r="29" spans="1:9" ht="18" customHeight="1">
      <c r="A29" s="32" t="s">
        <v>52</v>
      </c>
      <c r="B29" s="33" t="s">
        <v>20</v>
      </c>
      <c r="C29" s="34" t="s">
        <v>62</v>
      </c>
      <c r="D29" s="18">
        <v>1</v>
      </c>
      <c r="E29" s="17">
        <f>PRODUCT(D29,48)</f>
        <v>48</v>
      </c>
      <c r="F29" s="18">
        <v>100</v>
      </c>
      <c r="G29" s="18">
        <f t="shared" ref="G29:G34" si="4">PRODUCT(D29,F29)</f>
        <v>100</v>
      </c>
      <c r="H29" s="20"/>
    </row>
    <row r="30" spans="1:9" ht="18" customHeight="1">
      <c r="A30" s="32" t="s">
        <v>53</v>
      </c>
      <c r="B30" s="33" t="s">
        <v>19</v>
      </c>
      <c r="C30" s="34" t="s">
        <v>63</v>
      </c>
      <c r="D30" s="21">
        <v>1</v>
      </c>
      <c r="E30" s="17">
        <f>PRODUCT(D30,8)</f>
        <v>8</v>
      </c>
      <c r="F30" s="18">
        <v>100</v>
      </c>
      <c r="G30" s="16">
        <f t="shared" si="4"/>
        <v>100</v>
      </c>
      <c r="H30" s="22"/>
    </row>
    <row r="31" spans="1:9" ht="18" customHeight="1">
      <c r="A31" s="32" t="s">
        <v>64</v>
      </c>
      <c r="B31" s="33" t="s">
        <v>24</v>
      </c>
      <c r="C31" s="34" t="s">
        <v>65</v>
      </c>
      <c r="D31" s="21">
        <v>1</v>
      </c>
      <c r="E31" s="17">
        <f>PRODUCT(D31,20)</f>
        <v>20</v>
      </c>
      <c r="F31" s="18">
        <v>100</v>
      </c>
      <c r="G31" s="16">
        <f t="shared" si="4"/>
        <v>100</v>
      </c>
      <c r="H31" s="22"/>
    </row>
    <row r="32" spans="1:9" ht="18" customHeight="1">
      <c r="A32" s="32" t="s">
        <v>54</v>
      </c>
      <c r="B32" s="33" t="s">
        <v>55</v>
      </c>
      <c r="C32" s="34" t="s">
        <v>56</v>
      </c>
      <c r="D32" s="23">
        <v>3</v>
      </c>
      <c r="E32" s="17">
        <f>PRODUCT(D32,6)</f>
        <v>18</v>
      </c>
      <c r="F32" s="18">
        <v>100</v>
      </c>
      <c r="G32" s="16">
        <f t="shared" si="4"/>
        <v>300</v>
      </c>
      <c r="H32" s="22"/>
    </row>
    <row r="33" spans="1:8" ht="18" customHeight="1" thickBot="1">
      <c r="A33" s="32" t="s">
        <v>57</v>
      </c>
      <c r="B33" s="33" t="s">
        <v>58</v>
      </c>
      <c r="C33" s="34" t="s">
        <v>59</v>
      </c>
      <c r="D33" s="25">
        <v>1</v>
      </c>
      <c r="E33" s="17">
        <f>PRODUCT(D33,3)</f>
        <v>3</v>
      </c>
      <c r="F33" s="18">
        <v>100</v>
      </c>
      <c r="G33" s="24">
        <f t="shared" si="4"/>
        <v>100</v>
      </c>
      <c r="H33" s="26"/>
    </row>
    <row r="34" spans="1:8" ht="18" customHeight="1" thickBot="1">
      <c r="A34" s="32" t="s">
        <v>60</v>
      </c>
      <c r="B34" s="33" t="s">
        <v>61</v>
      </c>
      <c r="C34" s="34" t="s">
        <v>66</v>
      </c>
      <c r="D34" s="25">
        <v>1</v>
      </c>
      <c r="E34" s="17">
        <f>PRODUCT(D34,5)</f>
        <v>5</v>
      </c>
      <c r="F34" s="18">
        <v>100</v>
      </c>
      <c r="G34" s="24">
        <f t="shared" si="4"/>
        <v>100</v>
      </c>
      <c r="H34" s="26"/>
    </row>
    <row r="36" spans="1:8" ht="15" customHeight="1">
      <c r="B36" s="60" t="s">
        <v>12</v>
      </c>
      <c r="C36" s="60"/>
      <c r="D36" s="3">
        <f>SUM(D7:D34)</f>
        <v>76</v>
      </c>
      <c r="E36" s="61" t="s">
        <v>14</v>
      </c>
      <c r="F36" s="61"/>
      <c r="G36" s="4">
        <f>SUM(G5:G34)</f>
        <v>7200</v>
      </c>
      <c r="H36" s="2"/>
    </row>
    <row r="37" spans="1:8" ht="15.75">
      <c r="B37" s="60" t="s">
        <v>13</v>
      </c>
      <c r="C37" s="60"/>
      <c r="D37" s="60"/>
      <c r="E37" s="3">
        <f>SUM(E7:E34)</f>
        <v>247</v>
      </c>
      <c r="F37" s="61"/>
      <c r="G37" s="61"/>
      <c r="H37" s="4"/>
    </row>
  </sheetData>
  <mergeCells count="7">
    <mergeCell ref="A1:H1"/>
    <mergeCell ref="B36:C36"/>
    <mergeCell ref="B37:D37"/>
    <mergeCell ref="E36:F36"/>
    <mergeCell ref="F37:G37"/>
    <mergeCell ref="A2:H2"/>
    <mergeCell ref="A4:H4"/>
  </mergeCells>
  <phoneticPr fontId="0" type="noConversion"/>
  <pageMargins left="1.5354330708661419" right="0.19685039370078741" top="0.78740157480314965" bottom="0.19685039370078741" header="0" footer="0"/>
  <pageSetup paperSize="9" scale="79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Дом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</dc:creator>
  <cp:lastModifiedBy>PAL</cp:lastModifiedBy>
  <cp:lastPrinted>2017-12-07T05:11:39Z</cp:lastPrinted>
  <dcterms:created xsi:type="dcterms:W3CDTF">2003-11-24T13:26:55Z</dcterms:created>
  <dcterms:modified xsi:type="dcterms:W3CDTF">2019-04-26T10:28:09Z</dcterms:modified>
</cp:coreProperties>
</file>