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roopdata.cs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<sst xmlns="http://schemas.openxmlformats.org/spreadsheetml/2006/main" count="47" uniqueCount="34">
  <si>
    <t xml:space="preserve">Congruent</t>
  </si>
  <si>
    <t xml:space="preserve">x-mean</t>
  </si>
  <si>
    <t xml:space="preserve">(x-mean)^2</t>
  </si>
  <si>
    <t xml:space="preserve">Incongruent</t>
  </si>
  <si>
    <t xml:space="preserve">x-maen</t>
  </si>
  <si>
    <t xml:space="preserve">Difference</t>
  </si>
  <si>
    <t xml:space="preserve">Standard deviation</t>
  </si>
  <si>
    <t xml:space="preserve">congruent</t>
  </si>
  <si>
    <t xml:space="preserve">incongruent</t>
  </si>
  <si>
    <t xml:space="preserve">df</t>
  </si>
  <si>
    <t xml:space="preserve">Critical value</t>
  </si>
  <si>
    <t xml:space="preserve">0.01(0.005)</t>
  </si>
  <si>
    <t xml:space="preserve">mean(c)-mean(i)</t>
  </si>
  <si>
    <t xml:space="preserve">Mean</t>
  </si>
  <si>
    <t xml:space="preserve">t-critical value</t>
  </si>
  <si>
    <t xml:space="preserve">-+ 2.807</t>
  </si>
  <si>
    <t xml:space="preserve">standrad deviation c-i</t>
  </si>
  <si>
    <t xml:space="preserve">Median</t>
  </si>
  <si>
    <t xml:space="preserve">sqrt(n)</t>
  </si>
  <si>
    <t xml:space="preserve">Mode</t>
  </si>
  <si>
    <t xml:space="preserve">sp^2</t>
  </si>
  <si>
    <t xml:space="preserve">sd(c-i)/sqrt(24)</t>
  </si>
  <si>
    <t xml:space="preserve">standard error</t>
  </si>
  <si>
    <t xml:space="preserve">T-stasticics</t>
  </si>
  <si>
    <t xml:space="preserve">Standart error</t>
  </si>
  <si>
    <t xml:space="preserve">Standard error</t>
  </si>
  <si>
    <t xml:space="preserve">t-statistic</t>
  </si>
  <si>
    <t xml:space="preserve">confidence interval</t>
  </si>
  <si>
    <t xml:space="preserve">lower</t>
  </si>
  <si>
    <t xml:space="preserve">high</t>
  </si>
  <si>
    <t xml:space="preserve">r^2</t>
  </si>
  <si>
    <t xml:space="preserve">Meadian</t>
  </si>
  <si>
    <t xml:space="preserve">cohen's</t>
  </si>
  <si>
    <t xml:space="preserve">Standard devation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</si>
</sst>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'Arial'"/>
      <family val="0"/>
      <charset val="1"/>
    </font>
    <font>
      <sz val="11"/>
      <color rgb="FF000000"/>
      <name val="Arial"/>
      <family val="0"/>
      <charset val="1"/>
    </font>
    <font>
      <sz val="10"/>
      <name val="Arial"/>
      <family val="2"/>
    </font>
    <font>
      <sz val="12"/>
      <name val="Arial"/>
      <family val="2"/>
    </font>
    <font>
      <b val="true"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7B7B7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'stroopdata.csv'!$A$1</c:f>
              <c:strCache>
                <c:ptCount val="1"/>
                <c:pt idx="0">
                  <c:v>Congruent</c:v>
                </c:pt>
              </c:strCache>
            </c:strRef>
          </c:tx>
          <c:spPr>
            <a:solidFill>
              <a:srgbClr val="3366cc"/>
            </a:solidFill>
            <a:ln w="47520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'stroopdata.csv'!$A$2:$A$25</c:f>
              <c:numCache>
                <c:formatCode>General</c:formatCode>
                <c:ptCount val="24"/>
                <c:pt idx="0">
                  <c:v>12.079</c:v>
                </c:pt>
                <c:pt idx="1">
                  <c:v>16.791</c:v>
                </c:pt>
                <c:pt idx="2">
                  <c:v>9.564</c:v>
                </c:pt>
                <c:pt idx="3">
                  <c:v>8.63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</c:v>
                </c:pt>
                <c:pt idx="8">
                  <c:v>9.401</c:v>
                </c:pt>
                <c:pt idx="9">
                  <c:v>14.48</c:v>
                </c:pt>
                <c:pt idx="10">
                  <c:v>22.328</c:v>
                </c:pt>
                <c:pt idx="11">
                  <c:v>15.298</c:v>
                </c:pt>
                <c:pt idx="12">
                  <c:v>15.073</c:v>
                </c:pt>
                <c:pt idx="13">
                  <c:v>16.929</c:v>
                </c:pt>
                <c:pt idx="14">
                  <c:v>18.2</c:v>
                </c:pt>
                <c:pt idx="15">
                  <c:v>12.13</c:v>
                </c:pt>
                <c:pt idx="16">
                  <c:v>18.495</c:v>
                </c:pt>
                <c:pt idx="17">
                  <c:v>10.639</c:v>
                </c:pt>
                <c:pt idx="18">
                  <c:v>11.344</c:v>
                </c:pt>
                <c:pt idx="19">
                  <c:v>12.369</c:v>
                </c:pt>
                <c:pt idx="20">
                  <c:v>12.944</c:v>
                </c:pt>
                <c:pt idx="21">
                  <c:v>14.233</c:v>
                </c:pt>
                <c:pt idx="22">
                  <c:v>19.71</c:v>
                </c:pt>
                <c:pt idx="23">
                  <c:v>16.004</c:v>
                </c:pt>
              </c:numCache>
            </c:numRef>
          </c:yVal>
          <c:smooth val="1"/>
        </c:ser>
        <c:axId val="39572407"/>
        <c:axId val="41295527"/>
      </c:scatterChart>
      <c:valAx>
        <c:axId val="395724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295527"/>
        <c:crosses val="autoZero"/>
        <c:crossBetween val="midCat"/>
      </c:valAx>
      <c:valAx>
        <c:axId val="41295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Congruent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57240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'stroopdata.csv'!$E$1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rgbClr val="3366cc"/>
            </a:solidFill>
            <a:ln w="47520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'stroopdata.csv'!$E$2:$E$25</c:f>
              <c:numCache>
                <c:formatCode>General</c:formatCode>
                <c:ptCount val="24"/>
                <c:pt idx="0">
                  <c:v>19.278</c:v>
                </c:pt>
                <c:pt idx="1">
                  <c:v>18.741</c:v>
                </c:pt>
                <c:pt idx="2">
                  <c:v>21.214</c:v>
                </c:pt>
                <c:pt idx="3">
                  <c:v>15.687</c:v>
                </c:pt>
                <c:pt idx="4">
                  <c:v>22.803</c:v>
                </c:pt>
                <c:pt idx="5">
                  <c:v>20.878</c:v>
                </c:pt>
                <c:pt idx="6">
                  <c:v>24.572</c:v>
                </c:pt>
                <c:pt idx="7">
                  <c:v>17.394</c:v>
                </c:pt>
                <c:pt idx="8">
                  <c:v>20.762</c:v>
                </c:pt>
                <c:pt idx="9">
                  <c:v>26.282</c:v>
                </c:pt>
                <c:pt idx="10">
                  <c:v>24.524</c:v>
                </c:pt>
                <c:pt idx="11">
                  <c:v>18.644</c:v>
                </c:pt>
                <c:pt idx="12">
                  <c:v>17.51</c:v>
                </c:pt>
                <c:pt idx="13">
                  <c:v>20.33</c:v>
                </c:pt>
                <c:pt idx="14">
                  <c:v>35.255</c:v>
                </c:pt>
                <c:pt idx="15">
                  <c:v>22.158</c:v>
                </c:pt>
                <c:pt idx="16">
                  <c:v>25.139</c:v>
                </c:pt>
                <c:pt idx="17">
                  <c:v>20.429</c:v>
                </c:pt>
                <c:pt idx="18">
                  <c:v>17.425</c:v>
                </c:pt>
                <c:pt idx="19">
                  <c:v>34.288</c:v>
                </c:pt>
                <c:pt idx="20">
                  <c:v>23.894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yVal>
          <c:smooth val="1"/>
        </c:ser>
        <c:axId val="14327727"/>
        <c:axId val="90879725"/>
      </c:scatterChart>
      <c:valAx>
        <c:axId val="143277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879725"/>
        <c:crosses val="autoZero"/>
        <c:crossBetween val="midCat"/>
      </c:valAx>
      <c:valAx>
        <c:axId val="90879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Incongruent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32772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895320</xdr:colOff>
      <xdr:row>1</xdr:row>
      <xdr:rowOff>53280</xdr:rowOff>
    </xdr:from>
    <xdr:to>
      <xdr:col>19</xdr:col>
      <xdr:colOff>837720</xdr:colOff>
      <xdr:row>21</xdr:row>
      <xdr:rowOff>81360</xdr:rowOff>
    </xdr:to>
    <xdr:graphicFrame>
      <xdr:nvGraphicFramePr>
        <xdr:cNvPr id="0" name="Chart 1"/>
        <xdr:cNvGraphicFramePr/>
      </xdr:nvGraphicFramePr>
      <xdr:xfrm>
        <a:off x="15165360" y="228240"/>
        <a:ext cx="604980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85680</xdr:colOff>
      <xdr:row>22</xdr:row>
      <xdr:rowOff>1800</xdr:rowOff>
    </xdr:from>
    <xdr:to>
      <xdr:col>20</xdr:col>
      <xdr:colOff>28080</xdr:colOff>
      <xdr:row>41</xdr:row>
      <xdr:rowOff>105840</xdr:rowOff>
    </xdr:to>
    <xdr:graphicFrame>
      <xdr:nvGraphicFramePr>
        <xdr:cNvPr id="1" name="Chart 2"/>
        <xdr:cNvGraphicFramePr/>
      </xdr:nvGraphicFramePr>
      <xdr:xfrm>
        <a:off x="15373800" y="3857400"/>
        <a:ext cx="6049800" cy="353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J37" activeCellId="0" sqref="J37"/>
    </sheetView>
  </sheetViews>
  <sheetFormatPr defaultRowHeight="15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7.13"/>
    <col collapsed="false" customWidth="true" hidden="false" outlineLevel="0" max="4" min="3" style="0" width="14.43"/>
    <col collapsed="false" customWidth="true" hidden="false" outlineLevel="0" max="5" min="5" style="0" width="17.58"/>
    <col collapsed="false" customWidth="true" hidden="false" outlineLevel="0" max="6" min="6" style="0" width="16.71"/>
    <col collapsed="false" customWidth="true" hidden="false" outlineLevel="0" max="8" min="7" style="0" width="14.43"/>
    <col collapsed="false" customWidth="true" hidden="false" outlineLevel="0" max="9" min="9" style="0" width="16.57"/>
    <col collapsed="false" customWidth="true" hidden="false" outlineLevel="0" max="10" min="10" style="0" width="17.13"/>
    <col collapsed="false" customWidth="true" hidden="false" outlineLevel="0" max="1025" min="1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2" t="s">
        <v>2</v>
      </c>
      <c r="I1" s="1" t="s">
        <v>5</v>
      </c>
      <c r="J1" s="1" t="s">
        <v>1</v>
      </c>
      <c r="K1" s="1" t="s">
        <v>2</v>
      </c>
    </row>
    <row r="2" customFormat="false" ht="13.8" hidden="false" customHeight="false" outlineLevel="0" collapsed="false">
      <c r="A2" s="1" t="n">
        <v>12.079</v>
      </c>
      <c r="B2" s="1" t="n">
        <f aca="false">A2-$A$26</f>
        <v>-1.972125</v>
      </c>
      <c r="C2" s="0" t="n">
        <f aca="false">POWER(B2,2)</f>
        <v>3.889277015625</v>
      </c>
      <c r="E2" s="1" t="n">
        <v>19.278</v>
      </c>
      <c r="F2" s="0" t="n">
        <f aca="false">E2-$E$26</f>
        <v>-2.73791667</v>
      </c>
      <c r="G2" s="0" t="n">
        <f aca="false">POWER(F2,2)</f>
        <v>7.49618769186389</v>
      </c>
      <c r="I2" s="1" t="n">
        <f aca="false">A2-E2</f>
        <v>-7.199</v>
      </c>
      <c r="J2" s="1" t="n">
        <f aca="false">I2-$I$26</f>
        <v>0.765791667000002</v>
      </c>
      <c r="K2" s="1" t="n">
        <f aca="false">POWER(J2,2)</f>
        <v>0.586436877246642</v>
      </c>
    </row>
    <row r="3" customFormat="false" ht="13.8" hidden="false" customHeight="false" outlineLevel="0" collapsed="false">
      <c r="A3" s="1" t="n">
        <v>16.791</v>
      </c>
      <c r="B3" s="1" t="n">
        <f aca="false">A3-$A$26</f>
        <v>2.739875</v>
      </c>
      <c r="C3" s="0" t="n">
        <f aca="false">POWER(B3,2)</f>
        <v>7.506915015625</v>
      </c>
      <c r="E3" s="1" t="n">
        <v>18.741</v>
      </c>
      <c r="F3" s="0" t="n">
        <f aca="false">E3-$E$26</f>
        <v>-3.27491667</v>
      </c>
      <c r="G3" s="0" t="n">
        <f aca="false">POWER(F3,2)</f>
        <v>10.7250791954439</v>
      </c>
      <c r="I3" s="1" t="n">
        <f aca="false">A3-E3</f>
        <v>-1.95</v>
      </c>
      <c r="J3" s="1" t="n">
        <f aca="false">I3-$I$26</f>
        <v>6.014791667</v>
      </c>
      <c r="K3" s="1" t="n">
        <f aca="false">POWER(J3,2)</f>
        <v>36.1777187974126</v>
      </c>
    </row>
    <row r="4" customFormat="false" ht="13.8" hidden="false" customHeight="false" outlineLevel="0" collapsed="false">
      <c r="A4" s="1" t="n">
        <v>9.564</v>
      </c>
      <c r="B4" s="1" t="n">
        <f aca="false">A4-$A$26</f>
        <v>-4.487125</v>
      </c>
      <c r="C4" s="0" t="n">
        <f aca="false">POWER(B4,2)</f>
        <v>20.134290765625</v>
      </c>
      <c r="E4" s="1" t="n">
        <v>21.214</v>
      </c>
      <c r="F4" s="0" t="n">
        <f aca="false">E4-$E$26</f>
        <v>-0.801916670000001</v>
      </c>
      <c r="G4" s="0" t="n">
        <f aca="false">POWER(F4,2)</f>
        <v>0.64307034562389</v>
      </c>
      <c r="I4" s="1" t="n">
        <f aca="false">A4-E4</f>
        <v>-11.65</v>
      </c>
      <c r="J4" s="1" t="n">
        <f aca="false">I4-$I$26</f>
        <v>-3.685208333</v>
      </c>
      <c r="K4" s="1" t="n">
        <f aca="false">POWER(J4,2)</f>
        <v>13.5807604576126</v>
      </c>
    </row>
    <row r="5" customFormat="false" ht="13.8" hidden="false" customHeight="false" outlineLevel="0" collapsed="false">
      <c r="A5" s="1" t="n">
        <v>8.63</v>
      </c>
      <c r="B5" s="1" t="n">
        <f aca="false">A5-$A$26</f>
        <v>-5.421125</v>
      </c>
      <c r="C5" s="0" t="n">
        <f aca="false">POWER(B5,2)</f>
        <v>29.388596265625</v>
      </c>
      <c r="E5" s="1" t="n">
        <v>15.687</v>
      </c>
      <c r="F5" s="0" t="n">
        <f aca="false">E5-$E$26</f>
        <v>-6.32891667</v>
      </c>
      <c r="G5" s="0" t="n">
        <f aca="false">POWER(F5,2)</f>
        <v>40.0551862158039</v>
      </c>
      <c r="I5" s="1" t="n">
        <f aca="false">A5-E5</f>
        <v>-7.057</v>
      </c>
      <c r="J5" s="1" t="n">
        <f aca="false">I5-$I$26</f>
        <v>0.907791667000002</v>
      </c>
      <c r="K5" s="1" t="n">
        <f aca="false">POWER(J5,2)</f>
        <v>0.824085710674641</v>
      </c>
    </row>
    <row r="6" customFormat="false" ht="13.8" hidden="false" customHeight="false" outlineLevel="0" collapsed="false">
      <c r="A6" s="1" t="n">
        <v>14.669</v>
      </c>
      <c r="B6" s="1" t="n">
        <f aca="false">A6-$A$26</f>
        <v>0.617875</v>
      </c>
      <c r="C6" s="0" t="n">
        <f aca="false">POWER(B6,2)</f>
        <v>0.381769515625</v>
      </c>
      <c r="E6" s="1" t="n">
        <v>22.803</v>
      </c>
      <c r="F6" s="0" t="n">
        <f aca="false">E6-$E$26</f>
        <v>0.787083330000002</v>
      </c>
      <c r="G6" s="0" t="n">
        <f aca="false">POWER(F6,2)</f>
        <v>0.619500168363891</v>
      </c>
      <c r="I6" s="1" t="n">
        <f aca="false">A6-E6</f>
        <v>-8.134</v>
      </c>
      <c r="J6" s="1" t="n">
        <f aca="false">I6-$I$26</f>
        <v>-0.169208333</v>
      </c>
      <c r="K6" s="1" t="n">
        <f aca="false">POWER(J6,2)</f>
        <v>0.028631459956639</v>
      </c>
    </row>
    <row r="7" customFormat="false" ht="13.8" hidden="false" customHeight="false" outlineLevel="0" collapsed="false">
      <c r="A7" s="1" t="n">
        <v>12.238</v>
      </c>
      <c r="B7" s="1" t="n">
        <f aca="false">A7-$A$26</f>
        <v>-1.813125</v>
      </c>
      <c r="C7" s="0" t="n">
        <f aca="false">POWER(B7,2)</f>
        <v>3.287422265625</v>
      </c>
      <c r="E7" s="1" t="n">
        <v>20.878</v>
      </c>
      <c r="F7" s="0" t="n">
        <f aca="false">E7-$E$26</f>
        <v>-1.13791667</v>
      </c>
      <c r="G7" s="0" t="n">
        <f aca="false">POWER(F7,2)</f>
        <v>1.29485434786389</v>
      </c>
      <c r="I7" s="1" t="n">
        <f aca="false">A7-E7</f>
        <v>-8.64</v>
      </c>
      <c r="J7" s="1" t="n">
        <f aca="false">I7-$I$26</f>
        <v>-0.675208333000001</v>
      </c>
      <c r="K7" s="1" t="n">
        <f aca="false">POWER(J7,2)</f>
        <v>0.45590629295264</v>
      </c>
    </row>
    <row r="8" customFormat="false" ht="13.8" hidden="false" customHeight="false" outlineLevel="0" collapsed="false">
      <c r="A8" s="1" t="n">
        <v>14.692</v>
      </c>
      <c r="B8" s="1" t="n">
        <f aca="false">A8-$A$26</f>
        <v>0.640874999999999</v>
      </c>
      <c r="C8" s="0" t="n">
        <f aca="false">POWER(B8,2)</f>
        <v>0.410720765624999</v>
      </c>
      <c r="E8" s="1" t="n">
        <v>24.572</v>
      </c>
      <c r="F8" s="0" t="n">
        <f aca="false">E8-$E$26</f>
        <v>2.55608333</v>
      </c>
      <c r="G8" s="0" t="n">
        <f aca="false">POWER(F8,2)</f>
        <v>6.53356198990389</v>
      </c>
      <c r="I8" s="1" t="n">
        <f aca="false">A8-E8</f>
        <v>-9.88</v>
      </c>
      <c r="J8" s="1" t="n">
        <f aca="false">I8-$I$26</f>
        <v>-1.915208333</v>
      </c>
      <c r="K8" s="1" t="n">
        <f aca="false">POWER(J8,2)</f>
        <v>3.66802295879263</v>
      </c>
    </row>
    <row r="9" customFormat="false" ht="13.8" hidden="false" customHeight="false" outlineLevel="0" collapsed="false">
      <c r="A9" s="1" t="n">
        <v>8.987</v>
      </c>
      <c r="B9" s="1" t="n">
        <f aca="false">A9-$A$26</f>
        <v>-5.064125</v>
      </c>
      <c r="C9" s="0" t="n">
        <f aca="false">POWER(B9,2)</f>
        <v>25.645362015625</v>
      </c>
      <c r="E9" s="1" t="n">
        <v>17.394</v>
      </c>
      <c r="F9" s="0" t="n">
        <f aca="false">E9-$E$26</f>
        <v>-4.62191667</v>
      </c>
      <c r="G9" s="0" t="n">
        <f aca="false">POWER(F9,2)</f>
        <v>21.3621137044239</v>
      </c>
      <c r="I9" s="1" t="n">
        <f aca="false">A9-E9</f>
        <v>-8.407</v>
      </c>
      <c r="J9" s="1" t="n">
        <f aca="false">I9-$I$26</f>
        <v>-0.442208332999998</v>
      </c>
      <c r="K9" s="1" t="n">
        <f aca="false">POWER(J9,2)</f>
        <v>0.195548209774637</v>
      </c>
    </row>
    <row r="10" customFormat="false" ht="13.8" hidden="false" customHeight="false" outlineLevel="0" collapsed="false">
      <c r="A10" s="1" t="n">
        <v>9.401</v>
      </c>
      <c r="B10" s="1" t="n">
        <f aca="false">A10-$A$26</f>
        <v>-4.650125</v>
      </c>
      <c r="C10" s="0" t="n">
        <f aca="false">POWER(B10,2)</f>
        <v>21.623662515625</v>
      </c>
      <c r="E10" s="1" t="n">
        <v>20.762</v>
      </c>
      <c r="F10" s="0" t="n">
        <f aca="false">E10-$E$26</f>
        <v>-1.25391667</v>
      </c>
      <c r="G10" s="0" t="n">
        <f aca="false">POWER(F10,2)</f>
        <v>1.57230701530389</v>
      </c>
      <c r="I10" s="1" t="n">
        <f aca="false">A10-E10</f>
        <v>-11.361</v>
      </c>
      <c r="J10" s="1" t="n">
        <f aca="false">I10-$I$26</f>
        <v>-3.396208333</v>
      </c>
      <c r="K10" s="1" t="n">
        <f aca="false">POWER(J10,2)</f>
        <v>11.5342310411386</v>
      </c>
    </row>
    <row r="11" customFormat="false" ht="13.8" hidden="false" customHeight="false" outlineLevel="0" collapsed="false">
      <c r="A11" s="1" t="n">
        <v>14.48</v>
      </c>
      <c r="B11" s="1" t="n">
        <f aca="false">A11-$A$26</f>
        <v>0.428875</v>
      </c>
      <c r="C11" s="0" t="n">
        <f aca="false">POWER(B11,2)</f>
        <v>0.183933765625</v>
      </c>
      <c r="E11" s="1" t="n">
        <v>26.282</v>
      </c>
      <c r="F11" s="0" t="n">
        <f aca="false">E11-$E$26</f>
        <v>4.26608333</v>
      </c>
      <c r="G11" s="0" t="n">
        <f aca="false">POWER(F11,2)</f>
        <v>18.1994669785039</v>
      </c>
      <c r="I11" s="1" t="n">
        <f aca="false">A11-E11</f>
        <v>-11.802</v>
      </c>
      <c r="J11" s="1" t="n">
        <f aca="false">I11-$I$26</f>
        <v>-3.837208333</v>
      </c>
      <c r="K11" s="1" t="n">
        <f aca="false">POWER(J11,2)</f>
        <v>14.7241677908446</v>
      </c>
    </row>
    <row r="12" customFormat="false" ht="13.8" hidden="false" customHeight="false" outlineLevel="0" collapsed="false">
      <c r="A12" s="1" t="n">
        <v>22.328</v>
      </c>
      <c r="B12" s="1" t="n">
        <f aca="false">A12-$A$26</f>
        <v>8.276875</v>
      </c>
      <c r="C12" s="0" t="n">
        <f aca="false">POWER(B12,2)</f>
        <v>68.506659765625</v>
      </c>
      <c r="E12" s="1" t="n">
        <v>24.524</v>
      </c>
      <c r="F12" s="0" t="n">
        <f aca="false">E12-$E$26</f>
        <v>2.50808333</v>
      </c>
      <c r="G12" s="0" t="n">
        <f aca="false">POWER(F12,2)</f>
        <v>6.2904819902239</v>
      </c>
      <c r="I12" s="1" t="n">
        <f aca="false">A12-E12</f>
        <v>-2.196</v>
      </c>
      <c r="J12" s="1" t="n">
        <f aca="false">I12-$I$26</f>
        <v>5.768791667</v>
      </c>
      <c r="K12" s="1" t="n">
        <f aca="false">POWER(J12,2)</f>
        <v>33.2789572972486</v>
      </c>
    </row>
    <row r="13" customFormat="false" ht="13.8" hidden="false" customHeight="false" outlineLevel="0" collapsed="false">
      <c r="A13" s="1" t="n">
        <v>15.298</v>
      </c>
      <c r="B13" s="1" t="n">
        <f aca="false">A13-$A$26</f>
        <v>1.246875</v>
      </c>
      <c r="C13" s="0" t="n">
        <f aca="false">POWER(B13,2)</f>
        <v>1.554697265625</v>
      </c>
      <c r="E13" s="1" t="n">
        <v>18.644</v>
      </c>
      <c r="F13" s="0" t="n">
        <f aca="false">E13-$E$26</f>
        <v>-3.37191667</v>
      </c>
      <c r="G13" s="0" t="n">
        <f aca="false">POWER(F13,2)</f>
        <v>11.3698220294239</v>
      </c>
      <c r="I13" s="1" t="n">
        <f aca="false">A13-E13</f>
        <v>-3.346</v>
      </c>
      <c r="J13" s="1" t="n">
        <f aca="false">I13-$I$26</f>
        <v>4.618791667</v>
      </c>
      <c r="K13" s="1" t="n">
        <f aca="false">POWER(J13,2)</f>
        <v>21.3332364631487</v>
      </c>
    </row>
    <row r="14" customFormat="false" ht="13.8" hidden="false" customHeight="false" outlineLevel="0" collapsed="false">
      <c r="A14" s="1" t="n">
        <v>15.073</v>
      </c>
      <c r="B14" s="1" t="n">
        <f aca="false">A14-$A$26</f>
        <v>1.021875</v>
      </c>
      <c r="C14" s="0" t="n">
        <f aca="false">POWER(B14,2)</f>
        <v>1.044228515625</v>
      </c>
      <c r="E14" s="1" t="n">
        <v>17.51</v>
      </c>
      <c r="F14" s="0" t="n">
        <f aca="false">E14-$E$26</f>
        <v>-4.50591667</v>
      </c>
      <c r="G14" s="0" t="n">
        <f aca="false">POWER(F14,2)</f>
        <v>20.3032850369839</v>
      </c>
      <c r="I14" s="1" t="n">
        <f aca="false">A14-E14</f>
        <v>-2.437</v>
      </c>
      <c r="J14" s="1" t="n">
        <f aca="false">I14-$I$26</f>
        <v>5.527791667</v>
      </c>
      <c r="K14" s="1" t="n">
        <f aca="false">POWER(J14,2)</f>
        <v>30.5564807137546</v>
      </c>
    </row>
    <row r="15" customFormat="false" ht="13.8" hidden="false" customHeight="false" outlineLevel="0" collapsed="false">
      <c r="A15" s="1" t="n">
        <v>16.929</v>
      </c>
      <c r="B15" s="1" t="n">
        <f aca="false">A15-$A$26</f>
        <v>2.877875</v>
      </c>
      <c r="C15" s="0" t="n">
        <f aca="false">POWER(B15,2)</f>
        <v>8.28216451562499</v>
      </c>
      <c r="E15" s="1" t="n">
        <v>20.33</v>
      </c>
      <c r="F15" s="0" t="n">
        <f aca="false">E15-$E$26</f>
        <v>-1.68591667</v>
      </c>
      <c r="G15" s="0" t="n">
        <f aca="false">POWER(F15,2)</f>
        <v>2.84231501818389</v>
      </c>
      <c r="I15" s="1" t="n">
        <f aca="false">A15-E15</f>
        <v>-3.401</v>
      </c>
      <c r="J15" s="1" t="n">
        <f aca="false">I15-$I$26</f>
        <v>4.563791667</v>
      </c>
      <c r="K15" s="1" t="n">
        <f aca="false">POWER(J15,2)</f>
        <v>20.8281943797786</v>
      </c>
    </row>
    <row r="16" customFormat="false" ht="13.8" hidden="false" customHeight="false" outlineLevel="0" collapsed="false">
      <c r="A16" s="1" t="n">
        <v>18.2</v>
      </c>
      <c r="B16" s="1" t="n">
        <f aca="false">A16-$A$26</f>
        <v>4.148875</v>
      </c>
      <c r="C16" s="0" t="n">
        <f aca="false">POWER(B16,2)</f>
        <v>17.213163765625</v>
      </c>
      <c r="E16" s="1" t="n">
        <v>35.255</v>
      </c>
      <c r="F16" s="0" t="n">
        <f aca="false">E16-$E$26</f>
        <v>13.23908333</v>
      </c>
      <c r="G16" s="0" t="n">
        <f aca="false">POWER(F16,2)</f>
        <v>175.273327418684</v>
      </c>
      <c r="I16" s="1" t="n">
        <f aca="false">A16-E16</f>
        <v>-17.055</v>
      </c>
      <c r="J16" s="1" t="n">
        <f aca="false">I16-$I$26</f>
        <v>-9.090208333</v>
      </c>
      <c r="K16" s="1" t="n">
        <f aca="false">POWER(J16,2)</f>
        <v>82.6318875373427</v>
      </c>
    </row>
    <row r="17" customFormat="false" ht="13.8" hidden="false" customHeight="false" outlineLevel="0" collapsed="false">
      <c r="A17" s="1" t="n">
        <v>12.13</v>
      </c>
      <c r="B17" s="1" t="n">
        <f aca="false">A17-$A$26</f>
        <v>-1.921125</v>
      </c>
      <c r="C17" s="0" t="n">
        <f aca="false">POWER(B17,2)</f>
        <v>3.690721265625</v>
      </c>
      <c r="E17" s="1" t="n">
        <v>22.158</v>
      </c>
      <c r="F17" s="0" t="n">
        <f aca="false">E17-$E$26</f>
        <v>0.142083330000002</v>
      </c>
      <c r="G17" s="0" t="n">
        <f aca="false">POWER(F17,2)</f>
        <v>0.0201876726638895</v>
      </c>
      <c r="I17" s="1" t="n">
        <f aca="false">A17-E17</f>
        <v>-10.028</v>
      </c>
      <c r="J17" s="1" t="n">
        <f aca="false">I17-$I$26</f>
        <v>-2.063208333</v>
      </c>
      <c r="K17" s="1" t="n">
        <f aca="false">POWER(J17,2)</f>
        <v>4.25682862536064</v>
      </c>
    </row>
    <row r="18" customFormat="false" ht="13.8" hidden="false" customHeight="false" outlineLevel="0" collapsed="false">
      <c r="A18" s="1" t="n">
        <v>18.495</v>
      </c>
      <c r="B18" s="1" t="n">
        <f aca="false">A18-$A$26</f>
        <v>4.443875</v>
      </c>
      <c r="C18" s="0" t="n">
        <f aca="false">POWER(B18,2)</f>
        <v>19.748025015625</v>
      </c>
      <c r="E18" s="1" t="n">
        <v>25.139</v>
      </c>
      <c r="F18" s="0" t="n">
        <f aca="false">E18-$E$26</f>
        <v>3.12308333</v>
      </c>
      <c r="G18" s="0" t="n">
        <f aca="false">POWER(F18,2)</f>
        <v>9.75364948612389</v>
      </c>
      <c r="I18" s="1" t="n">
        <f aca="false">A18-E18</f>
        <v>-6.644</v>
      </c>
      <c r="J18" s="1" t="n">
        <f aca="false">I18-$I$26</f>
        <v>1.320791667</v>
      </c>
      <c r="K18" s="1" t="n">
        <f aca="false">POWER(J18,2)</f>
        <v>1.74449062761664</v>
      </c>
    </row>
    <row r="19" customFormat="false" ht="13.8" hidden="false" customHeight="false" outlineLevel="0" collapsed="false">
      <c r="A19" s="1" t="n">
        <v>10.639</v>
      </c>
      <c r="B19" s="1" t="n">
        <f aca="false">A19-$A$26</f>
        <v>-3.412125</v>
      </c>
      <c r="C19" s="0" t="n">
        <f aca="false">POWER(B19,2)</f>
        <v>11.642597015625</v>
      </c>
      <c r="E19" s="1" t="n">
        <v>20.429</v>
      </c>
      <c r="F19" s="0" t="n">
        <f aca="false">E19-$E$26</f>
        <v>-1.58691667</v>
      </c>
      <c r="G19" s="0" t="n">
        <f aca="false">POWER(F19,2)</f>
        <v>2.51830451752389</v>
      </c>
      <c r="I19" s="1" t="n">
        <f aca="false">A19-E19</f>
        <v>-9.79</v>
      </c>
      <c r="J19" s="1" t="n">
        <f aca="false">I19-$I$26</f>
        <v>-1.825208333</v>
      </c>
      <c r="K19" s="1" t="n">
        <f aca="false">POWER(J19,2)</f>
        <v>3.33138545885264</v>
      </c>
    </row>
    <row r="20" customFormat="false" ht="13.8" hidden="false" customHeight="false" outlineLevel="0" collapsed="false">
      <c r="A20" s="1" t="n">
        <v>11.344</v>
      </c>
      <c r="B20" s="1" t="n">
        <f aca="false">A20-$A$26</f>
        <v>-2.707125</v>
      </c>
      <c r="C20" s="0" t="n">
        <f aca="false">POWER(B20,2)</f>
        <v>7.32852576562501</v>
      </c>
      <c r="E20" s="1" t="n">
        <v>17.425</v>
      </c>
      <c r="F20" s="0" t="n">
        <f aca="false">E20-$E$26</f>
        <v>-4.59091667</v>
      </c>
      <c r="G20" s="0" t="n">
        <f aca="false">POWER(F20,2)</f>
        <v>21.0765158708839</v>
      </c>
      <c r="I20" s="1" t="n">
        <f aca="false">A20-E20</f>
        <v>-6.081</v>
      </c>
      <c r="J20" s="1" t="n">
        <f aca="false">I20-$I$26</f>
        <v>1.883791667</v>
      </c>
      <c r="K20" s="1" t="n">
        <f aca="false">POWER(J20,2)</f>
        <v>3.54867104465863</v>
      </c>
    </row>
    <row r="21" customFormat="false" ht="13.8" hidden="false" customHeight="false" outlineLevel="0" collapsed="false">
      <c r="A21" s="1" t="n">
        <v>12.369</v>
      </c>
      <c r="B21" s="1" t="n">
        <f aca="false">A21-$A$26</f>
        <v>-1.682125</v>
      </c>
      <c r="C21" s="0" t="n">
        <f aca="false">POWER(B21,2)</f>
        <v>2.829544515625</v>
      </c>
      <c r="E21" s="1" t="n">
        <v>34.288</v>
      </c>
      <c r="F21" s="0" t="n">
        <f aca="false">E21-$E$26</f>
        <v>12.27208333</v>
      </c>
      <c r="G21" s="0" t="n">
        <f aca="false">POWER(F21,2)</f>
        <v>150.604029258464</v>
      </c>
      <c r="I21" s="1" t="n">
        <f aca="false">A21-E21</f>
        <v>-21.919</v>
      </c>
      <c r="J21" s="1" t="n">
        <f aca="false">I21-$I$26</f>
        <v>-13.954208333</v>
      </c>
      <c r="K21" s="1" t="n">
        <f aca="false">POWER(J21,2)</f>
        <v>194.719930200767</v>
      </c>
    </row>
    <row r="22" customFormat="false" ht="13.8" hidden="false" customHeight="false" outlineLevel="0" collapsed="false">
      <c r="A22" s="1" t="n">
        <v>12.944</v>
      </c>
      <c r="B22" s="1" t="n">
        <f aca="false">A22-$A$26</f>
        <v>-1.107125</v>
      </c>
      <c r="C22" s="0" t="n">
        <f aca="false">POWER(B22,2)</f>
        <v>1.225725765625</v>
      </c>
      <c r="E22" s="1" t="n">
        <v>23.894</v>
      </c>
      <c r="F22" s="0" t="n">
        <f aca="false">E22-$E$26</f>
        <v>1.87808333</v>
      </c>
      <c r="G22" s="0" t="n">
        <f aca="false">POWER(F22,2)</f>
        <v>3.52719699442389</v>
      </c>
      <c r="I22" s="1" t="n">
        <f aca="false">A22-E22</f>
        <v>-10.95</v>
      </c>
      <c r="J22" s="1" t="n">
        <f aca="false">I22-$I$26</f>
        <v>-2.985208333</v>
      </c>
      <c r="K22" s="1" t="n">
        <f aca="false">POWER(J22,2)</f>
        <v>8.91146879141262</v>
      </c>
    </row>
    <row r="23" customFormat="false" ht="13.8" hidden="false" customHeight="false" outlineLevel="0" collapsed="false">
      <c r="A23" s="1" t="n">
        <v>14.233</v>
      </c>
      <c r="B23" s="1" t="n">
        <f aca="false">A23-$A$26</f>
        <v>0.181875</v>
      </c>
      <c r="C23" s="0" t="n">
        <f aca="false">POWER(B23,2)</f>
        <v>0.0330785156249999</v>
      </c>
      <c r="E23" s="1" t="n">
        <v>17.96</v>
      </c>
      <c r="F23" s="0" t="n">
        <f aca="false">E23-$E$26</f>
        <v>-4.05591667</v>
      </c>
      <c r="G23" s="0" t="n">
        <f aca="false">POWER(F23,2)</f>
        <v>16.4504600339839</v>
      </c>
      <c r="I23" s="1" t="n">
        <f aca="false">A23-E23</f>
        <v>-3.727</v>
      </c>
      <c r="J23" s="1" t="n">
        <f aca="false">I23-$I$26</f>
        <v>4.237791667</v>
      </c>
      <c r="K23" s="1" t="n">
        <f aca="false">POWER(J23,2)</f>
        <v>17.9588782128946</v>
      </c>
    </row>
    <row r="24" customFormat="false" ht="13.8" hidden="false" customHeight="false" outlineLevel="0" collapsed="false">
      <c r="A24" s="1" t="n">
        <v>19.71</v>
      </c>
      <c r="B24" s="1" t="n">
        <f aca="false">A24-$A$26</f>
        <v>5.658875</v>
      </c>
      <c r="C24" s="0" t="n">
        <f aca="false">POWER(B24,2)</f>
        <v>32.022866265625</v>
      </c>
      <c r="E24" s="1" t="n">
        <v>22.058</v>
      </c>
      <c r="F24" s="0" t="n">
        <f aca="false">E24-$E$26</f>
        <v>0.0420833300000005</v>
      </c>
      <c r="G24" s="0" t="n">
        <f aca="false">POWER(F24,2)</f>
        <v>0.00177100666388894</v>
      </c>
      <c r="I24" s="1" t="n">
        <f aca="false">A24-E24</f>
        <v>-2.348</v>
      </c>
      <c r="J24" s="1" t="n">
        <f aca="false">I24-$I$26</f>
        <v>5.616791667</v>
      </c>
      <c r="K24" s="1" t="n">
        <f aca="false">POWER(J24,2)</f>
        <v>31.5483486304807</v>
      </c>
    </row>
    <row r="25" customFormat="false" ht="13.8" hidden="false" customHeight="false" outlineLevel="0" collapsed="false">
      <c r="A25" s="1" t="n">
        <v>16.004</v>
      </c>
      <c r="B25" s="1" t="n">
        <f aca="false">A25-$A$26</f>
        <v>1.952875</v>
      </c>
      <c r="C25" s="0" t="n">
        <f aca="false">POWER(B25,2)</f>
        <v>3.813720765625</v>
      </c>
      <c r="E25" s="1" t="n">
        <v>21.157</v>
      </c>
      <c r="F25" s="0" t="n">
        <f aca="false">E25-$E$26</f>
        <v>-0.858916669999999</v>
      </c>
      <c r="G25" s="0" t="n">
        <f aca="false">POWER(F25,2)</f>
        <v>0.737737846003888</v>
      </c>
      <c r="I25" s="1" t="n">
        <f aca="false">A25-E25</f>
        <v>-5.153</v>
      </c>
      <c r="J25" s="1" t="n">
        <f aca="false">I25-$I$26</f>
        <v>2.811791667</v>
      </c>
      <c r="K25" s="1" t="n">
        <f aca="false">POWER(J25,2)</f>
        <v>7.90617237861065</v>
      </c>
    </row>
    <row r="26" customFormat="false" ht="12.8" hidden="false" customHeight="false" outlineLevel="0" collapsed="false">
      <c r="A26" s="0" t="n">
        <f aca="false">AVERAGE(A1:A25)</f>
        <v>14.051125</v>
      </c>
      <c r="C26" s="0" t="n">
        <f aca="false">SUM(C2:C25)</f>
        <v>291.3876686</v>
      </c>
      <c r="E26" s="0" t="n">
        <f aca="false">AVERAGE(E1:E25)</f>
        <v>22.01591667</v>
      </c>
      <c r="G26" s="0" t="n">
        <f aca="false">SUM(G2:G25)</f>
        <v>529.2704118</v>
      </c>
      <c r="I26" s="0" t="n">
        <f aca="false">AVERAGE(I1:I25)</f>
        <v>-7.964791667</v>
      </c>
      <c r="K26" s="0" t="n">
        <f aca="false">SUM(K1:K25)</f>
        <v>544.33044</v>
      </c>
    </row>
    <row r="27" customFormat="false" ht="13.8" hidden="false" customHeight="false" outlineLevel="0" collapsed="false">
      <c r="B27" s="1" t="s">
        <v>6</v>
      </c>
      <c r="C27" s="0" t="n">
        <f aca="false">SQRT(C26/23)</f>
        <v>3.559357958</v>
      </c>
      <c r="F27" s="1" t="s">
        <v>6</v>
      </c>
      <c r="G27" s="0" t="n">
        <f aca="false">SQRT(G26/23)</f>
        <v>4.797057122</v>
      </c>
      <c r="K27" s="1" t="n">
        <f aca="false">K26/23</f>
        <v>23.66654087</v>
      </c>
    </row>
    <row r="28" customFormat="false" ht="13.8" hidden="false" customHeight="false" outlineLevel="0" collapsed="false">
      <c r="J28" s="1" t="s">
        <v>6</v>
      </c>
      <c r="K28" s="0" t="n">
        <f aca="false">SQRT(K27)</f>
        <v>4.86482691</v>
      </c>
    </row>
    <row r="31" customFormat="false" ht="13.8" hidden="false" customHeight="false" outlineLevel="0" collapsed="false">
      <c r="B31" s="1" t="s">
        <v>7</v>
      </c>
      <c r="F31" s="1" t="s">
        <v>8</v>
      </c>
      <c r="G31" s="0" t="n">
        <f aca="false">SUM(C26+G26)</f>
        <v>820.6580805</v>
      </c>
      <c r="I31" s="1" t="s">
        <v>9</v>
      </c>
      <c r="J31" s="1" t="n">
        <v>23</v>
      </c>
    </row>
    <row r="32" customFormat="false" ht="13.8" hidden="false" customHeight="false" outlineLevel="0" collapsed="false">
      <c r="G32" s="0" t="n">
        <f aca="false">G31/(23+23)</f>
        <v>17.84039305</v>
      </c>
      <c r="I32" s="1" t="s">
        <v>10</v>
      </c>
      <c r="J32" s="1" t="s">
        <v>11</v>
      </c>
      <c r="M32" s="0" t="s">
        <v>12</v>
      </c>
      <c r="N32" s="0" t="n">
        <f aca="false">A26-E26</f>
        <v>-7.96479167</v>
      </c>
    </row>
    <row r="33" customFormat="false" ht="18.75" hidden="false" customHeight="true" outlineLevel="0" collapsed="false">
      <c r="A33" s="1" t="s">
        <v>13</v>
      </c>
      <c r="B33" s="0" t="n">
        <f aca="false">$A$26</f>
        <v>14.051125</v>
      </c>
      <c r="E33" s="1" t="s">
        <v>13</v>
      </c>
      <c r="F33" s="0" t="n">
        <f aca="false">$E$26</f>
        <v>22.01591667</v>
      </c>
      <c r="I33" s="1" t="s">
        <v>14</v>
      </c>
      <c r="J33" s="1" t="s">
        <v>15</v>
      </c>
      <c r="M33" s="0" t="s">
        <v>16</v>
      </c>
      <c r="N33" s="0" t="n">
        <f aca="false">K28</f>
        <v>4.86482691</v>
      </c>
    </row>
    <row r="34" customFormat="false" ht="13.8" hidden="false" customHeight="false" outlineLevel="0" collapsed="false">
      <c r="A34" s="1" t="s">
        <v>17</v>
      </c>
      <c r="B34" s="0" t="n">
        <f aca="false">(A13+A14)/2</f>
        <v>15.1855</v>
      </c>
      <c r="E34" s="1" t="s">
        <v>17</v>
      </c>
      <c r="F34" s="1" t="n">
        <f aca="false">(E13+E14)/2</f>
        <v>18.077</v>
      </c>
      <c r="I34" s="1"/>
      <c r="J34" s="1"/>
      <c r="M34" s="0" t="s">
        <v>18</v>
      </c>
      <c r="N34" s="0" t="n">
        <f aca="false">SQRT(24)</f>
        <v>4.89897948556636</v>
      </c>
    </row>
    <row r="35" customFormat="false" ht="13.8" hidden="false" customHeight="false" outlineLevel="0" collapsed="false">
      <c r="A35" s="1" t="s">
        <v>19</v>
      </c>
      <c r="B35" s="1" t="n">
        <v>22.328</v>
      </c>
      <c r="E35" s="1" t="s">
        <v>19</v>
      </c>
      <c r="F35" s="1" t="n">
        <v>35.255</v>
      </c>
      <c r="I35" s="1" t="s">
        <v>20</v>
      </c>
      <c r="J35" s="1" t="n">
        <v>17.84039</v>
      </c>
      <c r="M35" s="0" t="s">
        <v>21</v>
      </c>
      <c r="N35" s="0" t="n">
        <f aca="false">N33/N34</f>
        <v>0.993028634705049</v>
      </c>
    </row>
    <row r="36" customFormat="false" ht="13.8" hidden="false" customHeight="false" outlineLevel="0" collapsed="false">
      <c r="A36" s="0" t="str">
        <f aca="false">$B$27</f>
        <v>Standard deviation</v>
      </c>
      <c r="B36" s="0" t="n">
        <f aca="false">$C$27</f>
        <v>3.559357958</v>
      </c>
      <c r="E36" s="1" t="s">
        <v>6</v>
      </c>
      <c r="F36" s="0" t="n">
        <f aca="false">$G$27</f>
        <v>4.797057122</v>
      </c>
      <c r="I36" s="1" t="s">
        <v>22</v>
      </c>
      <c r="J36" s="0" t="n">
        <f aca="false">SQRT((J35/23)+(J35/23))</f>
        <v>1.245527302</v>
      </c>
      <c r="M36" s="0" t="s">
        <v>23</v>
      </c>
      <c r="N36" s="0" t="n">
        <f aca="false">N32/N35</f>
        <v>-8.02070694805867</v>
      </c>
    </row>
    <row r="37" customFormat="false" ht="13.8" hidden="false" customHeight="false" outlineLevel="0" collapsed="false">
      <c r="A37" s="1" t="s">
        <v>24</v>
      </c>
      <c r="B37" s="0" t="n">
        <f aca="false">B36/SQRT(24)</f>
        <v>0.7265509007</v>
      </c>
      <c r="E37" s="1" t="s">
        <v>25</v>
      </c>
      <c r="F37" s="0" t="n">
        <f aca="false">F36/SQRT(24)</f>
        <v>0.9791951848</v>
      </c>
      <c r="I37" s="1" t="s">
        <v>26</v>
      </c>
      <c r="J37" s="0" t="n">
        <v>-8.020706948059</v>
      </c>
    </row>
    <row r="38" customFormat="false" ht="13.8" hidden="false" customHeight="false" outlineLevel="0" collapsed="false">
      <c r="I38" s="1" t="s">
        <v>27</v>
      </c>
      <c r="J38" s="1" t="s">
        <v>28</v>
      </c>
      <c r="K38" s="3" t="n">
        <v>-8.75222304</v>
      </c>
    </row>
    <row r="39" customFormat="false" ht="13.8" hidden="false" customHeight="false" outlineLevel="0" collapsed="false">
      <c r="C39" s="1" t="s">
        <v>5</v>
      </c>
      <c r="J39" s="1" t="s">
        <v>29</v>
      </c>
      <c r="K39" s="3" t="n">
        <v>-3.177360289</v>
      </c>
    </row>
    <row r="40" customFormat="false" ht="13.8" hidden="false" customHeight="false" outlineLevel="0" collapsed="false">
      <c r="B40" s="1" t="s">
        <v>13</v>
      </c>
      <c r="C40" s="0" t="n">
        <f aca="false">B33-F33</f>
        <v>-7.96479167</v>
      </c>
      <c r="I40" s="1" t="s">
        <v>30</v>
      </c>
      <c r="J40" s="0" t="n">
        <f aca="false">POWER(J37,2)/(POWER(J37,2)+ 46)</f>
        <v>0.58307554995284</v>
      </c>
    </row>
    <row r="41" customFormat="false" ht="13.8" hidden="false" customHeight="false" outlineLevel="0" collapsed="false">
      <c r="B41" s="1" t="s">
        <v>31</v>
      </c>
      <c r="C41" s="0" t="n">
        <f aca="false">B34-F34</f>
        <v>-2.8915</v>
      </c>
      <c r="I41" s="1" t="s">
        <v>32</v>
      </c>
      <c r="J41" s="1" t="n">
        <v>-0.85301993</v>
      </c>
    </row>
    <row r="42" customFormat="false" ht="13.8" hidden="false" customHeight="false" outlineLevel="0" collapsed="false">
      <c r="B42" s="1" t="s">
        <v>19</v>
      </c>
      <c r="C42" s="1" t="e">
        <f aca="false">#REF!-#REF!</f>
        <v>#REF!</v>
      </c>
    </row>
    <row r="43" customFormat="false" ht="13.8" hidden="false" customHeight="false" outlineLevel="0" collapsed="false">
      <c r="B43" s="1" t="s">
        <v>33</v>
      </c>
      <c r="C43" s="1" t="n">
        <v>4.86482691</v>
      </c>
    </row>
    <row r="44" customFormat="false" ht="13.8" hidden="false" customHeight="false" outlineLevel="0" collapsed="false">
      <c r="B44" s="1" t="s">
        <v>25</v>
      </c>
      <c r="C44" s="0" t="n">
        <f aca="false">C43/SQRT(24)</f>
        <v>0.9930286347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LibreOffice/5.3.1.2$Linux_X86_64 LibreOffice_project/e80a0e0fd1875e1696614d24c32df0f95f03deb2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2017-09-17T10:20:55Z</dcterms:modified>
  <cp:revision>1</cp:revision>
  <dc:subject/>
  <dc:title/>
</cp:coreProperties>
</file>