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daa5641d2c32b49/Desktop/BDM- porject/"/>
    </mc:Choice>
  </mc:AlternateContent>
  <xr:revisionPtr revIDLastSave="14" documentId="8_{5E8D26E4-2D45-4E6B-BEE0-278EABC7E74D}" xr6:coauthVersionLast="47" xr6:coauthVersionMax="47" xr10:uidLastSave="{B01A6AA4-A097-46EC-9590-CE1C6A9E530F}"/>
  <bookViews>
    <workbookView xWindow="-120" yWindow="-120" windowWidth="20730" windowHeight="11160" activeTab="2" xr2:uid="{00000000-000D-0000-FFFF-FFFF00000000}"/>
  </bookViews>
  <sheets>
    <sheet name="Sales" sheetId="6" r:id="rId1"/>
    <sheet name="Inventory" sheetId="8" r:id="rId2"/>
    <sheet name="P&amp;L" sheetId="9" r:id="rId3"/>
  </sheets>
  <definedNames>
    <definedName name="_xlchart.v1.0" hidden="1">'P&amp;L'!$A$49:$A$58</definedName>
    <definedName name="_xlchart.v1.1" hidden="1">'P&amp;L'!$B$48</definedName>
    <definedName name="_xlchart.v1.2" hidden="1">'P&amp;L'!$B$49:$B$58</definedName>
    <definedName name="_xlchart.v1.3" hidden="1">'P&amp;L'!$A$63:$A$72</definedName>
    <definedName name="_xlchart.v1.4" hidden="1">'P&amp;L'!$B$62</definedName>
    <definedName name="_xlchart.v1.5" hidden="1">'P&amp;L'!$B$63:$B$72</definedName>
    <definedName name="_xlchart.v1.6" hidden="1">'P&amp;L'!$A$49:$A$58</definedName>
    <definedName name="_xlchart.v1.7" hidden="1">'P&amp;L'!$B$48</definedName>
    <definedName name="_xlchart.v1.8" hidden="1">'P&amp;L'!$B$49:$B$58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8" l="1"/>
  <c r="D67" i="8"/>
  <c r="D68" i="8"/>
  <c r="D69" i="8"/>
  <c r="D70" i="8"/>
  <c r="D71" i="8"/>
  <c r="D72" i="8"/>
  <c r="D73" i="8"/>
  <c r="D74" i="8"/>
  <c r="D65" i="8"/>
  <c r="R4" i="6"/>
  <c r="R5" i="6"/>
  <c r="R6" i="6"/>
  <c r="R7" i="6"/>
  <c r="R8" i="6"/>
  <c r="R9" i="6"/>
  <c r="R10" i="6"/>
  <c r="R11" i="6"/>
  <c r="R12" i="6"/>
  <c r="R3" i="6"/>
  <c r="Q3" i="6"/>
  <c r="F13" i="9" l="1"/>
  <c r="B66" i="9" s="1"/>
  <c r="C4" i="8"/>
  <c r="D4" i="8" s="1"/>
  <c r="E4" i="8" s="1"/>
  <c r="F4" i="8" s="1"/>
  <c r="C5" i="8"/>
  <c r="D5" i="8" s="1"/>
  <c r="E5" i="8" s="1"/>
  <c r="F5" i="8" s="1"/>
  <c r="C6" i="8"/>
  <c r="D6" i="8" s="1"/>
  <c r="E6" i="8" s="1"/>
  <c r="F6" i="8" s="1"/>
  <c r="C7" i="8"/>
  <c r="D7" i="8" s="1"/>
  <c r="E7" i="8" s="1"/>
  <c r="F7" i="8" s="1"/>
  <c r="C8" i="8"/>
  <c r="D8" i="8" s="1"/>
  <c r="E8" i="8" s="1"/>
  <c r="F8" i="8" s="1"/>
  <c r="C9" i="8"/>
  <c r="D9" i="8" s="1"/>
  <c r="E9" i="8" s="1"/>
  <c r="F9" i="8" s="1"/>
  <c r="C10" i="8"/>
  <c r="D10" i="8" s="1"/>
  <c r="E10" i="8" s="1"/>
  <c r="F10" i="8" s="1"/>
  <c r="C11" i="8"/>
  <c r="D11" i="8" s="1"/>
  <c r="E11" i="8" s="1"/>
  <c r="F11" i="8" s="1"/>
  <c r="C12" i="8"/>
  <c r="D12" i="8" s="1"/>
  <c r="E12" i="8" s="1"/>
  <c r="F12" i="8" s="1"/>
  <c r="C3" i="8"/>
  <c r="D3" i="8" s="1"/>
  <c r="E3" i="8" s="1"/>
  <c r="F3" i="8" s="1"/>
  <c r="D4" i="9"/>
  <c r="I4" i="9" s="1"/>
  <c r="D5" i="9"/>
  <c r="I5" i="9" s="1"/>
  <c r="D6" i="9"/>
  <c r="I6" i="9" s="1"/>
  <c r="D7" i="9"/>
  <c r="I7" i="9" s="1"/>
  <c r="D8" i="9"/>
  <c r="I8" i="9" s="1"/>
  <c r="D9" i="9"/>
  <c r="I9" i="9" s="1"/>
  <c r="D10" i="9"/>
  <c r="I10" i="9" s="1"/>
  <c r="D11" i="9"/>
  <c r="I11" i="9" s="1"/>
  <c r="D12" i="9"/>
  <c r="I12" i="9" s="1"/>
  <c r="D3" i="9"/>
  <c r="I3" i="9" s="1"/>
  <c r="H11" i="9" l="1"/>
  <c r="H7" i="9"/>
  <c r="B63" i="9"/>
  <c r="B69" i="9"/>
  <c r="B65" i="9"/>
  <c r="E10" i="9"/>
  <c r="H10" i="9"/>
  <c r="H6" i="9"/>
  <c r="B72" i="9"/>
  <c r="B68" i="9"/>
  <c r="B64" i="9"/>
  <c r="E6" i="9"/>
  <c r="H9" i="9"/>
  <c r="H5" i="9"/>
  <c r="B71" i="9"/>
  <c r="B67" i="9"/>
  <c r="H12" i="9"/>
  <c r="H8" i="9"/>
  <c r="H4" i="9"/>
  <c r="H3" i="9"/>
  <c r="B70" i="9"/>
  <c r="E3" i="9"/>
  <c r="E9" i="9"/>
  <c r="E5" i="9"/>
  <c r="E12" i="9"/>
  <c r="E8" i="9"/>
  <c r="E4" i="9"/>
  <c r="E11" i="9"/>
  <c r="E7" i="9"/>
  <c r="I13" i="9"/>
  <c r="E13" i="9" l="1"/>
  <c r="G7" i="9" s="1"/>
  <c r="B56" i="9" l="1"/>
  <c r="B50" i="9"/>
  <c r="B58" i="9"/>
  <c r="B52" i="9"/>
  <c r="G3" i="9"/>
  <c r="B53" i="9"/>
  <c r="B51" i="9"/>
  <c r="B49" i="9"/>
  <c r="B55" i="9"/>
  <c r="B57" i="9"/>
  <c r="B54" i="9"/>
  <c r="G5" i="9"/>
  <c r="G4" i="9"/>
  <c r="G11" i="9"/>
  <c r="G12" i="9"/>
  <c r="G10" i="9"/>
  <c r="G6" i="9"/>
  <c r="G9" i="9"/>
  <c r="G8" i="9"/>
  <c r="C13" i="8" l="1"/>
  <c r="G8" i="8"/>
  <c r="G6" i="8"/>
  <c r="G10" i="8"/>
  <c r="G12" i="8"/>
  <c r="B13" i="8"/>
  <c r="G11" i="8"/>
  <c r="G9" i="8"/>
  <c r="G7" i="8"/>
  <c r="G5" i="8"/>
  <c r="O17" i="6"/>
  <c r="O26" i="6"/>
  <c r="O18" i="6"/>
  <c r="O19" i="6"/>
  <c r="O20" i="6"/>
  <c r="O21" i="6"/>
  <c r="O22" i="6"/>
  <c r="O23" i="6"/>
  <c r="O24" i="6"/>
  <c r="O25" i="6"/>
  <c r="L18" i="6"/>
  <c r="L19" i="6"/>
  <c r="L20" i="6"/>
  <c r="L21" i="6"/>
  <c r="L22" i="6"/>
  <c r="L23" i="6"/>
  <c r="L24" i="6"/>
  <c r="L25" i="6"/>
  <c r="L26" i="6"/>
  <c r="L17" i="6"/>
  <c r="H3" i="6"/>
  <c r="H4" i="6"/>
  <c r="H5" i="6"/>
  <c r="H6" i="6"/>
  <c r="H7" i="6"/>
  <c r="H8" i="6"/>
  <c r="H9" i="6"/>
  <c r="H10" i="6"/>
  <c r="H11" i="6"/>
  <c r="H12" i="6"/>
  <c r="F22" i="6"/>
  <c r="I19" i="6"/>
  <c r="I17" i="6"/>
  <c r="I25" i="6"/>
  <c r="I23" i="6"/>
  <c r="E13" i="8" l="1"/>
  <c r="D13" i="8"/>
  <c r="G4" i="8"/>
  <c r="B18" i="6"/>
  <c r="B19" i="6"/>
  <c r="B20" i="6"/>
  <c r="B21" i="6"/>
  <c r="C21" i="6" s="1"/>
  <c r="B22" i="6"/>
  <c r="C19" i="6" s="1"/>
  <c r="B23" i="6"/>
  <c r="C20" i="6" s="1"/>
  <c r="B24" i="6"/>
  <c r="C24" i="6" s="1"/>
  <c r="B25" i="6"/>
  <c r="C26" i="6" s="1"/>
  <c r="B26" i="6"/>
  <c r="B17" i="6"/>
  <c r="C18" i="6" s="1"/>
  <c r="G4" i="6"/>
  <c r="G5" i="6"/>
  <c r="G6" i="6"/>
  <c r="G7" i="6"/>
  <c r="G8" i="6"/>
  <c r="G9" i="6"/>
  <c r="G10" i="6"/>
  <c r="G11" i="6"/>
  <c r="G12" i="6"/>
  <c r="G3" i="6"/>
  <c r="P4" i="6"/>
  <c r="P5" i="6"/>
  <c r="P6" i="6"/>
  <c r="P7" i="6"/>
  <c r="P8" i="6"/>
  <c r="P9" i="6"/>
  <c r="P10" i="6"/>
  <c r="P11" i="6"/>
  <c r="P12" i="6"/>
  <c r="O4" i="6"/>
  <c r="O5" i="6"/>
  <c r="O6" i="6"/>
  <c r="O7" i="6"/>
  <c r="O8" i="6"/>
  <c r="O9" i="6"/>
  <c r="O10" i="6"/>
  <c r="O11" i="6"/>
  <c r="O12" i="6"/>
  <c r="N4" i="6"/>
  <c r="N5" i="6"/>
  <c r="N6" i="6"/>
  <c r="N7" i="6"/>
  <c r="N8" i="6"/>
  <c r="N9" i="6"/>
  <c r="N10" i="6"/>
  <c r="N11" i="6"/>
  <c r="N12" i="6"/>
  <c r="M4" i="6"/>
  <c r="M5" i="6"/>
  <c r="M6" i="6"/>
  <c r="M7" i="6"/>
  <c r="M8" i="6"/>
  <c r="M9" i="6"/>
  <c r="M10" i="6"/>
  <c r="M11" i="6"/>
  <c r="M12" i="6"/>
  <c r="P3" i="6"/>
  <c r="O3" i="6"/>
  <c r="N3" i="6"/>
  <c r="M3" i="6"/>
  <c r="L11" i="6"/>
  <c r="L12" i="6"/>
  <c r="L8" i="6"/>
  <c r="L9" i="6"/>
  <c r="L10" i="6"/>
  <c r="L4" i="6"/>
  <c r="L5" i="6"/>
  <c r="L6" i="6"/>
  <c r="L7" i="6"/>
  <c r="L3" i="6"/>
  <c r="C13" i="6"/>
  <c r="D13" i="6"/>
  <c r="E13" i="6"/>
  <c r="F13" i="6"/>
  <c r="B13" i="6"/>
  <c r="F13" i="8" l="1"/>
  <c r="C15" i="8" s="1"/>
  <c r="G3" i="8"/>
  <c r="C22" i="6"/>
  <c r="C23" i="6"/>
  <c r="C25" i="6"/>
  <c r="B27" i="6"/>
  <c r="C17" i="6"/>
  <c r="G13" i="6"/>
  <c r="Q10" i="6"/>
  <c r="Q7" i="6"/>
  <c r="Q11" i="6"/>
  <c r="Q5" i="6"/>
  <c r="Q8" i="6"/>
  <c r="N13" i="6"/>
  <c r="P13" i="6"/>
  <c r="Q6" i="6"/>
  <c r="Q9" i="6"/>
  <c r="M13" i="6"/>
  <c r="L13" i="6"/>
  <c r="Q4" i="6"/>
  <c r="Q12" i="6"/>
  <c r="O13" i="6"/>
  <c r="Q13" i="6" l="1"/>
</calcChain>
</file>

<file path=xl/sharedStrings.xml><?xml version="1.0" encoding="utf-8"?>
<sst xmlns="http://schemas.openxmlformats.org/spreadsheetml/2006/main" count="147" uniqueCount="45">
  <si>
    <t>Saree</t>
  </si>
  <si>
    <t>Cotton Saree</t>
  </si>
  <si>
    <t>Silk Saree</t>
  </si>
  <si>
    <t>Dress</t>
  </si>
  <si>
    <t>Top</t>
  </si>
  <si>
    <t>Kurti</t>
  </si>
  <si>
    <t>Leggings</t>
  </si>
  <si>
    <t>Churidar</t>
  </si>
  <si>
    <t>Purses</t>
  </si>
  <si>
    <t>Lehenga</t>
  </si>
  <si>
    <t>Revenue</t>
  </si>
  <si>
    <t>Total</t>
  </si>
  <si>
    <t>Selling Price</t>
  </si>
  <si>
    <t>Min</t>
  </si>
  <si>
    <t>Max</t>
  </si>
  <si>
    <t xml:space="preserve">Item </t>
  </si>
  <si>
    <t>Total Sales</t>
  </si>
  <si>
    <t>Item</t>
  </si>
  <si>
    <t>Total Monthly Sales</t>
  </si>
  <si>
    <t>Standard deviation of sales across 5 months</t>
  </si>
  <si>
    <t>Percentage contribution of each item to total sales</t>
  </si>
  <si>
    <t>Average Sales across 5 months</t>
  </si>
  <si>
    <t>Average sale</t>
  </si>
  <si>
    <t>Months</t>
  </si>
  <si>
    <t>Item Total</t>
  </si>
  <si>
    <t xml:space="preserve"> </t>
  </si>
  <si>
    <t>Average Sales</t>
  </si>
  <si>
    <t>Standard Deviation</t>
  </si>
  <si>
    <t>Average Inventory over months</t>
  </si>
  <si>
    <t>Total inventory</t>
  </si>
  <si>
    <t>Average Inventory</t>
  </si>
  <si>
    <t>Purchase</t>
  </si>
  <si>
    <t>Inventory</t>
  </si>
  <si>
    <t>Items</t>
  </si>
  <si>
    <t>Avg Selling Price</t>
  </si>
  <si>
    <t>Avg Profit</t>
  </si>
  <si>
    <t>Profit Margin</t>
  </si>
  <si>
    <t>Avg PurchasePrice</t>
  </si>
  <si>
    <t>P&amp;L</t>
  </si>
  <si>
    <t>% Total Profit</t>
  </si>
  <si>
    <t>% Total Revenue</t>
  </si>
  <si>
    <t>Avg Inventory</t>
  </si>
  <si>
    <t>Avg Sales</t>
  </si>
  <si>
    <t>% Contribution</t>
  </si>
  <si>
    <t>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</si>
</sst>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Sales!$C$16</c:f>
              <c:strCache>
                <c:ptCount val="1"/>
                <c:pt idx="0">
                  <c:v>Percentage contribution of each item to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EA-42CC-A480-2187479D3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EA-42CC-A480-2187479D3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EA-42CC-A480-2187479D3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EA-42CC-A480-2187479D3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EA-42CC-A480-2187479D33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EA-42CC-A480-2187479D33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376-4ED3-A4CC-ED0ED6822B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6EA-42CC-A480-2187479D33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6EA-42CC-A480-2187479D33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6EA-42CC-A480-2187479D33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Sales!$A$17:$A$26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Sales!$C$17:$C$26</c:f>
              <c:numCache>
                <c:formatCode>General</c:formatCode>
                <c:ptCount val="10"/>
                <c:pt idx="0">
                  <c:v>18.505942275042443</c:v>
                </c:pt>
                <c:pt idx="1">
                  <c:v>3.9615166949632146</c:v>
                </c:pt>
                <c:pt idx="2">
                  <c:v>5.2065647990945108</c:v>
                </c:pt>
                <c:pt idx="3">
                  <c:v>20.939445387662705</c:v>
                </c:pt>
                <c:pt idx="4">
                  <c:v>11.03565365025467</c:v>
                </c:pt>
                <c:pt idx="5">
                  <c:v>15.563101301641199</c:v>
                </c:pt>
                <c:pt idx="6">
                  <c:v>14.148273910582908</c:v>
                </c:pt>
                <c:pt idx="7">
                  <c:v>4.5274476513865309</c:v>
                </c:pt>
                <c:pt idx="8">
                  <c:v>1.3016411997736277</c:v>
                </c:pt>
                <c:pt idx="9">
                  <c:v>4.8104131295981896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4ED3-A4CC-ED0ED6822B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Sales!$B$16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16EA-42CC-A480-2187479D33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16EA-42CC-A480-2187479D33C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16EA-42CC-A480-2187479D33C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16EA-42CC-A480-2187479D33C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16EA-42CC-A480-2187479D33C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16EA-42CC-A480-2187479D33C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16EA-42CC-A480-2187479D33C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16EA-42CC-A480-2187479D33C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16EA-42CC-A480-2187479D33C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16EA-42CC-A480-2187479D33C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Sales!$A$17:$A$26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Sales!$B$17:$B$26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327</c:v>
                      </c:pt>
                      <c:pt idx="1">
                        <c:v>70</c:v>
                      </c:pt>
                      <c:pt idx="2">
                        <c:v>92</c:v>
                      </c:pt>
                      <c:pt idx="3">
                        <c:v>370</c:v>
                      </c:pt>
                      <c:pt idx="4">
                        <c:v>195</c:v>
                      </c:pt>
                      <c:pt idx="5">
                        <c:v>275</c:v>
                      </c:pt>
                      <c:pt idx="6">
                        <c:v>250</c:v>
                      </c:pt>
                      <c:pt idx="7">
                        <c:v>80</c:v>
                      </c:pt>
                      <c:pt idx="8">
                        <c:v>23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76-4ED3-A4CC-ED0ED6822B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79022551682123"/>
          <c:y val="0.15728929717118695"/>
          <c:w val="0.18370722097915634"/>
          <c:h val="0.7177107028288131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Saree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Sales!$B$3:$F$3</c:f>
              <c:numCache>
                <c:formatCode>General</c:formatCode>
                <c:ptCount val="5"/>
                <c:pt idx="0">
                  <c:v>60</c:v>
                </c:pt>
                <c:pt idx="1">
                  <c:v>37</c:v>
                </c:pt>
                <c:pt idx="2">
                  <c:v>70</c:v>
                </c:pt>
                <c:pt idx="3">
                  <c:v>125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3-4E53-8D01-99ED263605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Cotton Saree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Sales!$B$4:$F$4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3-4E53-8D01-99ED263605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Silk Saree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Sales!$B$5:$F$5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3-4E53-8D01-99ED263605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Dress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Sales!$B$6:$F$6</c:f>
              <c:numCache>
                <c:formatCode>General</c:formatCode>
                <c:ptCount val="5"/>
                <c:pt idx="0">
                  <c:v>35</c:v>
                </c:pt>
                <c:pt idx="1">
                  <c:v>105</c:v>
                </c:pt>
                <c:pt idx="2">
                  <c:v>100</c:v>
                </c:pt>
                <c:pt idx="3">
                  <c:v>50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3-4E53-8D01-99ED263605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Sales!$B$7:$F$7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60</c:v>
                </c:pt>
                <c:pt idx="3">
                  <c:v>25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3-4E53-8D01-99ED263605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Kurti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Sales!$B$8:$F$8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83-4E53-8D01-99ED263605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Leggings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Sales!$B$9:$F$9</c:f>
              <c:numCache>
                <c:formatCode>General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75</c:v>
                </c:pt>
                <c:pt idx="3">
                  <c:v>10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3-4E53-8D01-99ED263605E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Churidar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Sales!$B$10:$F$10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83-4E53-8D01-99ED263605E2}"/>
            </c:ext>
          </c:extLst>
        </c:ser>
        <c:ser>
          <c:idx val="8"/>
          <c:order val="8"/>
          <c:tx>
            <c:strRef>
              <c:f>Sales!$A$11</c:f>
              <c:strCache>
                <c:ptCount val="1"/>
                <c:pt idx="0">
                  <c:v>Lehenga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Sales!$B$11:$F$11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83-4E53-8D01-99ED263605E2}"/>
            </c:ext>
          </c:extLst>
        </c:ser>
        <c:ser>
          <c:idx val="9"/>
          <c:order val="9"/>
          <c:tx>
            <c:strRef>
              <c:f>Sales!$A$12</c:f>
              <c:strCache>
                <c:ptCount val="1"/>
                <c:pt idx="0">
                  <c:v>Purses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83-4E53-8D01-99ED263605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7055872"/>
        <c:axId val="1257074112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Sales!$A$13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Sales!$B$13:$F$13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</c:v>
                      </c:pt>
                      <c:pt idx="1">
                        <c:v>399</c:v>
                      </c:pt>
                      <c:pt idx="2">
                        <c:v>484</c:v>
                      </c:pt>
                      <c:pt idx="3">
                        <c:v>406</c:v>
                      </c:pt>
                      <c:pt idx="4">
                        <c:v>365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B83-4E53-8D01-99ED263605E2}"/>
                  </c:ext>
                </c:extLst>
              </c15:ser>
            </c15:filteredBarSeries>
          </c:ext>
        </c:extLst>
      </c:barChart>
      <c:dateAx>
        <c:axId val="1257055872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74112"/>
        <c:crosses val="autoZero"/>
        <c:auto val="1"/>
        <c:lblOffset val="100"/>
        <c:baseTimeUnit val="months"/>
      </c:dateAx>
      <c:valAx>
        <c:axId val="12570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10"/>
          <c:order val="10"/>
          <c:tx>
            <c:strRef>
              <c:f>Sales!$A$13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Sales!$B$13:$F$13</c:f>
              <c:numCache>
                <c:formatCode>General</c:formatCode>
                <c:ptCount val="5"/>
                <c:pt idx="0">
                  <c:v>113</c:v>
                </c:pt>
                <c:pt idx="1">
                  <c:v>399</c:v>
                </c:pt>
                <c:pt idx="2">
                  <c:v>484</c:v>
                </c:pt>
                <c:pt idx="3">
                  <c:v>406</c:v>
                </c:pt>
                <c:pt idx="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1F-4F88-AD4E-D687686AF7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0383904"/>
        <c:axId val="26038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Saree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Sales!$B$3:$F$3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</c:v>
                      </c:pt>
                      <c:pt idx="1">
                        <c:v>37</c:v>
                      </c:pt>
                      <c:pt idx="2">
                        <c:v>70</c:v>
                      </c:pt>
                      <c:pt idx="3">
                        <c:v>125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1F-4F88-AD4E-D687686AF7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Cotton Saree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1F-4F88-AD4E-D687686AF7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Silk Saree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7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1F-4F88-AD4E-D687686AF7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Dress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105</c:v>
                      </c:pt>
                      <c:pt idx="2">
                        <c:v>100</c:v>
                      </c:pt>
                      <c:pt idx="3">
                        <c:v>50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1F-4F88-AD4E-D687686AF73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Top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45</c:v>
                      </c:pt>
                      <c:pt idx="2">
                        <c:v>60</c:v>
                      </c:pt>
                      <c:pt idx="3">
                        <c:v>25</c:v>
                      </c:pt>
                      <c:pt idx="4">
                        <c:v>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1F-4F88-AD4E-D687686AF7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Kurti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70</c:v>
                      </c:pt>
                      <c:pt idx="2">
                        <c:v>85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1F-4F88-AD4E-D687686AF7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Leggings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95</c:v>
                      </c:pt>
                      <c:pt idx="2">
                        <c:v>75</c:v>
                      </c:pt>
                      <c:pt idx="3">
                        <c:v>10</c:v>
                      </c:pt>
                      <c:pt idx="4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B1F-4F88-AD4E-D687686AF7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Churidar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1F-4F88-AD4E-D687686AF73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Lehenga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11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B1F-4F88-AD4E-D687686AF73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Purses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40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1F-4F88-AD4E-D687686AF73E}"/>
                  </c:ext>
                </c:extLst>
              </c15:ser>
            </c15:filteredLineSeries>
          </c:ext>
        </c:extLst>
      </c:lineChart>
      <c:dateAx>
        <c:axId val="260383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0544"/>
        <c:crosses val="autoZero"/>
        <c:auto val="1"/>
        <c:lblOffset val="100"/>
        <c:baseTimeUnit val="months"/>
      </c:dateAx>
      <c:valAx>
        <c:axId val="2603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trends for each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Saree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Sales!$B$3:$F$3</c:f>
              <c:numCache>
                <c:formatCode>General</c:formatCode>
                <c:ptCount val="5"/>
                <c:pt idx="0">
                  <c:v>60</c:v>
                </c:pt>
                <c:pt idx="1">
                  <c:v>37</c:v>
                </c:pt>
                <c:pt idx="2">
                  <c:v>70</c:v>
                </c:pt>
                <c:pt idx="3">
                  <c:v>125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3-40C0-86E6-7F50038FA04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Cotton Saree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Sales!$B$4:$F$4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3-40C0-86E6-7F50038FA04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Silk Saree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Sales!$B$5:$F$5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3-40C0-86E6-7F50038FA04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Dress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Sales!$B$6:$F$6</c:f>
              <c:numCache>
                <c:formatCode>General</c:formatCode>
                <c:ptCount val="5"/>
                <c:pt idx="0">
                  <c:v>35</c:v>
                </c:pt>
                <c:pt idx="1">
                  <c:v>105</c:v>
                </c:pt>
                <c:pt idx="2">
                  <c:v>100</c:v>
                </c:pt>
                <c:pt idx="3">
                  <c:v>50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3-40C0-86E6-7F50038FA04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Sales!$B$7:$F$7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60</c:v>
                </c:pt>
                <c:pt idx="3">
                  <c:v>25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3-40C0-86E6-7F50038FA04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Kurti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Sales!$B$8:$F$8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3-40C0-86E6-7F50038FA04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Leggings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Sales!$B$9:$F$9</c:f>
              <c:numCache>
                <c:formatCode>General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75</c:v>
                </c:pt>
                <c:pt idx="3">
                  <c:v>10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3-40C0-86E6-7F50038FA04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Churidar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Sales!$B$10:$F$10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E3-40C0-86E6-7F50038FA044}"/>
            </c:ext>
          </c:extLst>
        </c:ser>
        <c:ser>
          <c:idx val="8"/>
          <c:order val="8"/>
          <c:tx>
            <c:strRef>
              <c:f>Sales!$A$11</c:f>
              <c:strCache>
                <c:ptCount val="1"/>
                <c:pt idx="0">
                  <c:v>Lehenga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Sales!$B$11:$F$11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E3-40C0-86E6-7F50038FA044}"/>
            </c:ext>
          </c:extLst>
        </c:ser>
        <c:ser>
          <c:idx val="9"/>
          <c:order val="9"/>
          <c:tx>
            <c:strRef>
              <c:f>Sales!$A$12</c:f>
              <c:strCache>
                <c:ptCount val="1"/>
                <c:pt idx="0">
                  <c:v>Purses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Sales!$B$12:$F$12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E3-40C0-86E6-7F50038F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551856"/>
        <c:axId val="1268552816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Sales!$A$13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45323</c:v>
                      </c:pt>
                      <c:pt idx="1">
                        <c:v>45352</c:v>
                      </c:pt>
                      <c:pt idx="2">
                        <c:v>45383</c:v>
                      </c:pt>
                      <c:pt idx="3">
                        <c:v>45413</c:v>
                      </c:pt>
                      <c:pt idx="4">
                        <c:v>45444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Sales!$B$13:$F$13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</c:v>
                      </c:pt>
                      <c:pt idx="1">
                        <c:v>399</c:v>
                      </c:pt>
                      <c:pt idx="2">
                        <c:v>484</c:v>
                      </c:pt>
                      <c:pt idx="3">
                        <c:v>406</c:v>
                      </c:pt>
                      <c:pt idx="4">
                        <c:v>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CE3-40C0-86E6-7F50038FA044}"/>
                  </c:ext>
                </c:extLst>
              </c15:ser>
            </c15:filteredLineSeries>
          </c:ext>
        </c:extLst>
      </c:lineChart>
      <c:dateAx>
        <c:axId val="1268551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52816"/>
        <c:crosses val="autoZero"/>
        <c:auto val="1"/>
        <c:lblOffset val="100"/>
        <c:baseTimeUnit val="months"/>
      </c:dateAx>
      <c:valAx>
        <c:axId val="1268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16535433070866"/>
          <c:y val="0.73090113735783024"/>
          <c:w val="0.7958915135608049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Inventory!$A$3</c:f>
              <c:strCache>
                <c:ptCount val="1"/>
                <c:pt idx="0">
                  <c:v>Saree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Inventory!$B$3:$F$3</c:f>
              <c:numCache>
                <c:formatCode>General</c:formatCode>
                <c:ptCount val="5"/>
                <c:pt idx="0">
                  <c:v>100</c:v>
                </c:pt>
                <c:pt idx="1">
                  <c:v>40</c:v>
                </c:pt>
                <c:pt idx="2">
                  <c:v>3</c:v>
                </c:pt>
                <c:pt idx="3">
                  <c:v>233</c:v>
                </c:pt>
                <c:pt idx="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CFA-B341-130500BA5D7F}"/>
            </c:ext>
          </c:extLst>
        </c:ser>
        <c:ser>
          <c:idx val="1"/>
          <c:order val="1"/>
          <c:tx>
            <c:strRef>
              <c:f>Inventory!$A$4</c:f>
              <c:strCache>
                <c:ptCount val="1"/>
                <c:pt idx="0">
                  <c:v>Cotton Saree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Inventory!$B$4:$F$4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30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F-4CFA-B341-130500BA5D7F}"/>
            </c:ext>
          </c:extLst>
        </c:ser>
        <c:ser>
          <c:idx val="2"/>
          <c:order val="2"/>
          <c:tx>
            <c:strRef>
              <c:f>Inventory!$A$5</c:f>
              <c:strCache>
                <c:ptCount val="1"/>
                <c:pt idx="0">
                  <c:v>Silk Saree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Inventory!$B$5:$F$5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8</c:v>
                </c:pt>
                <c:pt idx="3">
                  <c:v>68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F-4CFA-B341-130500BA5D7F}"/>
            </c:ext>
          </c:extLst>
        </c:ser>
        <c:ser>
          <c:idx val="3"/>
          <c:order val="3"/>
          <c:tx>
            <c:strRef>
              <c:f>Inventory!$A$6</c:f>
              <c:strCache>
                <c:ptCount val="1"/>
                <c:pt idx="0">
                  <c:v>Dress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Inventory!$B$6:$F$6</c:f>
              <c:numCache>
                <c:formatCode>General</c:formatCode>
                <c:ptCount val="5"/>
                <c:pt idx="0">
                  <c:v>200</c:v>
                </c:pt>
                <c:pt idx="1">
                  <c:v>165</c:v>
                </c:pt>
                <c:pt idx="2">
                  <c:v>60</c:v>
                </c:pt>
                <c:pt idx="3">
                  <c:v>240</c:v>
                </c:pt>
                <c:pt idx="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F-4CFA-B341-130500BA5D7F}"/>
            </c:ext>
          </c:extLst>
        </c:ser>
        <c:ser>
          <c:idx val="4"/>
          <c:order val="4"/>
          <c:tx>
            <c:strRef>
              <c:f>Inventory!$A$7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Inventory!$B$7:$F$7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115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F-4CFA-B341-130500BA5D7F}"/>
            </c:ext>
          </c:extLst>
        </c:ser>
        <c:ser>
          <c:idx val="5"/>
          <c:order val="5"/>
          <c:tx>
            <c:strRef>
              <c:f>Inventory!$A$8</c:f>
              <c:strCache>
                <c:ptCount val="1"/>
                <c:pt idx="0">
                  <c:v>Kurti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Inventory!$B$8:$F$8</c:f>
              <c:numCache>
                <c:formatCode>General</c:formatCode>
                <c:ptCount val="5"/>
                <c:pt idx="0">
                  <c:v>180</c:v>
                </c:pt>
                <c:pt idx="1">
                  <c:v>180</c:v>
                </c:pt>
                <c:pt idx="2">
                  <c:v>110</c:v>
                </c:pt>
                <c:pt idx="3">
                  <c:v>165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F-4CFA-B341-130500BA5D7F}"/>
            </c:ext>
          </c:extLst>
        </c:ser>
        <c:ser>
          <c:idx val="6"/>
          <c:order val="6"/>
          <c:tx>
            <c:strRef>
              <c:f>Inventory!$A$9</c:f>
              <c:strCache>
                <c:ptCount val="1"/>
                <c:pt idx="0">
                  <c:v>Leggings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Inventory!$B$9:$F$9</c:f>
              <c:numCache>
                <c:formatCode>General</c:formatCode>
                <c:ptCount val="5"/>
                <c:pt idx="0">
                  <c:v>135</c:v>
                </c:pt>
                <c:pt idx="1">
                  <c:v>135</c:v>
                </c:pt>
                <c:pt idx="2">
                  <c:v>40</c:v>
                </c:pt>
                <c:pt idx="3">
                  <c:v>115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F-4CFA-B341-130500BA5D7F}"/>
            </c:ext>
          </c:extLst>
        </c:ser>
        <c:ser>
          <c:idx val="7"/>
          <c:order val="7"/>
          <c:tx>
            <c:strRef>
              <c:f>Inventory!$A$10</c:f>
              <c:strCache>
                <c:ptCount val="1"/>
                <c:pt idx="0">
                  <c:v>Churidar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Inventory!$B$10:$F$10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15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F-4CFA-B341-130500BA5D7F}"/>
            </c:ext>
          </c:extLst>
        </c:ser>
        <c:ser>
          <c:idx val="8"/>
          <c:order val="8"/>
          <c:tx>
            <c:strRef>
              <c:f>Inventory!$A$11</c:f>
              <c:strCache>
                <c:ptCount val="1"/>
                <c:pt idx="0">
                  <c:v>Lehenga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Inventory!$B$11:$F$11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48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F-4CFA-B341-130500BA5D7F}"/>
            </c:ext>
          </c:extLst>
        </c:ser>
        <c:ser>
          <c:idx val="9"/>
          <c:order val="9"/>
          <c:tx>
            <c:strRef>
              <c:f>Inventory!$A$12</c:f>
              <c:strCache>
                <c:ptCount val="1"/>
                <c:pt idx="0">
                  <c:v>Purses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Inventory!$B$12:$F$12</c:f>
              <c:numCache>
                <c:formatCode>General</c:formatCode>
                <c:ptCount val="5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F-4CFA-B341-130500BA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762383"/>
        <c:axId val="1093754703"/>
      </c:lineChart>
      <c:dateAx>
        <c:axId val="10937623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4703"/>
        <c:crosses val="autoZero"/>
        <c:auto val="1"/>
        <c:lblOffset val="100"/>
        <c:baseTimeUnit val="months"/>
      </c:dateAx>
      <c:valAx>
        <c:axId val="10937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products</a:t>
            </a:r>
            <a:r>
              <a:rPr lang="en-US"/>
              <a:t> over</a:t>
            </a:r>
            <a:r>
              <a:rPr lang="en-US" baseline="0"/>
              <a:t>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F6E-4954-A4E1-3F3E9B2A4CF8}"/>
            </c:ext>
          </c:extLst>
        </c:ser>
        <c:ser>
          <c:idx val="6"/>
          <c:order val="6"/>
          <c:tx>
            <c:strRef>
              <c:f>Inventory!$G$2</c:f>
              <c:strCache>
                <c:ptCount val="1"/>
                <c:pt idx="0">
                  <c:v>Average Inventory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Inventory!$G$3:$G$12</c:f>
              <c:numCache>
                <c:formatCode>General</c:formatCode>
                <c:ptCount val="10"/>
                <c:pt idx="0">
                  <c:v>97</c:v>
                </c:pt>
                <c:pt idx="1">
                  <c:v>40</c:v>
                </c:pt>
                <c:pt idx="2">
                  <c:v>27</c:v>
                </c:pt>
                <c:pt idx="3">
                  <c:v>171</c:v>
                </c:pt>
                <c:pt idx="4">
                  <c:v>86</c:v>
                </c:pt>
                <c:pt idx="5">
                  <c:v>150</c:v>
                </c:pt>
                <c:pt idx="6">
                  <c:v>106</c:v>
                </c:pt>
                <c:pt idx="7">
                  <c:v>43</c:v>
                </c:pt>
                <c:pt idx="8">
                  <c:v>23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954-A4E1-3F3E9B2A4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784943"/>
        <c:axId val="10937854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25</c:v>
                      </c:pt>
                      <c:pt idx="3">
                        <c:v>200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6E-4954-A4E1-3F3E9B2A4C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165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6E-4954-A4E1-3F3E9B2A4CF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30</c:v>
                      </c:pt>
                      <c:pt idx="2">
                        <c:v>8</c:v>
                      </c:pt>
                      <c:pt idx="3">
                        <c:v>60</c:v>
                      </c:pt>
                      <c:pt idx="4">
                        <c:v>45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15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6E-4954-A4E1-3F3E9B2A4C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</c:v>
                      </c:pt>
                      <c:pt idx="1">
                        <c:v>50</c:v>
                      </c:pt>
                      <c:pt idx="2">
                        <c:v>68</c:v>
                      </c:pt>
                      <c:pt idx="3">
                        <c:v>240</c:v>
                      </c:pt>
                      <c:pt idx="4">
                        <c:v>115</c:v>
                      </c:pt>
                      <c:pt idx="5">
                        <c:v>165</c:v>
                      </c:pt>
                      <c:pt idx="6">
                        <c:v>115</c:v>
                      </c:pt>
                      <c:pt idx="7">
                        <c:v>70</c:v>
                      </c:pt>
                      <c:pt idx="8">
                        <c:v>48</c:v>
                      </c:pt>
                      <c:pt idx="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6E-4954-A4E1-3F3E9B2A4C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30</c:v>
                      </c:pt>
                      <c:pt idx="2">
                        <c:v>18</c:v>
                      </c:pt>
                      <c:pt idx="3">
                        <c:v>190</c:v>
                      </c:pt>
                      <c:pt idx="4">
                        <c:v>90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50</c:v>
                      </c:pt>
                      <c:pt idx="8">
                        <c:v>37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6E-4954-A4E1-3F3E9B2A4CF8}"/>
                  </c:ext>
                </c:extLst>
              </c15:ser>
            </c15:filteredBarSeries>
          </c:ext>
        </c:extLst>
      </c:barChart>
      <c:catAx>
        <c:axId val="109378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layout>
            <c:manualLayout>
              <c:xMode val="edge"/>
              <c:yMode val="edge"/>
              <c:x val="0.4594571303587051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5423"/>
        <c:crosses val="autoZero"/>
        <c:auto val="1"/>
        <c:lblAlgn val="ctr"/>
        <c:lblOffset val="100"/>
        <c:noMultiLvlLbl val="0"/>
      </c:catAx>
      <c:valAx>
        <c:axId val="10937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</a:t>
            </a:r>
            <a:r>
              <a:rPr lang="en-IN" baseline="0"/>
              <a:t> Composition over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Inventory!$A$3</c:f>
              <c:strCache>
                <c:ptCount val="1"/>
                <c:pt idx="0">
                  <c:v>Saree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Inventory!$B$3:$F$3</c:f>
              <c:numCache>
                <c:formatCode>General</c:formatCode>
                <c:ptCount val="5"/>
                <c:pt idx="0">
                  <c:v>100</c:v>
                </c:pt>
                <c:pt idx="1">
                  <c:v>40</c:v>
                </c:pt>
                <c:pt idx="2">
                  <c:v>3</c:v>
                </c:pt>
                <c:pt idx="3">
                  <c:v>233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A-4237-A70B-E186EDD449F0}"/>
            </c:ext>
          </c:extLst>
        </c:ser>
        <c:ser>
          <c:idx val="1"/>
          <c:order val="1"/>
          <c:tx>
            <c:strRef>
              <c:f>Inventory!$A$4</c:f>
              <c:strCache>
                <c:ptCount val="1"/>
                <c:pt idx="0">
                  <c:v>Cotton Saree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Inventory!$B$4:$F$4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30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A-4237-A70B-E186EDD449F0}"/>
            </c:ext>
          </c:extLst>
        </c:ser>
        <c:ser>
          <c:idx val="2"/>
          <c:order val="2"/>
          <c:tx>
            <c:strRef>
              <c:f>Inventory!$A$5</c:f>
              <c:strCache>
                <c:ptCount val="1"/>
                <c:pt idx="0">
                  <c:v>Silk Saree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Inventory!$B$5:$F$5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8</c:v>
                </c:pt>
                <c:pt idx="3">
                  <c:v>68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A-4237-A70B-E186EDD449F0}"/>
            </c:ext>
          </c:extLst>
        </c:ser>
        <c:ser>
          <c:idx val="3"/>
          <c:order val="3"/>
          <c:tx>
            <c:strRef>
              <c:f>Inventory!$A$6</c:f>
              <c:strCache>
                <c:ptCount val="1"/>
                <c:pt idx="0">
                  <c:v>Dress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Inventory!$B$6:$F$6</c:f>
              <c:numCache>
                <c:formatCode>General</c:formatCode>
                <c:ptCount val="5"/>
                <c:pt idx="0">
                  <c:v>200</c:v>
                </c:pt>
                <c:pt idx="1">
                  <c:v>165</c:v>
                </c:pt>
                <c:pt idx="2">
                  <c:v>60</c:v>
                </c:pt>
                <c:pt idx="3">
                  <c:v>240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A-4237-A70B-E186EDD449F0}"/>
            </c:ext>
          </c:extLst>
        </c:ser>
        <c:ser>
          <c:idx val="4"/>
          <c:order val="4"/>
          <c:tx>
            <c:strRef>
              <c:f>Inventory!$A$7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Inventory!$B$7:$F$7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115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0A-4237-A70B-E186EDD449F0}"/>
            </c:ext>
          </c:extLst>
        </c:ser>
        <c:ser>
          <c:idx val="5"/>
          <c:order val="5"/>
          <c:tx>
            <c:strRef>
              <c:f>Inventory!$A$8</c:f>
              <c:strCache>
                <c:ptCount val="1"/>
                <c:pt idx="0">
                  <c:v>Kurti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Inventory!$B$8:$F$8</c:f>
              <c:numCache>
                <c:formatCode>General</c:formatCode>
                <c:ptCount val="5"/>
                <c:pt idx="0">
                  <c:v>180</c:v>
                </c:pt>
                <c:pt idx="1">
                  <c:v>180</c:v>
                </c:pt>
                <c:pt idx="2">
                  <c:v>110</c:v>
                </c:pt>
                <c:pt idx="3">
                  <c:v>165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0A-4237-A70B-E186EDD449F0}"/>
            </c:ext>
          </c:extLst>
        </c:ser>
        <c:ser>
          <c:idx val="6"/>
          <c:order val="6"/>
          <c:tx>
            <c:strRef>
              <c:f>Inventory!$A$9</c:f>
              <c:strCache>
                <c:ptCount val="1"/>
                <c:pt idx="0">
                  <c:v>Leggings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Inventory!$B$9:$F$9</c:f>
              <c:numCache>
                <c:formatCode>General</c:formatCode>
                <c:ptCount val="5"/>
                <c:pt idx="0">
                  <c:v>135</c:v>
                </c:pt>
                <c:pt idx="1">
                  <c:v>135</c:v>
                </c:pt>
                <c:pt idx="2">
                  <c:v>40</c:v>
                </c:pt>
                <c:pt idx="3">
                  <c:v>115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0A-4237-A70B-E186EDD449F0}"/>
            </c:ext>
          </c:extLst>
        </c:ser>
        <c:ser>
          <c:idx val="7"/>
          <c:order val="7"/>
          <c:tx>
            <c:strRef>
              <c:f>Inventory!$A$10</c:f>
              <c:strCache>
                <c:ptCount val="1"/>
                <c:pt idx="0">
                  <c:v>Churidar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Inventory!$B$10:$F$10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15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0A-4237-A70B-E186EDD449F0}"/>
            </c:ext>
          </c:extLst>
        </c:ser>
        <c:ser>
          <c:idx val="8"/>
          <c:order val="8"/>
          <c:tx>
            <c:strRef>
              <c:f>Inventory!$A$11</c:f>
              <c:strCache>
                <c:ptCount val="1"/>
                <c:pt idx="0">
                  <c:v>Lehenga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Inventory!$B$11:$F$11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48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0A-4237-A70B-E186EDD449F0}"/>
            </c:ext>
          </c:extLst>
        </c:ser>
        <c:ser>
          <c:idx val="9"/>
          <c:order val="9"/>
          <c:tx>
            <c:strRef>
              <c:f>Inventory!$A$12</c:f>
              <c:strCache>
                <c:ptCount val="1"/>
                <c:pt idx="0">
                  <c:v>Purses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Inventory!$B$2:$F$2</c:f>
              <c:numCache>
                <c:formatCode>mmm\-yy</c:formatCode>
                <c:ptCount val="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</c:numCache>
            </c:numRef>
          </c:cat>
          <c:val>
            <c:numRef>
              <c:f>Inventory!$B$12:$F$12</c:f>
              <c:numCache>
                <c:formatCode>General</c:formatCode>
                <c:ptCount val="5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0A-4237-A70B-E186EDD449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3687808"/>
        <c:axId val="1253678688"/>
      </c:barChart>
      <c:dateAx>
        <c:axId val="125368780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8688"/>
        <c:crosses val="autoZero"/>
        <c:auto val="1"/>
        <c:lblOffset val="100"/>
        <c:baseTimeUnit val="months"/>
      </c:dateAx>
      <c:valAx>
        <c:axId val="12536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Proportion in </a:t>
            </a:r>
            <a:r>
              <a:rPr lang="en-US"/>
              <a:t>Feb-24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Inventory!$B$2</c:f>
              <c:strCache>
                <c:ptCount val="1"/>
                <c:pt idx="0">
                  <c:v>Feb-24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37-4F68-BF99-8EAC4CA65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37-4F68-BF99-8EAC4CA65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37-4F68-BF99-8EAC4CA65E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37-4F68-BF99-8EAC4CA65E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37-4F68-BF99-8EAC4CA65E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37-4F68-BF99-8EAC4CA65E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37-4F68-BF99-8EAC4CA65E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37-4F68-BF99-8EAC4CA65E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37-4F68-BF99-8EAC4CA65E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37-4F68-BF99-8EAC4CA65E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Inventory!$B$3:$B$12</c:f>
              <c:numCache>
                <c:formatCode>General</c:formatCode>
                <c:ptCount val="10"/>
                <c:pt idx="0">
                  <c:v>100</c:v>
                </c:pt>
                <c:pt idx="1">
                  <c:v>45</c:v>
                </c:pt>
                <c:pt idx="2">
                  <c:v>25</c:v>
                </c:pt>
                <c:pt idx="3">
                  <c:v>200</c:v>
                </c:pt>
                <c:pt idx="4">
                  <c:v>90</c:v>
                </c:pt>
                <c:pt idx="5">
                  <c:v>180</c:v>
                </c:pt>
                <c:pt idx="6">
                  <c:v>135</c:v>
                </c:pt>
                <c:pt idx="7">
                  <c:v>40</c:v>
                </c:pt>
                <c:pt idx="8">
                  <c:v>15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3-4A6F-B813-CD62916DF6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Inventory!$C$2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637-4F68-BF99-8EAC4CA65E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637-4F68-BF99-8EAC4CA65E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637-4F68-BF99-8EAC4CA65E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8637-4F68-BF99-8EAC4CA65E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637-4F68-BF99-8EAC4CA65E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637-4F68-BF99-8EAC4CA65E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637-4F68-BF99-8EAC4CA65E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637-4F68-BF99-8EAC4CA65E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637-4F68-BF99-8EAC4CA65E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637-4F68-BF99-8EAC4CA65E6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165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23-4A6F-B813-CD62916DF67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637-4F68-BF99-8EAC4CA65E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637-4F68-BF99-8EAC4CA65E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8637-4F68-BF99-8EAC4CA65E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8637-4F68-BF99-8EAC4CA65E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8637-4F68-BF99-8EAC4CA65E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8637-4F68-BF99-8EAC4CA65E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8637-4F68-BF99-8EAC4CA65E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8637-4F68-BF99-8EAC4CA65E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637-4F68-BF99-8EAC4CA65E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637-4F68-BF99-8EAC4CA65E6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30</c:v>
                      </c:pt>
                      <c:pt idx="2">
                        <c:v>8</c:v>
                      </c:pt>
                      <c:pt idx="3">
                        <c:v>60</c:v>
                      </c:pt>
                      <c:pt idx="4">
                        <c:v>45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15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3-4A6F-B813-CD62916DF67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637-4F68-BF99-8EAC4CA65E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637-4F68-BF99-8EAC4CA65E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637-4F68-BF99-8EAC4CA65E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637-4F68-BF99-8EAC4CA65E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637-4F68-BF99-8EAC4CA65E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637-4F68-BF99-8EAC4CA65E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637-4F68-BF99-8EAC4CA65E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637-4F68-BF99-8EAC4CA65E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637-4F68-BF99-8EAC4CA65E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637-4F68-BF99-8EAC4CA65E6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</c:v>
                      </c:pt>
                      <c:pt idx="1">
                        <c:v>50</c:v>
                      </c:pt>
                      <c:pt idx="2">
                        <c:v>68</c:v>
                      </c:pt>
                      <c:pt idx="3">
                        <c:v>240</c:v>
                      </c:pt>
                      <c:pt idx="4">
                        <c:v>115</c:v>
                      </c:pt>
                      <c:pt idx="5">
                        <c:v>165</c:v>
                      </c:pt>
                      <c:pt idx="6">
                        <c:v>115</c:v>
                      </c:pt>
                      <c:pt idx="7">
                        <c:v>70</c:v>
                      </c:pt>
                      <c:pt idx="8">
                        <c:v>48</c:v>
                      </c:pt>
                      <c:pt idx="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23-4A6F-B813-CD62916DF67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637-4F68-BF99-8EAC4CA65E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637-4F68-BF99-8EAC4CA65E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637-4F68-BF99-8EAC4CA65E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637-4F68-BF99-8EAC4CA65E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637-4F68-BF99-8EAC4CA65E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637-4F68-BF99-8EAC4CA65E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8637-4F68-BF99-8EAC4CA65E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8637-4F68-BF99-8EAC4CA65E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8637-4F68-BF99-8EAC4CA65E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8637-4F68-BF99-8EAC4CA65E6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30</c:v>
                      </c:pt>
                      <c:pt idx="2">
                        <c:v>18</c:v>
                      </c:pt>
                      <c:pt idx="3">
                        <c:v>190</c:v>
                      </c:pt>
                      <c:pt idx="4">
                        <c:v>90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50</c:v>
                      </c:pt>
                      <c:pt idx="8">
                        <c:v>37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23-4A6F-B813-CD62916DF67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45341207349091"/>
          <c:y val="0.11421004666083406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Proportion in </a:t>
            </a:r>
            <a:r>
              <a:rPr lang="en-US"/>
              <a:t>Mar-24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Inventory!$C$2</c:f>
              <c:strCache>
                <c:ptCount val="1"/>
                <c:pt idx="0">
                  <c:v>Mar-24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2-4BC8-B825-5893A0B6BD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2-4BC8-B825-5893A0B6BD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2-4BC8-B825-5893A0B6BD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2-4BC8-B825-5893A0B6BD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2-4BC8-B825-5893A0B6B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42-4BC8-B825-5893A0B6BD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42-4BC8-B825-5893A0B6BD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42-4BC8-B825-5893A0B6BD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42-4BC8-B825-5893A0B6BD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42-4BC8-B825-5893A0B6B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Inventory!$C$3:$C$12</c:f>
              <c:numCache>
                <c:formatCode>General</c:formatCode>
                <c:ptCount val="10"/>
                <c:pt idx="0">
                  <c:v>40</c:v>
                </c:pt>
                <c:pt idx="1">
                  <c:v>45</c:v>
                </c:pt>
                <c:pt idx="2">
                  <c:v>15</c:v>
                </c:pt>
                <c:pt idx="3">
                  <c:v>165</c:v>
                </c:pt>
                <c:pt idx="4">
                  <c:v>90</c:v>
                </c:pt>
                <c:pt idx="5">
                  <c:v>180</c:v>
                </c:pt>
                <c:pt idx="6">
                  <c:v>135</c:v>
                </c:pt>
                <c:pt idx="7">
                  <c:v>40</c:v>
                </c:pt>
                <c:pt idx="8">
                  <c:v>7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4-4820-A244-B62A915247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942-4BC8-B825-5893A0B6BD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942-4BC8-B825-5893A0B6BD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942-4BC8-B825-5893A0B6BD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F942-4BC8-B825-5893A0B6BD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F942-4BC8-B825-5893A0B6BD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F942-4BC8-B825-5893A0B6BD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F942-4BC8-B825-5893A0B6BD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F942-4BC8-B825-5893A0B6BD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F942-4BC8-B825-5893A0B6BD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F942-4BC8-B825-5893A0B6BD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25</c:v>
                      </c:pt>
                      <c:pt idx="3">
                        <c:v>200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64-4820-A244-B62A9152474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942-4BC8-B825-5893A0B6BD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942-4BC8-B825-5893A0B6BD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F942-4BC8-B825-5893A0B6BD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F942-4BC8-B825-5893A0B6BD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F942-4BC8-B825-5893A0B6BD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F942-4BC8-B825-5893A0B6BD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F942-4BC8-B825-5893A0B6BD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F942-4BC8-B825-5893A0B6BD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F942-4BC8-B825-5893A0B6BD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F942-4BC8-B825-5893A0B6BD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30</c:v>
                      </c:pt>
                      <c:pt idx="2">
                        <c:v>8</c:v>
                      </c:pt>
                      <c:pt idx="3">
                        <c:v>60</c:v>
                      </c:pt>
                      <c:pt idx="4">
                        <c:v>45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15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64-4820-A244-B62A9152474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F942-4BC8-B825-5893A0B6BD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F942-4BC8-B825-5893A0B6BD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F942-4BC8-B825-5893A0B6BD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F942-4BC8-B825-5893A0B6BD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F942-4BC8-B825-5893A0B6BD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F942-4BC8-B825-5893A0B6BD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F942-4BC8-B825-5893A0B6BD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F942-4BC8-B825-5893A0B6BD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F942-4BC8-B825-5893A0B6BD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F942-4BC8-B825-5893A0B6BD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</c:v>
                      </c:pt>
                      <c:pt idx="1">
                        <c:v>50</c:v>
                      </c:pt>
                      <c:pt idx="2">
                        <c:v>68</c:v>
                      </c:pt>
                      <c:pt idx="3">
                        <c:v>240</c:v>
                      </c:pt>
                      <c:pt idx="4">
                        <c:v>115</c:v>
                      </c:pt>
                      <c:pt idx="5">
                        <c:v>165</c:v>
                      </c:pt>
                      <c:pt idx="6">
                        <c:v>115</c:v>
                      </c:pt>
                      <c:pt idx="7">
                        <c:v>70</c:v>
                      </c:pt>
                      <c:pt idx="8">
                        <c:v>48</c:v>
                      </c:pt>
                      <c:pt idx="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4-4820-A244-B62A9152474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F942-4BC8-B825-5893A0B6BD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F942-4BC8-B825-5893A0B6BD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F942-4BC8-B825-5893A0B6BD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F942-4BC8-B825-5893A0B6BD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F942-4BC8-B825-5893A0B6BD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F942-4BC8-B825-5893A0B6BD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F942-4BC8-B825-5893A0B6BD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F942-4BC8-B825-5893A0B6BD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F942-4BC8-B825-5893A0B6BD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F942-4BC8-B825-5893A0B6BD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30</c:v>
                      </c:pt>
                      <c:pt idx="2">
                        <c:v>18</c:v>
                      </c:pt>
                      <c:pt idx="3">
                        <c:v>190</c:v>
                      </c:pt>
                      <c:pt idx="4">
                        <c:v>90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50</c:v>
                      </c:pt>
                      <c:pt idx="8">
                        <c:v>37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64-4820-A244-B62A9152474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5341207349089"/>
          <c:y val="0.1512470836978711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Proportion in </a:t>
            </a:r>
            <a:r>
              <a:rPr lang="en-US"/>
              <a:t>Apr-24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Inventory!$D$2</c:f>
              <c:strCache>
                <c:ptCount val="1"/>
                <c:pt idx="0">
                  <c:v>Apr-24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0-4532-8A9E-45309D31E8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C0-4532-8A9E-45309D31E8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C0-4532-8A9E-45309D31E8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C0-4532-8A9E-45309D31E8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C0-4532-8A9E-45309D31E8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C0-4532-8A9E-45309D31E8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C0-4532-8A9E-45309D31E8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C0-4532-8A9E-45309D31E8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C0-4532-8A9E-45309D31E8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C0-4532-8A9E-45309D31E8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Inventory!$D$3:$D$12</c:f>
              <c:numCache>
                <c:formatCode>General</c:formatCode>
                <c:ptCount val="10"/>
                <c:pt idx="0">
                  <c:v>3</c:v>
                </c:pt>
                <c:pt idx="1">
                  <c:v>30</c:v>
                </c:pt>
                <c:pt idx="2">
                  <c:v>8</c:v>
                </c:pt>
                <c:pt idx="3">
                  <c:v>60</c:v>
                </c:pt>
                <c:pt idx="4">
                  <c:v>45</c:v>
                </c:pt>
                <c:pt idx="5">
                  <c:v>110</c:v>
                </c:pt>
                <c:pt idx="6">
                  <c:v>40</c:v>
                </c:pt>
                <c:pt idx="7">
                  <c:v>15</c:v>
                </c:pt>
                <c:pt idx="8">
                  <c:v>7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C-40C2-908E-8EAF074972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5C0-4532-8A9E-45309D31E8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5C0-4532-8A9E-45309D31E8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5C0-4532-8A9E-45309D31E82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F5C0-4532-8A9E-45309D31E82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F5C0-4532-8A9E-45309D31E82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F5C0-4532-8A9E-45309D31E82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F5C0-4532-8A9E-45309D31E82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F5C0-4532-8A9E-45309D31E82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F5C0-4532-8A9E-45309D31E82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F5C0-4532-8A9E-45309D31E8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25</c:v>
                      </c:pt>
                      <c:pt idx="3">
                        <c:v>200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8C-40C2-908E-8EAF0749726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5C0-4532-8A9E-45309D31E8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5C0-4532-8A9E-45309D31E8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F5C0-4532-8A9E-45309D31E82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F5C0-4532-8A9E-45309D31E82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F5C0-4532-8A9E-45309D31E82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F5C0-4532-8A9E-45309D31E82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F5C0-4532-8A9E-45309D31E82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F5C0-4532-8A9E-45309D31E82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F5C0-4532-8A9E-45309D31E82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F5C0-4532-8A9E-45309D31E8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165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8C-40C2-908E-8EAF0749726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F5C0-4532-8A9E-45309D31E8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F5C0-4532-8A9E-45309D31E8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F5C0-4532-8A9E-45309D31E82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F5C0-4532-8A9E-45309D31E82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F5C0-4532-8A9E-45309D31E82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F5C0-4532-8A9E-45309D31E82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F5C0-4532-8A9E-45309D31E82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F5C0-4532-8A9E-45309D31E82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F5C0-4532-8A9E-45309D31E82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F5C0-4532-8A9E-45309D31E8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</c:v>
                      </c:pt>
                      <c:pt idx="1">
                        <c:v>50</c:v>
                      </c:pt>
                      <c:pt idx="2">
                        <c:v>68</c:v>
                      </c:pt>
                      <c:pt idx="3">
                        <c:v>240</c:v>
                      </c:pt>
                      <c:pt idx="4">
                        <c:v>115</c:v>
                      </c:pt>
                      <c:pt idx="5">
                        <c:v>165</c:v>
                      </c:pt>
                      <c:pt idx="6">
                        <c:v>115</c:v>
                      </c:pt>
                      <c:pt idx="7">
                        <c:v>70</c:v>
                      </c:pt>
                      <c:pt idx="8">
                        <c:v>48</c:v>
                      </c:pt>
                      <c:pt idx="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8C-40C2-908E-8EAF0749726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F5C0-4532-8A9E-45309D31E8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F5C0-4532-8A9E-45309D31E8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F5C0-4532-8A9E-45309D31E82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F5C0-4532-8A9E-45309D31E82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F5C0-4532-8A9E-45309D31E82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F5C0-4532-8A9E-45309D31E82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F5C0-4532-8A9E-45309D31E82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F5C0-4532-8A9E-45309D31E82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F5C0-4532-8A9E-45309D31E82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F5C0-4532-8A9E-45309D31E8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30</c:v>
                      </c:pt>
                      <c:pt idx="2">
                        <c:v>18</c:v>
                      </c:pt>
                      <c:pt idx="3">
                        <c:v>190</c:v>
                      </c:pt>
                      <c:pt idx="4">
                        <c:v>90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50</c:v>
                      </c:pt>
                      <c:pt idx="8">
                        <c:v>37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8C-40C2-908E-8EAF0749726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89785651793533"/>
          <c:y val="0.14198782443861185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Proportion in </a:t>
            </a:r>
            <a:r>
              <a:rPr lang="en-US"/>
              <a:t>May-24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Inventory!$E$2</c:f>
              <c:strCache>
                <c:ptCount val="1"/>
                <c:pt idx="0">
                  <c:v>May-24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7-4F0B-A1FD-980BE2208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7-4F0B-A1FD-980BE22089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7-4F0B-A1FD-980BE22089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7-4F0B-A1FD-980BE22089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7-4F0B-A1FD-980BE22089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7-4F0B-A1FD-980BE22089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7-4F0B-A1FD-980BE22089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7-4F0B-A1FD-980BE22089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7-4F0B-A1FD-980BE22089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37-4F0B-A1FD-980BE22089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Inventory!$E$3:$E$12</c:f>
              <c:numCache>
                <c:formatCode>General</c:formatCode>
                <c:ptCount val="10"/>
                <c:pt idx="0">
                  <c:v>233</c:v>
                </c:pt>
                <c:pt idx="1">
                  <c:v>50</c:v>
                </c:pt>
                <c:pt idx="2">
                  <c:v>68</c:v>
                </c:pt>
                <c:pt idx="3">
                  <c:v>240</c:v>
                </c:pt>
                <c:pt idx="4">
                  <c:v>115</c:v>
                </c:pt>
                <c:pt idx="5">
                  <c:v>165</c:v>
                </c:pt>
                <c:pt idx="6">
                  <c:v>115</c:v>
                </c:pt>
                <c:pt idx="7">
                  <c:v>70</c:v>
                </c:pt>
                <c:pt idx="8">
                  <c:v>48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1-4144-8B3D-576629CCA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337-4F0B-A1FD-980BE22089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337-4F0B-A1FD-980BE22089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337-4F0B-A1FD-980BE22089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337-4F0B-A1FD-980BE22089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337-4F0B-A1FD-980BE22089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337-4F0B-A1FD-980BE22089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D337-4F0B-A1FD-980BE22089D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D337-4F0B-A1FD-980BE22089D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D337-4F0B-A1FD-980BE22089D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D337-4F0B-A1FD-980BE22089D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25</c:v>
                      </c:pt>
                      <c:pt idx="3">
                        <c:v>200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21-4144-8B3D-576629CCA39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337-4F0B-A1FD-980BE22089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337-4F0B-A1FD-980BE22089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337-4F0B-A1FD-980BE22089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337-4F0B-A1FD-980BE22089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337-4F0B-A1FD-980BE22089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337-4F0B-A1FD-980BE22089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337-4F0B-A1FD-980BE22089D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337-4F0B-A1FD-980BE22089D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337-4F0B-A1FD-980BE22089D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337-4F0B-A1FD-980BE22089D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165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21-4144-8B3D-576629CCA39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D337-4F0B-A1FD-980BE22089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D337-4F0B-A1FD-980BE22089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D337-4F0B-A1FD-980BE22089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D337-4F0B-A1FD-980BE22089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D337-4F0B-A1FD-980BE22089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D337-4F0B-A1FD-980BE22089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D337-4F0B-A1FD-980BE22089D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D337-4F0B-A1FD-980BE22089D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D337-4F0B-A1FD-980BE22089D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D337-4F0B-A1FD-980BE22089D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30</c:v>
                      </c:pt>
                      <c:pt idx="2">
                        <c:v>8</c:v>
                      </c:pt>
                      <c:pt idx="3">
                        <c:v>60</c:v>
                      </c:pt>
                      <c:pt idx="4">
                        <c:v>45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15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21-4144-8B3D-576629CCA39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D337-4F0B-A1FD-980BE22089D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D337-4F0B-A1FD-980BE22089D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D337-4F0B-A1FD-980BE22089D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D337-4F0B-A1FD-980BE22089D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D337-4F0B-A1FD-980BE22089D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D337-4F0B-A1FD-980BE22089D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D337-4F0B-A1FD-980BE22089D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D337-4F0B-A1FD-980BE22089D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D337-4F0B-A1FD-980BE22089DD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D337-4F0B-A1FD-980BE22089D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30</c:v>
                      </c:pt>
                      <c:pt idx="2">
                        <c:v>18</c:v>
                      </c:pt>
                      <c:pt idx="3">
                        <c:v>190</c:v>
                      </c:pt>
                      <c:pt idx="4">
                        <c:v>90</c:v>
                      </c:pt>
                      <c:pt idx="5">
                        <c:v>115</c:v>
                      </c:pt>
                      <c:pt idx="6">
                        <c:v>105</c:v>
                      </c:pt>
                      <c:pt idx="7">
                        <c:v>50</c:v>
                      </c:pt>
                      <c:pt idx="8">
                        <c:v>37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21-4144-8B3D-576629CCA39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34230096237971"/>
          <c:y val="0.13735819480898223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of each items across 5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Sales!$G$1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Sales!$A$2:$A$13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Sales!$G$2:$G$13</c15:sqref>
                  </c15:fullRef>
                </c:ext>
              </c:extLst>
              <c:f>Sales!$G$3:$G$12</c:f>
              <c:numCache>
                <c:formatCode>General</c:formatCode>
                <c:ptCount val="10"/>
                <c:pt idx="0">
                  <c:v>327</c:v>
                </c:pt>
                <c:pt idx="1">
                  <c:v>70</c:v>
                </c:pt>
                <c:pt idx="2">
                  <c:v>92</c:v>
                </c:pt>
                <c:pt idx="3">
                  <c:v>370</c:v>
                </c:pt>
                <c:pt idx="4">
                  <c:v>195</c:v>
                </c:pt>
                <c:pt idx="5">
                  <c:v>275</c:v>
                </c:pt>
                <c:pt idx="6">
                  <c:v>250</c:v>
                </c:pt>
                <c:pt idx="7">
                  <c:v>80</c:v>
                </c:pt>
                <c:pt idx="8">
                  <c:v>23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18-466C-9961-511F59C736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3219984"/>
        <c:axId val="120322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Sales!$B$1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Sales!$A$2:$A$13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Sales!$B$2:$B$13</c15:sqref>
                        </c15:fullRef>
                        <c15:formulaRef>
                          <c15:sqref>Sales!$B$3:$B$12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0</c:v>
                      </c:pt>
                      <c:pt idx="2">
                        <c:v>10</c:v>
                      </c:pt>
                      <c:pt idx="3">
                        <c:v>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18-466C-9961-511F59C736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Sales!$A$2:$A$13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Sales!$C$2:$C$13</c15:sqref>
                        </c15:fullRef>
                        <c15:formulaRef>
                          <c15:sqref>Sales!$C$3:$C$12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15</c:v>
                      </c:pt>
                      <c:pt idx="2">
                        <c:v>7</c:v>
                      </c:pt>
                      <c:pt idx="3">
                        <c:v>105</c:v>
                      </c:pt>
                      <c:pt idx="4">
                        <c:v>45</c:v>
                      </c:pt>
                      <c:pt idx="5">
                        <c:v>70</c:v>
                      </c:pt>
                      <c:pt idx="6">
                        <c:v>95</c:v>
                      </c:pt>
                      <c:pt idx="7">
                        <c:v>25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18-466C-9961-511F59C736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Sales!$A$2:$A$13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Sales!$D$2:$D$13</c15:sqref>
                        </c15:fullRef>
                        <c15:formulaRef>
                          <c15:sqref>Sales!$D$3:$D$12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60</c:v>
                      </c:pt>
                      <c:pt idx="5">
                        <c:v>85</c:v>
                      </c:pt>
                      <c:pt idx="6">
                        <c:v>75</c:v>
                      </c:pt>
                      <c:pt idx="7">
                        <c:v>10</c:v>
                      </c:pt>
                      <c:pt idx="8">
                        <c:v>4</c:v>
                      </c:pt>
                      <c:pt idx="9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18-466C-9961-511F59C736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Sales!$A$2:$A$13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Sales!$E$2:$E$13</c15:sqref>
                        </c15:fullRef>
                        <c15:formulaRef>
                          <c15:sqref>Sales!$E$3:$E$12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125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18-466C-9961-511F59C736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Sales!$A$2:$A$13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Sales!$F$2:$F$13</c15:sqref>
                        </c15:fullRef>
                        <c15:formulaRef>
                          <c15:sqref>Sales!$F$3:$F$12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15</c:v>
                      </c:pt>
                      <c:pt idx="2">
                        <c:v>5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70</c:v>
                      </c:pt>
                      <c:pt idx="6">
                        <c:v>70</c:v>
                      </c:pt>
                      <c:pt idx="7">
                        <c:v>25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18-466C-9961-511F59C736C5}"/>
                  </c:ext>
                </c:extLst>
              </c15:ser>
            </c15:filteredLineSeries>
          </c:ext>
        </c:extLst>
      </c:lineChart>
      <c:catAx>
        <c:axId val="12032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864"/>
        <c:crosses val="autoZero"/>
        <c:auto val="1"/>
        <c:lblAlgn val="ctr"/>
        <c:lblOffset val="100"/>
        <c:noMultiLvlLbl val="0"/>
      </c:catAx>
      <c:valAx>
        <c:axId val="12032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Proportion in </a:t>
            </a:r>
            <a:r>
              <a:rPr lang="en-US"/>
              <a:t>Jun-24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4"/>
          <c:order val="4"/>
          <c:tx>
            <c:strRef>
              <c:f>Inventory!$F$2</c:f>
              <c:strCache>
                <c:ptCount val="1"/>
                <c:pt idx="0">
                  <c:v>Jun-24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E6-43FC-B16F-995B4E93A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E6-43FC-B16F-995B4E93A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E6-43FC-B16F-995B4E93A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E6-43FC-B16F-995B4E93A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E6-43FC-B16F-995B4E93A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E6-43FC-B16F-995B4E93A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E6-43FC-B16F-995B4E93A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E6-43FC-B16F-995B4E93A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E6-43FC-B16F-995B4E93A0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E6-43FC-B16F-995B4E93A0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Inventory!$F$3:$F$12</c:f>
              <c:numCache>
                <c:formatCode>General</c:formatCode>
                <c:ptCount val="10"/>
                <c:pt idx="0">
                  <c:v>108</c:v>
                </c:pt>
                <c:pt idx="1">
                  <c:v>30</c:v>
                </c:pt>
                <c:pt idx="2">
                  <c:v>18</c:v>
                </c:pt>
                <c:pt idx="3">
                  <c:v>190</c:v>
                </c:pt>
                <c:pt idx="4">
                  <c:v>90</c:v>
                </c:pt>
                <c:pt idx="5">
                  <c:v>115</c:v>
                </c:pt>
                <c:pt idx="6">
                  <c:v>105</c:v>
                </c:pt>
                <c:pt idx="7">
                  <c:v>50</c:v>
                </c:pt>
                <c:pt idx="8">
                  <c:v>37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C-4BB1-9E5A-B42B6FCDA7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0E6-43FC-B16F-995B4E93A0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0E6-43FC-B16F-995B4E93A0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0E6-43FC-B16F-995B4E93A0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0E6-43FC-B16F-995B4E93A0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0E6-43FC-B16F-995B4E93A0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0E6-43FC-B16F-995B4E93A07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0E6-43FC-B16F-995B4E93A07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0E6-43FC-B16F-995B4E93A07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0E6-43FC-B16F-995B4E93A07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0E6-43FC-B16F-995B4E93A0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25</c:v>
                      </c:pt>
                      <c:pt idx="3">
                        <c:v>200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3C-4BB1-9E5A-B42B6FCDA7B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0E6-43FC-B16F-995B4E93A0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0E6-43FC-B16F-995B4E93A0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0E6-43FC-B16F-995B4E93A0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0E6-43FC-B16F-995B4E93A0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10E6-43FC-B16F-995B4E93A0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0E6-43FC-B16F-995B4E93A07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0E6-43FC-B16F-995B4E93A07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0E6-43FC-B16F-995B4E93A07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0E6-43FC-B16F-995B4E93A07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0E6-43FC-B16F-995B4E93A0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165</c:v>
                      </c:pt>
                      <c:pt idx="4">
                        <c:v>90</c:v>
                      </c:pt>
                      <c:pt idx="5">
                        <c:v>180</c:v>
                      </c:pt>
                      <c:pt idx="6">
                        <c:v>135</c:v>
                      </c:pt>
                      <c:pt idx="7">
                        <c:v>40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3C-4BB1-9E5A-B42B6FCDA7B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0E6-43FC-B16F-995B4E93A0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0E6-43FC-B16F-995B4E93A0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10E6-43FC-B16F-995B4E93A0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0E6-43FC-B16F-995B4E93A0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0E6-43FC-B16F-995B4E93A0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10E6-43FC-B16F-995B4E93A07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10E6-43FC-B16F-995B4E93A07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10E6-43FC-B16F-995B4E93A07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10E6-43FC-B16F-995B4E93A07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10E6-43FC-B16F-995B4E93A0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30</c:v>
                      </c:pt>
                      <c:pt idx="2">
                        <c:v>8</c:v>
                      </c:pt>
                      <c:pt idx="3">
                        <c:v>60</c:v>
                      </c:pt>
                      <c:pt idx="4">
                        <c:v>45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15</c:v>
                      </c:pt>
                      <c:pt idx="8">
                        <c:v>7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3C-4BB1-9E5A-B42B6FCDA7B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10E6-43FC-B16F-995B4E93A07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10E6-43FC-B16F-995B4E93A07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10E6-43FC-B16F-995B4E93A07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10E6-43FC-B16F-995B4E93A07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10E6-43FC-B16F-995B4E93A07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10E6-43FC-B16F-995B4E93A07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10E6-43FC-B16F-995B4E93A07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10E6-43FC-B16F-995B4E93A07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10E6-43FC-B16F-995B4E93A07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10E6-43FC-B16F-995B4E93A07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</c:v>
                      </c:pt>
                      <c:pt idx="1">
                        <c:v>50</c:v>
                      </c:pt>
                      <c:pt idx="2">
                        <c:v>68</c:v>
                      </c:pt>
                      <c:pt idx="3">
                        <c:v>240</c:v>
                      </c:pt>
                      <c:pt idx="4">
                        <c:v>115</c:v>
                      </c:pt>
                      <c:pt idx="5">
                        <c:v>165</c:v>
                      </c:pt>
                      <c:pt idx="6">
                        <c:v>115</c:v>
                      </c:pt>
                      <c:pt idx="7">
                        <c:v>70</c:v>
                      </c:pt>
                      <c:pt idx="8">
                        <c:v>48</c:v>
                      </c:pt>
                      <c:pt idx="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3C-4BB1-9E5A-B42B6FCDA7B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56452318460194"/>
          <c:y val="0.15587671332750072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Avg Inventory vs Avg Sales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Inventory!$B$64</c:f>
              <c:strCache>
                <c:ptCount val="1"/>
                <c:pt idx="0">
                  <c:v>Avg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Inventory!$A$65:$A$74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xVal>
          <c:yVal>
            <c:numRef>
              <c:f>Inventory!$B$65:$B$74</c:f>
              <c:numCache>
                <c:formatCode>General</c:formatCode>
                <c:ptCount val="10"/>
                <c:pt idx="0">
                  <c:v>65</c:v>
                </c:pt>
                <c:pt idx="1">
                  <c:v>14</c:v>
                </c:pt>
                <c:pt idx="2">
                  <c:v>18</c:v>
                </c:pt>
                <c:pt idx="3">
                  <c:v>74</c:v>
                </c:pt>
                <c:pt idx="4">
                  <c:v>39</c:v>
                </c:pt>
                <c:pt idx="5">
                  <c:v>55</c:v>
                </c:pt>
                <c:pt idx="6">
                  <c:v>50</c:v>
                </c:pt>
                <c:pt idx="7">
                  <c:v>16</c:v>
                </c:pt>
                <c:pt idx="8">
                  <c:v>5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E42-80F4-AAE986018D1F}"/>
            </c:ext>
          </c:extLst>
        </c:ser>
        <c:ser>
          <c:idx val="1"/>
          <c:order val="1"/>
          <c:tx>
            <c:strRef>
              <c:f>Inventory!$C$64</c:f>
              <c:strCache>
                <c:ptCount val="1"/>
                <c:pt idx="0">
                  <c:v>Avg Inventory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Inventory!$A$65:$A$74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xVal>
          <c:yVal>
            <c:numRef>
              <c:f>Inventory!$C$65:$C$74</c:f>
              <c:numCache>
                <c:formatCode>General</c:formatCode>
                <c:ptCount val="10"/>
                <c:pt idx="0">
                  <c:v>97</c:v>
                </c:pt>
                <c:pt idx="1">
                  <c:v>40</c:v>
                </c:pt>
                <c:pt idx="2">
                  <c:v>27</c:v>
                </c:pt>
                <c:pt idx="3">
                  <c:v>171</c:v>
                </c:pt>
                <c:pt idx="4">
                  <c:v>86</c:v>
                </c:pt>
                <c:pt idx="5">
                  <c:v>150</c:v>
                </c:pt>
                <c:pt idx="6">
                  <c:v>106</c:v>
                </c:pt>
                <c:pt idx="7">
                  <c:v>43</c:v>
                </c:pt>
                <c:pt idx="8">
                  <c:v>23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4-4E42-80F4-AAE986018D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1059920"/>
        <c:axId val="261060400"/>
      </c:scatterChart>
      <c:valAx>
        <c:axId val="26105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60400"/>
        <c:crosses val="autoZero"/>
        <c:crossBetween val="midCat"/>
      </c:valAx>
      <c:valAx>
        <c:axId val="261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'P&amp;L'!$D$2</c:f>
              <c:strCache>
                <c:ptCount val="1"/>
                <c:pt idx="0">
                  <c:v>Avg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'P&amp;L'!$A$3:$A$13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'P&amp;L'!$D$3:$D$13</c:f>
              <c:numCache>
                <c:formatCode>"₹"\ #,##0</c:formatCode>
                <c:ptCount val="11"/>
                <c:pt idx="0">
                  <c:v>120</c:v>
                </c:pt>
                <c:pt idx="1">
                  <c:v>190</c:v>
                </c:pt>
                <c:pt idx="2">
                  <c:v>750</c:v>
                </c:pt>
                <c:pt idx="3">
                  <c:v>130</c:v>
                </c:pt>
                <c:pt idx="4">
                  <c:v>80</c:v>
                </c:pt>
                <c:pt idx="5">
                  <c:v>110</c:v>
                </c:pt>
                <c:pt idx="6">
                  <c:v>40</c:v>
                </c:pt>
                <c:pt idx="7">
                  <c:v>60</c:v>
                </c:pt>
                <c:pt idx="8">
                  <c:v>2100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C28-B44D-91A62B54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634928"/>
        <c:axId val="1340609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'P&amp;L'!$B$2</c15:sqref>
                        </c15:formulaRef>
                      </c:ext>
                    </c:extLst>
                    <c:strCache>
                      <c:ptCount val="1"/>
                      <c:pt idx="0">
                        <c:v>Avg PurchasePrice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'P&amp;L'!$B$3:$B$13</c15:sqref>
                        </c15:formulaRef>
                      </c:ext>
                    </c:extLst>
                    <c:numCache>
                      <c:formatCode>"₹"\ #,##0</c:formatCode>
                      <c:ptCount val="11"/>
                      <c:pt idx="0">
                        <c:v>380</c:v>
                      </c:pt>
                      <c:pt idx="1">
                        <c:v>400</c:v>
                      </c:pt>
                      <c:pt idx="2">
                        <c:v>1050</c:v>
                      </c:pt>
                      <c:pt idx="3">
                        <c:v>420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180</c:v>
                      </c:pt>
                      <c:pt idx="7">
                        <c:v>220</c:v>
                      </c:pt>
                      <c:pt idx="8">
                        <c:v>3400</c:v>
                      </c:pt>
                      <c:pt idx="9">
                        <c:v>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5B-4C28-B44D-91A62B548D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'P&amp;L'!$C$2</c15:sqref>
                        </c15:formulaRef>
                      </c:ext>
                    </c:extLst>
                    <c:strCache>
                      <c:ptCount val="1"/>
                      <c:pt idx="0">
                        <c:v>Avg Selling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'P&amp;L'!$C$3:$C$13</c15:sqref>
                        </c15:formulaRef>
                      </c:ext>
                    </c:extLst>
                    <c:numCache>
                      <c:formatCode>"₹"\ #,##0</c:formatCode>
                      <c:ptCount val="11"/>
                      <c:pt idx="0">
                        <c:v>500</c:v>
                      </c:pt>
                      <c:pt idx="1">
                        <c:v>590</c:v>
                      </c:pt>
                      <c:pt idx="2">
                        <c:v>1800</c:v>
                      </c:pt>
                      <c:pt idx="3">
                        <c:v>550</c:v>
                      </c:pt>
                      <c:pt idx="4">
                        <c:v>300</c:v>
                      </c:pt>
                      <c:pt idx="5">
                        <c:v>360</c:v>
                      </c:pt>
                      <c:pt idx="6">
                        <c:v>220</c:v>
                      </c:pt>
                      <c:pt idx="7">
                        <c:v>280</c:v>
                      </c:pt>
                      <c:pt idx="8">
                        <c:v>5500</c:v>
                      </c:pt>
                      <c:pt idx="9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B-4C28-B44D-91A62B548D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'P&amp;L'!$E$2</c15:sqref>
                        </c15:formulaRef>
                      </c:ext>
                    </c:extLst>
                    <c:strCache>
                      <c:ptCount val="1"/>
                      <c:pt idx="0">
                        <c:v>P&amp;L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'P&amp;L'!$E$3:$E$13</c15:sqref>
                        </c15:formulaRef>
                      </c:ext>
                    </c:extLst>
                    <c:numCache>
                      <c:formatCode>"₹"\ #,##0</c:formatCode>
                      <c:ptCount val="11"/>
                      <c:pt idx="0">
                        <c:v>39240</c:v>
                      </c:pt>
                      <c:pt idx="1">
                        <c:v>13300</c:v>
                      </c:pt>
                      <c:pt idx="2">
                        <c:v>69000</c:v>
                      </c:pt>
                      <c:pt idx="3">
                        <c:v>48100</c:v>
                      </c:pt>
                      <c:pt idx="4">
                        <c:v>15600</c:v>
                      </c:pt>
                      <c:pt idx="5">
                        <c:v>30250</c:v>
                      </c:pt>
                      <c:pt idx="6">
                        <c:v>10000</c:v>
                      </c:pt>
                      <c:pt idx="7">
                        <c:v>4800</c:v>
                      </c:pt>
                      <c:pt idx="8">
                        <c:v>48300</c:v>
                      </c:pt>
                      <c:pt idx="9">
                        <c:v>9350</c:v>
                      </c:pt>
                      <c:pt idx="10">
                        <c:v>287940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5B-4C28-B44D-91A62B548D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'P&amp;L'!$F$2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'P&amp;L'!$F$3:$F$13</c15:sqref>
                        </c15:formulaRef>
                      </c:ext>
                    </c:extLst>
                    <c:numCache>
                      <c:formatCode>"₹"\ #,##0</c:formatCode>
                      <c:ptCount val="11"/>
                      <c:pt idx="0">
                        <c:v>163500</c:v>
                      </c:pt>
                      <c:pt idx="1">
                        <c:v>41300</c:v>
                      </c:pt>
                      <c:pt idx="2">
                        <c:v>165600</c:v>
                      </c:pt>
                      <c:pt idx="3">
                        <c:v>203500</c:v>
                      </c:pt>
                      <c:pt idx="4">
                        <c:v>58500</c:v>
                      </c:pt>
                      <c:pt idx="5">
                        <c:v>99000</c:v>
                      </c:pt>
                      <c:pt idx="6">
                        <c:v>55000</c:v>
                      </c:pt>
                      <c:pt idx="7">
                        <c:v>22400</c:v>
                      </c:pt>
                      <c:pt idx="8">
                        <c:v>126500</c:v>
                      </c:pt>
                      <c:pt idx="9">
                        <c:v>34000</c:v>
                      </c:pt>
                      <c:pt idx="10">
                        <c:v>969300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5B-4C28-B44D-91A62B548D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'P&amp;L'!$G$2</c15:sqref>
                        </c15:formulaRef>
                      </c:ext>
                    </c:extLst>
                    <c:strCache>
                      <c:ptCount val="1"/>
                      <c:pt idx="0">
                        <c:v>% Total Profit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'P&amp;L'!$G$3:$G$13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0.13627839133152742</c:v>
                      </c:pt>
                      <c:pt idx="1">
                        <c:v>4.6190178509411685E-2</c:v>
                      </c:pt>
                      <c:pt idx="2">
                        <c:v>0.23963325692852677</c:v>
                      </c:pt>
                      <c:pt idx="3">
                        <c:v>0.16704869069945127</c:v>
                      </c:pt>
                      <c:pt idx="4">
                        <c:v>5.4177953740362578E-2</c:v>
                      </c:pt>
                      <c:pt idx="5">
                        <c:v>0.10505660901576717</c:v>
                      </c:pt>
                      <c:pt idx="6">
                        <c:v>3.4729457525873447E-2</c:v>
                      </c:pt>
                      <c:pt idx="7">
                        <c:v>1.6670139612419255E-2</c:v>
                      </c:pt>
                      <c:pt idx="8">
                        <c:v>0.16774327984996876</c:v>
                      </c:pt>
                      <c:pt idx="9">
                        <c:v>3.247204278669167E-2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5B-4C28-B44D-91A62B548DB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'P&amp;L'!$H$2</c15:sqref>
                        </c15:formulaRef>
                      </c:ext>
                    </c:extLst>
                    <c:strCache>
                      <c:ptCount val="1"/>
                      <c:pt idx="0">
                        <c:v>% Total Revenue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'P&amp;L'!$H$3:$H$13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0.16867842773135253</c:v>
                      </c:pt>
                      <c:pt idx="1">
                        <c:v>4.2608067677705558E-2</c:v>
                      </c:pt>
                      <c:pt idx="2">
                        <c:v>0.17084493964716807</c:v>
                      </c:pt>
                      <c:pt idx="3">
                        <c:v>0.20994532136593419</c:v>
                      </c:pt>
                      <c:pt idx="4">
                        <c:v>6.0352831940575676E-2</c:v>
                      </c:pt>
                      <c:pt idx="5">
                        <c:v>0.1021355617455896</c:v>
                      </c:pt>
                      <c:pt idx="6">
                        <c:v>5.6741978747549777E-2</c:v>
                      </c:pt>
                      <c:pt idx="7">
                        <c:v>2.3109460435365728E-2</c:v>
                      </c:pt>
                      <c:pt idx="8">
                        <c:v>0.13050655111936449</c:v>
                      </c:pt>
                      <c:pt idx="9">
                        <c:v>3.507685958939441E-2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5B-4C28-B44D-91A62B548DB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'P&amp;L'!$I$2</c15:sqref>
                        </c15:formulaRef>
                      </c:ext>
                    </c:extLst>
                    <c:strCache>
                      <c:ptCount val="1"/>
                      <c:pt idx="0">
                        <c:v>Profit Margin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'P&amp;L'!$A$3:$A$13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'P&amp;L'!$I$3:$I$13</c15:sqref>
                        </c15:formulaRef>
                      </c:ext>
                    </c:extLst>
                    <c:numCache>
                      <c:formatCode>0.0%</c:formatCode>
                      <c:ptCount val="11"/>
                      <c:pt idx="0">
                        <c:v>0.24</c:v>
                      </c:pt>
                      <c:pt idx="1">
                        <c:v>0.32203389830508472</c:v>
                      </c:pt>
                      <c:pt idx="2">
                        <c:v>0.41666666666666669</c:v>
                      </c:pt>
                      <c:pt idx="3">
                        <c:v>0.23636363636363636</c:v>
                      </c:pt>
                      <c:pt idx="4">
                        <c:v>0.26666666666666666</c:v>
                      </c:pt>
                      <c:pt idx="5">
                        <c:v>0.30555555555555558</c:v>
                      </c:pt>
                      <c:pt idx="6">
                        <c:v>0.18181818181818182</c:v>
                      </c:pt>
                      <c:pt idx="7">
                        <c:v>0.21428571428571427</c:v>
                      </c:pt>
                      <c:pt idx="8">
                        <c:v>0.38181818181818183</c:v>
                      </c:pt>
                      <c:pt idx="9">
                        <c:v>0.27500000000000002</c:v>
                      </c:pt>
                      <c:pt idx="10">
                        <c:v>0.2840208501479688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5B-4C28-B44D-91A62B548DBA}"/>
                  </c:ext>
                </c:extLst>
              </c15:ser>
            </c15:filteredBarSeries>
          </c:ext>
        </c:extLst>
      </c:barChart>
      <c:catAx>
        <c:axId val="13406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09008"/>
        <c:crosses val="autoZero"/>
        <c:auto val="1"/>
        <c:lblAlgn val="ctr"/>
        <c:lblOffset val="100"/>
        <c:noMultiLvlLbl val="0"/>
      </c:catAx>
      <c:valAx>
        <c:axId val="1340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Purchase Price vs Avg Selling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15535447056668E-2"/>
          <c:y val="0.1942587075264241"/>
          <c:w val="0.84108430176131521"/>
          <c:h val="0.63079048942411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'P&amp;L'!$B$2</c:f>
              <c:strCache>
                <c:ptCount val="1"/>
                <c:pt idx="0">
                  <c:v>Avg PurchasePrice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'P&amp;L'!$B$3:$B$12</c:f>
              <c:numCache>
                <c:formatCode>"₹"\ #,##0</c:formatCode>
                <c:ptCount val="10"/>
                <c:pt idx="0">
                  <c:v>380</c:v>
                </c:pt>
                <c:pt idx="1">
                  <c:v>400</c:v>
                </c:pt>
                <c:pt idx="2">
                  <c:v>1050</c:v>
                </c:pt>
                <c:pt idx="3">
                  <c:v>420</c:v>
                </c:pt>
                <c:pt idx="4">
                  <c:v>220</c:v>
                </c:pt>
                <c:pt idx="5">
                  <c:v>250</c:v>
                </c:pt>
                <c:pt idx="6">
                  <c:v>180</c:v>
                </c:pt>
                <c:pt idx="7">
                  <c:v>220</c:v>
                </c:pt>
                <c:pt idx="8">
                  <c:v>3400</c:v>
                </c:pt>
                <c:pt idx="9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C-4DB8-8712-4ADF58333A0C}"/>
            </c:ext>
          </c:extLst>
        </c:ser>
        <c:ser>
          <c:idx val="1"/>
          <c:order val="1"/>
          <c:tx>
            <c:strRef>
              <c:f>'P&amp;L'!$C$2</c:f>
              <c:strCache>
                <c:ptCount val="1"/>
                <c:pt idx="0">
                  <c:v>Avg Selling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'P&amp;L'!$C$3:$C$12</c:f>
              <c:numCache>
                <c:formatCode>"₹"\ #,##0</c:formatCode>
                <c:ptCount val="10"/>
                <c:pt idx="0">
                  <c:v>500</c:v>
                </c:pt>
                <c:pt idx="1">
                  <c:v>590</c:v>
                </c:pt>
                <c:pt idx="2">
                  <c:v>1800</c:v>
                </c:pt>
                <c:pt idx="3">
                  <c:v>550</c:v>
                </c:pt>
                <c:pt idx="4">
                  <c:v>300</c:v>
                </c:pt>
                <c:pt idx="5">
                  <c:v>360</c:v>
                </c:pt>
                <c:pt idx="6">
                  <c:v>220</c:v>
                </c:pt>
                <c:pt idx="7">
                  <c:v>280</c:v>
                </c:pt>
                <c:pt idx="8">
                  <c:v>5500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C-4DB8-8712-4ADF58333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251200"/>
        <c:axId val="6492545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'P&amp;L'!$D$2</c15:sqref>
                        </c15:formulaRef>
                      </c:ext>
                    </c:extLst>
                    <c:strCache>
                      <c:ptCount val="1"/>
                      <c:pt idx="0">
                        <c:v>Avg Profit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'P&amp;L'!$D$3:$D$12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120</c:v>
                      </c:pt>
                      <c:pt idx="1">
                        <c:v>190</c:v>
                      </c:pt>
                      <c:pt idx="2">
                        <c:v>750</c:v>
                      </c:pt>
                      <c:pt idx="3">
                        <c:v>130</c:v>
                      </c:pt>
                      <c:pt idx="4">
                        <c:v>80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2100</c:v>
                      </c:pt>
                      <c:pt idx="9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FC-4DB8-8712-4ADF58333A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'P&amp;L'!$E$2</c15:sqref>
                        </c15:formulaRef>
                      </c:ext>
                    </c:extLst>
                    <c:strCache>
                      <c:ptCount val="1"/>
                      <c:pt idx="0">
                        <c:v>P&amp;L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'P&amp;L'!$E$3:$E$12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39240</c:v>
                      </c:pt>
                      <c:pt idx="1">
                        <c:v>13300</c:v>
                      </c:pt>
                      <c:pt idx="2">
                        <c:v>69000</c:v>
                      </c:pt>
                      <c:pt idx="3">
                        <c:v>48100</c:v>
                      </c:pt>
                      <c:pt idx="4">
                        <c:v>15600</c:v>
                      </c:pt>
                      <c:pt idx="5">
                        <c:v>30250</c:v>
                      </c:pt>
                      <c:pt idx="6">
                        <c:v>10000</c:v>
                      </c:pt>
                      <c:pt idx="7">
                        <c:v>4800</c:v>
                      </c:pt>
                      <c:pt idx="8">
                        <c:v>48300</c:v>
                      </c:pt>
                      <c:pt idx="9">
                        <c:v>9350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FC-4DB8-8712-4ADF58333A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'P&amp;L'!$F$2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'P&amp;L'!$F$3:$F$12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163500</c:v>
                      </c:pt>
                      <c:pt idx="1">
                        <c:v>41300</c:v>
                      </c:pt>
                      <c:pt idx="2">
                        <c:v>165600</c:v>
                      </c:pt>
                      <c:pt idx="3">
                        <c:v>203500</c:v>
                      </c:pt>
                      <c:pt idx="4">
                        <c:v>58500</c:v>
                      </c:pt>
                      <c:pt idx="5">
                        <c:v>99000</c:v>
                      </c:pt>
                      <c:pt idx="6">
                        <c:v>55000</c:v>
                      </c:pt>
                      <c:pt idx="7">
                        <c:v>22400</c:v>
                      </c:pt>
                      <c:pt idx="8">
                        <c:v>126500</c:v>
                      </c:pt>
                      <c:pt idx="9">
                        <c:v>34000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FC-4DB8-8712-4ADF58333A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'P&amp;L'!$G$2</c15:sqref>
                        </c15:formulaRef>
                      </c:ext>
                    </c:extLst>
                    <c:strCache>
                      <c:ptCount val="1"/>
                      <c:pt idx="0">
                        <c:v>% Total Profit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'P&amp;L'!$G$3:$G$12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0.13627839133152742</c:v>
                      </c:pt>
                      <c:pt idx="1">
                        <c:v>4.6190178509411685E-2</c:v>
                      </c:pt>
                      <c:pt idx="2">
                        <c:v>0.23963325692852677</c:v>
                      </c:pt>
                      <c:pt idx="3">
                        <c:v>0.16704869069945127</c:v>
                      </c:pt>
                      <c:pt idx="4">
                        <c:v>5.4177953740362578E-2</c:v>
                      </c:pt>
                      <c:pt idx="5">
                        <c:v>0.10505660901576717</c:v>
                      </c:pt>
                      <c:pt idx="6">
                        <c:v>3.4729457525873447E-2</c:v>
                      </c:pt>
                      <c:pt idx="7">
                        <c:v>1.6670139612419255E-2</c:v>
                      </c:pt>
                      <c:pt idx="8">
                        <c:v>0.16774327984996876</c:v>
                      </c:pt>
                      <c:pt idx="9">
                        <c:v>3.247204278669167E-2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FC-4DB8-8712-4ADF58333A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'P&amp;L'!$H$2</c15:sqref>
                        </c15:formulaRef>
                      </c:ext>
                    </c:extLst>
                    <c:strCache>
                      <c:ptCount val="1"/>
                      <c:pt idx="0">
                        <c:v>% Total Revenue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'P&amp;L'!$H$3:$H$12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0.16867842773135253</c:v>
                      </c:pt>
                      <c:pt idx="1">
                        <c:v>4.2608067677705558E-2</c:v>
                      </c:pt>
                      <c:pt idx="2">
                        <c:v>0.17084493964716807</c:v>
                      </c:pt>
                      <c:pt idx="3">
                        <c:v>0.20994532136593419</c:v>
                      </c:pt>
                      <c:pt idx="4">
                        <c:v>6.0352831940575676E-2</c:v>
                      </c:pt>
                      <c:pt idx="5">
                        <c:v>0.1021355617455896</c:v>
                      </c:pt>
                      <c:pt idx="6">
                        <c:v>5.6741978747549777E-2</c:v>
                      </c:pt>
                      <c:pt idx="7">
                        <c:v>2.3109460435365728E-2</c:v>
                      </c:pt>
                      <c:pt idx="8">
                        <c:v>0.13050655111936449</c:v>
                      </c:pt>
                      <c:pt idx="9">
                        <c:v>3.507685958939441E-2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FC-4DB8-8712-4ADF58333A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'P&amp;L'!$I$2</c15:sqref>
                        </c15:formulaRef>
                      </c:ext>
                    </c:extLst>
                    <c:strCache>
                      <c:ptCount val="1"/>
                      <c:pt idx="0">
                        <c:v>Profit Margin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'P&amp;L'!$I$3:$I$12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0.24</c:v>
                      </c:pt>
                      <c:pt idx="1">
                        <c:v>0.32203389830508472</c:v>
                      </c:pt>
                      <c:pt idx="2">
                        <c:v>0.41666666666666669</c:v>
                      </c:pt>
                      <c:pt idx="3">
                        <c:v>0.23636363636363636</c:v>
                      </c:pt>
                      <c:pt idx="4">
                        <c:v>0.26666666666666666</c:v>
                      </c:pt>
                      <c:pt idx="5">
                        <c:v>0.30555555555555558</c:v>
                      </c:pt>
                      <c:pt idx="6">
                        <c:v>0.18181818181818182</c:v>
                      </c:pt>
                      <c:pt idx="7">
                        <c:v>0.21428571428571427</c:v>
                      </c:pt>
                      <c:pt idx="8">
                        <c:v>0.38181818181818183</c:v>
                      </c:pt>
                      <c:pt idx="9">
                        <c:v>0.27500000000000002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FC-4DB8-8712-4ADF58333A0C}"/>
                  </c:ext>
                </c:extLst>
              </c15:ser>
            </c15:filteredBarSeries>
          </c:ext>
        </c:extLst>
      </c:barChart>
      <c:catAx>
        <c:axId val="6492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4560"/>
        <c:crosses val="autoZero"/>
        <c:auto val="1"/>
        <c:lblAlgn val="ctr"/>
        <c:lblOffset val="100"/>
        <c:noMultiLvlLbl val="0"/>
      </c:catAx>
      <c:valAx>
        <c:axId val="649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'P&amp;L'!$E$2</c:f>
              <c:strCache>
                <c:ptCount val="1"/>
                <c:pt idx="0">
                  <c:v>P&amp;L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8-4295-937E-702725827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8-4295-937E-702725827C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8-4295-937E-702725827C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8-4295-937E-702725827C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08-4295-937E-702725827C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08-4295-937E-702725827C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08-4295-937E-702725827C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08-4295-937E-702725827C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08-4295-937E-702725827C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08-4295-937E-702725827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'P&amp;L'!$E$3:$E$12</c:f>
              <c:numCache>
                <c:formatCode>"₹"\ #,##0</c:formatCode>
                <c:ptCount val="10"/>
                <c:pt idx="0">
                  <c:v>39240</c:v>
                </c:pt>
                <c:pt idx="1">
                  <c:v>13300</c:v>
                </c:pt>
                <c:pt idx="2">
                  <c:v>69000</c:v>
                </c:pt>
                <c:pt idx="3">
                  <c:v>48100</c:v>
                </c:pt>
                <c:pt idx="4">
                  <c:v>15600</c:v>
                </c:pt>
                <c:pt idx="5">
                  <c:v>30250</c:v>
                </c:pt>
                <c:pt idx="6">
                  <c:v>10000</c:v>
                </c:pt>
                <c:pt idx="7">
                  <c:v>4800</c:v>
                </c:pt>
                <c:pt idx="8">
                  <c:v>48300</c:v>
                </c:pt>
                <c:pt idx="9">
                  <c:v>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5-4996-845E-B92ECA994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'P&amp;L'!$B$2</c15:sqref>
                        </c15:formulaRef>
                      </c:ext>
                    </c:extLst>
                    <c:strCache>
                      <c:ptCount val="1"/>
                      <c:pt idx="0">
                        <c:v>Avg PurchasePrice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D08-4295-937E-702725827C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D08-4295-937E-702725827C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D08-4295-937E-702725827C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D08-4295-937E-702725827C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D08-4295-937E-702725827C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D08-4295-937E-702725827C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D08-4295-937E-702725827C7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D08-4295-937E-702725827C7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D08-4295-937E-702725827C7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D08-4295-937E-702725827C7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'P&amp;L'!$B$3:$B$12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380</c:v>
                      </c:pt>
                      <c:pt idx="1">
                        <c:v>400</c:v>
                      </c:pt>
                      <c:pt idx="2">
                        <c:v>1050</c:v>
                      </c:pt>
                      <c:pt idx="3">
                        <c:v>420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180</c:v>
                      </c:pt>
                      <c:pt idx="7">
                        <c:v>220</c:v>
                      </c:pt>
                      <c:pt idx="8">
                        <c:v>3400</c:v>
                      </c:pt>
                      <c:pt idx="9">
                        <c:v>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F5-4996-845E-B92ECA994C6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'P&amp;L'!$C$2</c15:sqref>
                        </c15:formulaRef>
                      </c:ext>
                    </c:extLst>
                    <c:strCache>
                      <c:ptCount val="1"/>
                      <c:pt idx="0">
                        <c:v>Avg Selling 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D08-4295-937E-702725827C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D08-4295-937E-702725827C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D08-4295-937E-702725827C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D08-4295-937E-702725827C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1D08-4295-937E-702725827C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1D08-4295-937E-702725827C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1D08-4295-937E-702725827C7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D08-4295-937E-702725827C7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1D08-4295-937E-702725827C7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1D08-4295-937E-702725827C7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'P&amp;L'!$C$3:$C$12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500</c:v>
                      </c:pt>
                      <c:pt idx="1">
                        <c:v>590</c:v>
                      </c:pt>
                      <c:pt idx="2">
                        <c:v>1800</c:v>
                      </c:pt>
                      <c:pt idx="3">
                        <c:v>550</c:v>
                      </c:pt>
                      <c:pt idx="4">
                        <c:v>300</c:v>
                      </c:pt>
                      <c:pt idx="5">
                        <c:v>360</c:v>
                      </c:pt>
                      <c:pt idx="6">
                        <c:v>220</c:v>
                      </c:pt>
                      <c:pt idx="7">
                        <c:v>280</c:v>
                      </c:pt>
                      <c:pt idx="8">
                        <c:v>5500</c:v>
                      </c:pt>
                      <c:pt idx="9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F5-4996-845E-B92ECA994C6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'P&amp;L'!$D$2</c15:sqref>
                        </c15:formulaRef>
                      </c:ext>
                    </c:extLst>
                    <c:strCache>
                      <c:ptCount val="1"/>
                      <c:pt idx="0">
                        <c:v>Avg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1D08-4295-937E-702725827C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1D08-4295-937E-702725827C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1D08-4295-937E-702725827C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D08-4295-937E-702725827C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D08-4295-937E-702725827C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1D08-4295-937E-702725827C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1D08-4295-937E-702725827C7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1D08-4295-937E-702725827C7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1D08-4295-937E-702725827C7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1D08-4295-937E-702725827C7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'P&amp;L'!$D$3:$D$12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120</c:v>
                      </c:pt>
                      <c:pt idx="1">
                        <c:v>190</c:v>
                      </c:pt>
                      <c:pt idx="2">
                        <c:v>750</c:v>
                      </c:pt>
                      <c:pt idx="3">
                        <c:v>130</c:v>
                      </c:pt>
                      <c:pt idx="4">
                        <c:v>80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2100</c:v>
                      </c:pt>
                      <c:pt idx="9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5-4996-845E-B92ECA994C6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8674540682417"/>
          <c:y val="0.13272856517935258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'P&amp;L'!$I$2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'P&amp;L'!$I$3:$I$12</c:f>
              <c:numCache>
                <c:formatCode>0.0%</c:formatCode>
                <c:ptCount val="10"/>
                <c:pt idx="0">
                  <c:v>0.24</c:v>
                </c:pt>
                <c:pt idx="1">
                  <c:v>0.32203389830508472</c:v>
                </c:pt>
                <c:pt idx="2">
                  <c:v>0.41666666666666669</c:v>
                </c:pt>
                <c:pt idx="3">
                  <c:v>0.23636363636363636</c:v>
                </c:pt>
                <c:pt idx="4">
                  <c:v>0.26666666666666666</c:v>
                </c:pt>
                <c:pt idx="5">
                  <c:v>0.30555555555555558</c:v>
                </c:pt>
                <c:pt idx="6">
                  <c:v>0.18181818181818182</c:v>
                </c:pt>
                <c:pt idx="7">
                  <c:v>0.21428571428571427</c:v>
                </c:pt>
                <c:pt idx="8">
                  <c:v>0.38181818181818183</c:v>
                </c:pt>
                <c:pt idx="9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E2-4B67-975B-7DBE88A13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577776"/>
        <c:axId val="74057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'P&amp;L'!$B$2</c15:sqref>
                        </c15:formulaRef>
                      </c:ext>
                    </c:extLst>
                    <c:strCache>
                      <c:ptCount val="1"/>
                      <c:pt idx="0">
                        <c:v>Avg PurchasePrice</c:v>
                      </c:pt>
                    </c:strCache>
                  </c:strRef>
                </c:tx>
                <c:spPr>
                  <a:solidFill>
                    <a:schemeClr val="accent6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'P&amp;L'!$B$3:$B$12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380</c:v>
                      </c:pt>
                      <c:pt idx="1">
                        <c:v>400</c:v>
                      </c:pt>
                      <c:pt idx="2">
                        <c:v>1050</c:v>
                      </c:pt>
                      <c:pt idx="3">
                        <c:v>420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180</c:v>
                      </c:pt>
                      <c:pt idx="7">
                        <c:v>220</c:v>
                      </c:pt>
                      <c:pt idx="8">
                        <c:v>3400</c:v>
                      </c:pt>
                      <c:pt idx="9">
                        <c:v>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E2-4B67-975B-7DBE88A1398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'P&amp;L'!$C$2</c15:sqref>
                        </c15:formulaRef>
                      </c:ext>
                    </c:extLst>
                    <c:strCache>
                      <c:ptCount val="1"/>
                      <c:pt idx="0">
                        <c:v>Avg Selling Price</c:v>
                      </c:pt>
                    </c:strCache>
                  </c:strRef>
                </c:tx>
                <c:spPr>
                  <a:solidFill>
                    <a:schemeClr val="accent6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'P&amp;L'!$C$3:$C$12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500</c:v>
                      </c:pt>
                      <c:pt idx="1">
                        <c:v>590</c:v>
                      </c:pt>
                      <c:pt idx="2">
                        <c:v>1800</c:v>
                      </c:pt>
                      <c:pt idx="3">
                        <c:v>550</c:v>
                      </c:pt>
                      <c:pt idx="4">
                        <c:v>300</c:v>
                      </c:pt>
                      <c:pt idx="5">
                        <c:v>360</c:v>
                      </c:pt>
                      <c:pt idx="6">
                        <c:v>220</c:v>
                      </c:pt>
                      <c:pt idx="7">
                        <c:v>280</c:v>
                      </c:pt>
                      <c:pt idx="8">
                        <c:v>5500</c:v>
                      </c:pt>
                      <c:pt idx="9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E2-4B67-975B-7DBE88A1398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'P&amp;L'!$D$2</c15:sqref>
                        </c15:formulaRef>
                      </c:ext>
                    </c:extLst>
                    <c:strCache>
                      <c:ptCount val="1"/>
                      <c:pt idx="0">
                        <c:v>Avg Profit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'P&amp;L'!$D$3:$D$12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120</c:v>
                      </c:pt>
                      <c:pt idx="1">
                        <c:v>190</c:v>
                      </c:pt>
                      <c:pt idx="2">
                        <c:v>750</c:v>
                      </c:pt>
                      <c:pt idx="3">
                        <c:v>130</c:v>
                      </c:pt>
                      <c:pt idx="4">
                        <c:v>80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2100</c:v>
                      </c:pt>
                      <c:pt idx="9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E2-4B67-975B-7DBE88A1398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'P&amp;L'!$E$2</c15:sqref>
                        </c15:formulaRef>
                      </c:ext>
                    </c:extLst>
                    <c:strCache>
                      <c:ptCount val="1"/>
                      <c:pt idx="0">
                        <c:v>P&amp;L</c:v>
                      </c:pt>
                    </c:strCache>
                  </c:strRef>
                </c:tx>
                <c:spPr>
                  <a:solidFill>
                    <a:schemeClr val="accent6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'P&amp;L'!$E$3:$E$12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39240</c:v>
                      </c:pt>
                      <c:pt idx="1">
                        <c:v>13300</c:v>
                      </c:pt>
                      <c:pt idx="2">
                        <c:v>69000</c:v>
                      </c:pt>
                      <c:pt idx="3">
                        <c:v>48100</c:v>
                      </c:pt>
                      <c:pt idx="4">
                        <c:v>15600</c:v>
                      </c:pt>
                      <c:pt idx="5">
                        <c:v>30250</c:v>
                      </c:pt>
                      <c:pt idx="6">
                        <c:v>10000</c:v>
                      </c:pt>
                      <c:pt idx="7">
                        <c:v>4800</c:v>
                      </c:pt>
                      <c:pt idx="8">
                        <c:v>48300</c:v>
                      </c:pt>
                      <c:pt idx="9">
                        <c:v>9350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E2-4B67-975B-7DBE88A1398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'P&amp;L'!$F$2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6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'P&amp;L'!$F$3:$F$12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163500</c:v>
                      </c:pt>
                      <c:pt idx="1">
                        <c:v>41300</c:v>
                      </c:pt>
                      <c:pt idx="2">
                        <c:v>165600</c:v>
                      </c:pt>
                      <c:pt idx="3">
                        <c:v>203500</c:v>
                      </c:pt>
                      <c:pt idx="4">
                        <c:v>58500</c:v>
                      </c:pt>
                      <c:pt idx="5">
                        <c:v>99000</c:v>
                      </c:pt>
                      <c:pt idx="6">
                        <c:v>55000</c:v>
                      </c:pt>
                      <c:pt idx="7">
                        <c:v>22400</c:v>
                      </c:pt>
                      <c:pt idx="8">
                        <c:v>126500</c:v>
                      </c:pt>
                      <c:pt idx="9">
                        <c:v>34000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E2-4B67-975B-7DBE88A1398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'P&amp;L'!$G$2</c15:sqref>
                        </c15:formulaRef>
                      </c:ext>
                    </c:extLst>
                    <c:strCache>
                      <c:ptCount val="1"/>
                      <c:pt idx="0">
                        <c:v>% Total Profit</c:v>
                      </c:pt>
                    </c:strCache>
                  </c:strRef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'P&amp;L'!$G$3:$G$12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0.13627839133152742</c:v>
                      </c:pt>
                      <c:pt idx="1">
                        <c:v>4.6190178509411685E-2</c:v>
                      </c:pt>
                      <c:pt idx="2">
                        <c:v>0.23963325692852677</c:v>
                      </c:pt>
                      <c:pt idx="3">
                        <c:v>0.16704869069945127</c:v>
                      </c:pt>
                      <c:pt idx="4">
                        <c:v>5.4177953740362578E-2</c:v>
                      </c:pt>
                      <c:pt idx="5">
                        <c:v>0.10505660901576717</c:v>
                      </c:pt>
                      <c:pt idx="6">
                        <c:v>3.4729457525873447E-2</c:v>
                      </c:pt>
                      <c:pt idx="7">
                        <c:v>1.6670139612419255E-2</c:v>
                      </c:pt>
                      <c:pt idx="8">
                        <c:v>0.16774327984996876</c:v>
                      </c:pt>
                      <c:pt idx="9">
                        <c:v>3.247204278669167E-2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E2-4B67-975B-7DBE88A1398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'P&amp;L'!$H$2</c15:sqref>
                        </c15:formulaRef>
                      </c:ext>
                    </c:extLst>
                    <c:strCache>
                      <c:ptCount val="1"/>
                      <c:pt idx="0">
                        <c:v>% Total Revenue</c:v>
                      </c:pt>
                    </c:strCache>
                  </c:strRef>
                </c:tx>
                <c:spPr>
                  <a:solidFill>
                    <a:schemeClr val="accent6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'P&amp;L'!$H$3:$H$12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0.16867842773135253</c:v>
                      </c:pt>
                      <c:pt idx="1">
                        <c:v>4.2608067677705558E-2</c:v>
                      </c:pt>
                      <c:pt idx="2">
                        <c:v>0.17084493964716807</c:v>
                      </c:pt>
                      <c:pt idx="3">
                        <c:v>0.20994532136593419</c:v>
                      </c:pt>
                      <c:pt idx="4">
                        <c:v>6.0352831940575676E-2</c:v>
                      </c:pt>
                      <c:pt idx="5">
                        <c:v>0.1021355617455896</c:v>
                      </c:pt>
                      <c:pt idx="6">
                        <c:v>5.6741978747549777E-2</c:v>
                      </c:pt>
                      <c:pt idx="7">
                        <c:v>2.3109460435365728E-2</c:v>
                      </c:pt>
                      <c:pt idx="8">
                        <c:v>0.13050655111936449</c:v>
                      </c:pt>
                      <c:pt idx="9">
                        <c:v>3.507685958939441E-2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E2-4B67-975B-7DBE88A13989}"/>
                  </c:ext>
                </c:extLst>
              </c15:ser>
            </c15:filteredBarSeries>
          </c:ext>
        </c:extLst>
      </c:barChart>
      <c:catAx>
        <c:axId val="7405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78256"/>
        <c:crosses val="autoZero"/>
        <c:auto val="1"/>
        <c:lblAlgn val="ctr"/>
        <c:lblOffset val="100"/>
        <c:noMultiLvlLbl val="0"/>
      </c:catAx>
      <c:valAx>
        <c:axId val="7405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vs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'P&amp;L'!$G$2</c:f>
              <c:strCache>
                <c:ptCount val="1"/>
                <c:pt idx="0">
                  <c:v>% Total Profit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'P&amp;L'!$G$3:$G$12</c:f>
              <c:numCache>
                <c:formatCode>0.00%</c:formatCode>
                <c:ptCount val="10"/>
                <c:pt idx="0">
                  <c:v>0.13627839133152742</c:v>
                </c:pt>
                <c:pt idx="1">
                  <c:v>4.6190178509411685E-2</c:v>
                </c:pt>
                <c:pt idx="2">
                  <c:v>0.23963325692852677</c:v>
                </c:pt>
                <c:pt idx="3">
                  <c:v>0.16704869069945127</c:v>
                </c:pt>
                <c:pt idx="4">
                  <c:v>5.4177953740362578E-2</c:v>
                </c:pt>
                <c:pt idx="5">
                  <c:v>0.10505660901576717</c:v>
                </c:pt>
                <c:pt idx="6">
                  <c:v>3.4729457525873447E-2</c:v>
                </c:pt>
                <c:pt idx="7">
                  <c:v>1.6670139612419255E-2</c:v>
                </c:pt>
                <c:pt idx="8">
                  <c:v>0.16774327984996876</c:v>
                </c:pt>
                <c:pt idx="9">
                  <c:v>3.247204278669167E-2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8E-45FB-B829-224EE3619714}"/>
            </c:ext>
          </c:extLst>
        </c:ser>
        <c:ser>
          <c:idx val="6"/>
          <c:order val="6"/>
          <c:tx>
            <c:strRef>
              <c:f>'P&amp;L'!$H$2</c:f>
              <c:strCache>
                <c:ptCount val="1"/>
                <c:pt idx="0">
                  <c:v>% 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'P&amp;L'!$H$3:$H$12</c:f>
              <c:numCache>
                <c:formatCode>0.00%</c:formatCode>
                <c:ptCount val="10"/>
                <c:pt idx="0">
                  <c:v>0.16867842773135253</c:v>
                </c:pt>
                <c:pt idx="1">
                  <c:v>4.2608067677705558E-2</c:v>
                </c:pt>
                <c:pt idx="2">
                  <c:v>0.17084493964716807</c:v>
                </c:pt>
                <c:pt idx="3">
                  <c:v>0.20994532136593419</c:v>
                </c:pt>
                <c:pt idx="4">
                  <c:v>6.0352831940575676E-2</c:v>
                </c:pt>
                <c:pt idx="5">
                  <c:v>0.1021355617455896</c:v>
                </c:pt>
                <c:pt idx="6">
                  <c:v>5.6741978747549777E-2</c:v>
                </c:pt>
                <c:pt idx="7">
                  <c:v>2.3109460435365728E-2</c:v>
                </c:pt>
                <c:pt idx="8">
                  <c:v>0.13050655111936449</c:v>
                </c:pt>
                <c:pt idx="9">
                  <c:v>3.507685958939441E-2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E-45FB-B829-224EE3619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0644528"/>
        <c:axId val="134063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'P&amp;L'!$B$2</c15:sqref>
                        </c15:formulaRef>
                      </c:ext>
                    </c:extLst>
                    <c:strCache>
                      <c:ptCount val="1"/>
                      <c:pt idx="0">
                        <c:v>Avg PurchasePrice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'P&amp;L'!$B$3:$B$12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380</c:v>
                      </c:pt>
                      <c:pt idx="1">
                        <c:v>400</c:v>
                      </c:pt>
                      <c:pt idx="2">
                        <c:v>1050</c:v>
                      </c:pt>
                      <c:pt idx="3">
                        <c:v>420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180</c:v>
                      </c:pt>
                      <c:pt idx="7">
                        <c:v>220</c:v>
                      </c:pt>
                      <c:pt idx="8">
                        <c:v>3400</c:v>
                      </c:pt>
                      <c:pt idx="9">
                        <c:v>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8E-45FB-B829-224EE361971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'P&amp;L'!$C$2</c15:sqref>
                        </c15:formulaRef>
                      </c:ext>
                    </c:extLst>
                    <c:strCache>
                      <c:ptCount val="1"/>
                      <c:pt idx="0">
                        <c:v>Avg Selling 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'P&amp;L'!$C$3:$C$12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500</c:v>
                      </c:pt>
                      <c:pt idx="1">
                        <c:v>590</c:v>
                      </c:pt>
                      <c:pt idx="2">
                        <c:v>1800</c:v>
                      </c:pt>
                      <c:pt idx="3">
                        <c:v>550</c:v>
                      </c:pt>
                      <c:pt idx="4">
                        <c:v>300</c:v>
                      </c:pt>
                      <c:pt idx="5">
                        <c:v>360</c:v>
                      </c:pt>
                      <c:pt idx="6">
                        <c:v>220</c:v>
                      </c:pt>
                      <c:pt idx="7">
                        <c:v>280</c:v>
                      </c:pt>
                      <c:pt idx="8">
                        <c:v>5500</c:v>
                      </c:pt>
                      <c:pt idx="9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8E-45FB-B829-224EE361971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'P&amp;L'!$D$2</c15:sqref>
                        </c15:formulaRef>
                      </c:ext>
                    </c:extLst>
                    <c:strCache>
                      <c:ptCount val="1"/>
                      <c:pt idx="0">
                        <c:v>Avg Profit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'P&amp;L'!$D$3:$D$12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120</c:v>
                      </c:pt>
                      <c:pt idx="1">
                        <c:v>190</c:v>
                      </c:pt>
                      <c:pt idx="2">
                        <c:v>750</c:v>
                      </c:pt>
                      <c:pt idx="3">
                        <c:v>130</c:v>
                      </c:pt>
                      <c:pt idx="4">
                        <c:v>80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2100</c:v>
                      </c:pt>
                      <c:pt idx="9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8E-45FB-B829-224EE36197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'P&amp;L'!$E$2</c15:sqref>
                        </c15:formulaRef>
                      </c:ext>
                    </c:extLst>
                    <c:strCache>
                      <c:ptCount val="1"/>
                      <c:pt idx="0">
                        <c:v>P&amp;L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'P&amp;L'!$E$3:$E$12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39240</c:v>
                      </c:pt>
                      <c:pt idx="1">
                        <c:v>13300</c:v>
                      </c:pt>
                      <c:pt idx="2">
                        <c:v>69000</c:v>
                      </c:pt>
                      <c:pt idx="3">
                        <c:v>48100</c:v>
                      </c:pt>
                      <c:pt idx="4">
                        <c:v>15600</c:v>
                      </c:pt>
                      <c:pt idx="5">
                        <c:v>30250</c:v>
                      </c:pt>
                      <c:pt idx="6">
                        <c:v>10000</c:v>
                      </c:pt>
                      <c:pt idx="7">
                        <c:v>4800</c:v>
                      </c:pt>
                      <c:pt idx="8">
                        <c:v>48300</c:v>
                      </c:pt>
                      <c:pt idx="9">
                        <c:v>9350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8E-45FB-B829-224EE361971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'P&amp;L'!$F$2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'P&amp;L'!$F$3:$F$12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163500</c:v>
                      </c:pt>
                      <c:pt idx="1">
                        <c:v>41300</c:v>
                      </c:pt>
                      <c:pt idx="2">
                        <c:v>165600</c:v>
                      </c:pt>
                      <c:pt idx="3">
                        <c:v>203500</c:v>
                      </c:pt>
                      <c:pt idx="4">
                        <c:v>58500</c:v>
                      </c:pt>
                      <c:pt idx="5">
                        <c:v>99000</c:v>
                      </c:pt>
                      <c:pt idx="6">
                        <c:v>55000</c:v>
                      </c:pt>
                      <c:pt idx="7">
                        <c:v>22400</c:v>
                      </c:pt>
                      <c:pt idx="8">
                        <c:v>126500</c:v>
                      </c:pt>
                      <c:pt idx="9">
                        <c:v>34000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8E-45FB-B829-224EE3619714}"/>
                  </c:ext>
                </c:extLst>
              </c15:ser>
            </c15:filteredBarSeries>
          </c:ext>
        </c:extLst>
      </c:barChart>
      <c:catAx>
        <c:axId val="1340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39248"/>
        <c:crosses val="autoZero"/>
        <c:auto val="1"/>
        <c:lblAlgn val="ctr"/>
        <c:lblOffset val="100"/>
        <c:noMultiLvlLbl val="0"/>
      </c:catAx>
      <c:valAx>
        <c:axId val="13406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Selling Price vs. Purchase Price vs.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'P&amp;L'!$B$2</c:f>
              <c:strCache>
                <c:ptCount val="1"/>
                <c:pt idx="0">
                  <c:v>Avg PurchasePrice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'P&amp;L'!$B$3:$B$12</c:f>
              <c:numCache>
                <c:formatCode>"₹"\ #,##0</c:formatCode>
                <c:ptCount val="10"/>
                <c:pt idx="0">
                  <c:v>380</c:v>
                </c:pt>
                <c:pt idx="1">
                  <c:v>400</c:v>
                </c:pt>
                <c:pt idx="2">
                  <c:v>1050</c:v>
                </c:pt>
                <c:pt idx="3">
                  <c:v>420</c:v>
                </c:pt>
                <c:pt idx="4">
                  <c:v>220</c:v>
                </c:pt>
                <c:pt idx="5">
                  <c:v>250</c:v>
                </c:pt>
                <c:pt idx="6">
                  <c:v>180</c:v>
                </c:pt>
                <c:pt idx="7">
                  <c:v>220</c:v>
                </c:pt>
                <c:pt idx="8">
                  <c:v>3400</c:v>
                </c:pt>
                <c:pt idx="9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0-463B-BD8D-6104656D8AF9}"/>
            </c:ext>
          </c:extLst>
        </c:ser>
        <c:ser>
          <c:idx val="1"/>
          <c:order val="1"/>
          <c:tx>
            <c:strRef>
              <c:f>'P&amp;L'!$C$2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'P&amp;L'!$C$3:$C$12</c:f>
              <c:numCache>
                <c:formatCode>"₹"\ #,##0</c:formatCode>
                <c:ptCount val="10"/>
                <c:pt idx="0">
                  <c:v>500</c:v>
                </c:pt>
                <c:pt idx="1">
                  <c:v>590</c:v>
                </c:pt>
                <c:pt idx="2">
                  <c:v>1800</c:v>
                </c:pt>
                <c:pt idx="3">
                  <c:v>550</c:v>
                </c:pt>
                <c:pt idx="4">
                  <c:v>300</c:v>
                </c:pt>
                <c:pt idx="5">
                  <c:v>360</c:v>
                </c:pt>
                <c:pt idx="6">
                  <c:v>220</c:v>
                </c:pt>
                <c:pt idx="7">
                  <c:v>280</c:v>
                </c:pt>
                <c:pt idx="8">
                  <c:v>5500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0-463B-BD8D-6104656D8AF9}"/>
            </c:ext>
          </c:extLst>
        </c:ser>
        <c:ser>
          <c:idx val="2"/>
          <c:order val="2"/>
          <c:tx>
            <c:strRef>
              <c:f>'P&amp;L'!$D$2</c:f>
              <c:strCache>
                <c:ptCount val="1"/>
                <c:pt idx="0">
                  <c:v>Avg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'P&amp;L'!$D$3:$D$12</c:f>
              <c:numCache>
                <c:formatCode>"₹"\ #,##0</c:formatCode>
                <c:ptCount val="10"/>
                <c:pt idx="0">
                  <c:v>120</c:v>
                </c:pt>
                <c:pt idx="1">
                  <c:v>190</c:v>
                </c:pt>
                <c:pt idx="2">
                  <c:v>750</c:v>
                </c:pt>
                <c:pt idx="3">
                  <c:v>130</c:v>
                </c:pt>
                <c:pt idx="4">
                  <c:v>80</c:v>
                </c:pt>
                <c:pt idx="5">
                  <c:v>110</c:v>
                </c:pt>
                <c:pt idx="6">
                  <c:v>40</c:v>
                </c:pt>
                <c:pt idx="7">
                  <c:v>60</c:v>
                </c:pt>
                <c:pt idx="8">
                  <c:v>2100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0-463B-BD8D-6104656D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103056"/>
        <c:axId val="1279089136"/>
      </c:barChart>
      <c:catAx>
        <c:axId val="127910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89136"/>
        <c:crosses val="autoZero"/>
        <c:auto val="1"/>
        <c:lblAlgn val="ctr"/>
        <c:lblOffset val="100"/>
        <c:noMultiLvlLbl val="0"/>
      </c:catAx>
      <c:valAx>
        <c:axId val="12790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8"/>
          <c:order val="8"/>
          <c:tx>
            <c:strRef>
              <c:f>'P&amp;L'!$I$2</c:f>
              <c:strCache>
                <c:ptCount val="1"/>
                <c:pt idx="0">
                  <c:v>Profit Margin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6F-4A5A-B86C-9AE352AAA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6F-4A5A-B86C-9AE352AAA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6F-4A5A-B86C-9AE352AAA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6F-4A5A-B86C-9AE352AAA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6F-4A5A-B86C-9AE352AAA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6F-4A5A-B86C-9AE352AAA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6F-4A5A-B86C-9AE352AAA2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6F-4A5A-B86C-9AE352AAA2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6F-4A5A-B86C-9AE352AAA2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6F-4A5A-B86C-9AE352AAA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'P&amp;L'!$A$3:$A$12</c15:sqref>
                  </c15:fullRef>
                </c:ext>
              </c:extLst>
              <c:f>'P&amp;L'!$A$3:$A$12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'P&amp;L'!$I$3:$I$13</c15:sqref>
                  </c15:fullRef>
                </c:ext>
              </c:extLst>
              <c:f>'P&amp;L'!$I$3:$I$12</c:f>
              <c:numCache>
                <c:formatCode>0.0%</c:formatCode>
                <c:ptCount val="10"/>
                <c:pt idx="0">
                  <c:v>0.24</c:v>
                </c:pt>
                <c:pt idx="1">
                  <c:v>0.32203389830508472</c:v>
                </c:pt>
                <c:pt idx="2">
                  <c:v>0.41666666666666669</c:v>
                </c:pt>
                <c:pt idx="3">
                  <c:v>0.23636363636363636</c:v>
                </c:pt>
                <c:pt idx="4">
                  <c:v>0.26666666666666666</c:v>
                </c:pt>
                <c:pt idx="5">
                  <c:v>0.30555555555555558</c:v>
                </c:pt>
                <c:pt idx="6">
                  <c:v>0.18181818181818182</c:v>
                </c:pt>
                <c:pt idx="7">
                  <c:v>0.21428571428571427</c:v>
                </c:pt>
                <c:pt idx="8">
                  <c:v>0.38181818181818183</c:v>
                </c:pt>
                <c:pt idx="9">
                  <c:v>0.27500000000000002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CDD-4396-ABBD-E1BE2AB74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'P&amp;L'!$A$2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'P&amp;L'!$A$3:$A$13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6CDD-4396-ABBD-E1BE2AB74D2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'P&amp;L'!$B$2</c15:sqref>
                        </c15:formulaRef>
                      </c:ext>
                    </c:extLst>
                    <c:strCache>
                      <c:ptCount val="1"/>
                      <c:pt idx="0">
                        <c:v>Avg PurchasePrice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'P&amp;L'!$B$3:$B$13</c15:sqref>
                        </c15:fullRef>
                        <c15:formulaRef>
                          <c15:sqref>'P&amp;L'!$B$3:$B$12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380</c:v>
                      </c:pt>
                      <c:pt idx="1">
                        <c:v>400</c:v>
                      </c:pt>
                      <c:pt idx="2">
                        <c:v>1050</c:v>
                      </c:pt>
                      <c:pt idx="3">
                        <c:v>420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180</c:v>
                      </c:pt>
                      <c:pt idx="7">
                        <c:v>220</c:v>
                      </c:pt>
                      <c:pt idx="8">
                        <c:v>3400</c:v>
                      </c:pt>
                      <c:pt idx="9">
                        <c:v>290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6CDD-4396-ABBD-E1BE2AB74D2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'P&amp;L'!$C$2</c15:sqref>
                        </c15:formulaRef>
                      </c:ext>
                    </c:extLst>
                    <c:strCache>
                      <c:ptCount val="1"/>
                      <c:pt idx="0">
                        <c:v>Avg Selling 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'P&amp;L'!$C$3:$C$13</c15:sqref>
                        </c15:fullRef>
                        <c15:formulaRef>
                          <c15:sqref>'P&amp;L'!$C$3:$C$12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500</c:v>
                      </c:pt>
                      <c:pt idx="1">
                        <c:v>590</c:v>
                      </c:pt>
                      <c:pt idx="2">
                        <c:v>1800</c:v>
                      </c:pt>
                      <c:pt idx="3">
                        <c:v>550</c:v>
                      </c:pt>
                      <c:pt idx="4">
                        <c:v>300</c:v>
                      </c:pt>
                      <c:pt idx="5">
                        <c:v>360</c:v>
                      </c:pt>
                      <c:pt idx="6">
                        <c:v>220</c:v>
                      </c:pt>
                      <c:pt idx="7">
                        <c:v>280</c:v>
                      </c:pt>
                      <c:pt idx="8">
                        <c:v>5500</c:v>
                      </c:pt>
                      <c:pt idx="9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6CDD-4396-ABBD-E1BE2AB74D2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'P&amp;L'!$D$2</c15:sqref>
                        </c15:formulaRef>
                      </c:ext>
                    </c:extLst>
                    <c:strCache>
                      <c:ptCount val="1"/>
                      <c:pt idx="0">
                        <c:v>Avg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'P&amp;L'!$D$3:$D$13</c15:sqref>
                        </c15:fullRef>
                        <c15:formulaRef>
                          <c15:sqref>'P&amp;L'!$D$3:$D$12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120</c:v>
                      </c:pt>
                      <c:pt idx="1">
                        <c:v>190</c:v>
                      </c:pt>
                      <c:pt idx="2">
                        <c:v>750</c:v>
                      </c:pt>
                      <c:pt idx="3">
                        <c:v>130</c:v>
                      </c:pt>
                      <c:pt idx="4">
                        <c:v>80</c:v>
                      </c:pt>
                      <c:pt idx="5">
                        <c:v>110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2100</c:v>
                      </c:pt>
                      <c:pt idx="9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6CDD-4396-ABBD-E1BE2AB74D2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'P&amp;L'!$E$2</c15:sqref>
                        </c15:formulaRef>
                      </c:ext>
                    </c:extLst>
                    <c:strCache>
                      <c:ptCount val="1"/>
                      <c:pt idx="0">
                        <c:v>P&amp;L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'P&amp;L'!$E$3:$E$13</c15:sqref>
                        </c15:fullRef>
                        <c15:formulaRef>
                          <c15:sqref>'P&amp;L'!$E$3:$E$12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39240</c:v>
                      </c:pt>
                      <c:pt idx="1">
                        <c:v>13300</c:v>
                      </c:pt>
                      <c:pt idx="2">
                        <c:v>69000</c:v>
                      </c:pt>
                      <c:pt idx="3">
                        <c:v>48100</c:v>
                      </c:pt>
                      <c:pt idx="4">
                        <c:v>15600</c:v>
                      </c:pt>
                      <c:pt idx="5">
                        <c:v>30250</c:v>
                      </c:pt>
                      <c:pt idx="6">
                        <c:v>10000</c:v>
                      </c:pt>
                      <c:pt idx="7">
                        <c:v>4800</c:v>
                      </c:pt>
                      <c:pt idx="8">
                        <c:v>48300</c:v>
                      </c:pt>
                      <c:pt idx="9">
                        <c:v>9350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6CDD-4396-ABBD-E1BE2AB74D2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'P&amp;L'!$F$2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5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7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9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B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'P&amp;L'!$F$3:$F$13</c15:sqref>
                        </c15:fullRef>
                        <c15:formulaRef>
                          <c15:sqref>'P&amp;L'!$F$3:$F$12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163500</c:v>
                      </c:pt>
                      <c:pt idx="1">
                        <c:v>41300</c:v>
                      </c:pt>
                      <c:pt idx="2">
                        <c:v>165600</c:v>
                      </c:pt>
                      <c:pt idx="3">
                        <c:v>203500</c:v>
                      </c:pt>
                      <c:pt idx="4">
                        <c:v>58500</c:v>
                      </c:pt>
                      <c:pt idx="5">
                        <c:v>99000</c:v>
                      </c:pt>
                      <c:pt idx="6">
                        <c:v>55000</c:v>
                      </c:pt>
                      <c:pt idx="7">
                        <c:v>22400</c:v>
                      </c:pt>
                      <c:pt idx="8">
                        <c:v>126500</c:v>
                      </c:pt>
                      <c:pt idx="9">
                        <c:v>34000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6CDD-4396-ABBD-E1BE2AB74D28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'P&amp;L'!$G$2</c15:sqref>
                        </c15:formulaRef>
                      </c:ext>
                    </c:extLst>
                    <c:strCache>
                      <c:ptCount val="1"/>
                      <c:pt idx="0">
                        <c:v>% Total 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D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F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1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3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5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'P&amp;L'!$G$3:$G$13</c15:sqref>
                        </c15:fullRef>
                        <c15:formulaRef>
                          <c15:sqref>'P&amp;L'!$G$3:$G$12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0.13627839133152742</c:v>
                      </c:pt>
                      <c:pt idx="1">
                        <c:v>4.6190178509411685E-2</c:v>
                      </c:pt>
                      <c:pt idx="2">
                        <c:v>0.23963325692852677</c:v>
                      </c:pt>
                      <c:pt idx="3">
                        <c:v>0.16704869069945127</c:v>
                      </c:pt>
                      <c:pt idx="4">
                        <c:v>5.4177953740362578E-2</c:v>
                      </c:pt>
                      <c:pt idx="5">
                        <c:v>0.10505660901576717</c:v>
                      </c:pt>
                      <c:pt idx="6">
                        <c:v>3.4729457525873447E-2</c:v>
                      </c:pt>
                      <c:pt idx="7">
                        <c:v>1.6670139612419255E-2</c:v>
                      </c:pt>
                      <c:pt idx="8">
                        <c:v>0.16774327984996876</c:v>
                      </c:pt>
                      <c:pt idx="9">
                        <c:v>3.247204278669167E-2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6CDD-4396-ABBD-E1BE2AB74D28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'P&amp;L'!$H$2</c15:sqref>
                        </c15:formulaRef>
                      </c:ext>
                    </c:extLst>
                    <c:strCache>
                      <c:ptCount val="1"/>
                      <c:pt idx="0">
                        <c:v>% Total Revenue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B16F-4A5A-B86C-9AE352AAA2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B16F-4A5A-B86C-9AE352AAA2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B16F-4A5A-B86C-9AE352AAA2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B16F-4A5A-B86C-9AE352AAA2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B16F-4A5A-B86C-9AE352AAA2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B16F-4A5A-B86C-9AE352AAA2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B16F-4A5A-B86C-9AE352AAA24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F-B16F-4A5A-B86C-9AE352AAA24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1-B16F-4A5A-B86C-9AE352AAA24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3-B16F-4A5A-B86C-9AE352AAA2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'P&amp;L'!$A$3:$A$12</c15:sqref>
                        </c15:fullRef>
                        <c15:formulaRef>
                          <c15:sqref>'P&amp;L'!$A$3:$A$12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'P&amp;L'!$H$3:$H$13</c15:sqref>
                        </c15:fullRef>
                        <c15:formulaRef>
                          <c15:sqref>'P&amp;L'!$H$3:$H$12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0.16867842773135253</c:v>
                      </c:pt>
                      <c:pt idx="1">
                        <c:v>4.2608067677705558E-2</c:v>
                      </c:pt>
                      <c:pt idx="2">
                        <c:v>0.17084493964716807</c:v>
                      </c:pt>
                      <c:pt idx="3">
                        <c:v>0.20994532136593419</c:v>
                      </c:pt>
                      <c:pt idx="4">
                        <c:v>6.0352831940575676E-2</c:v>
                      </c:pt>
                      <c:pt idx="5">
                        <c:v>0.1021355617455896</c:v>
                      </c:pt>
                      <c:pt idx="6">
                        <c:v>5.6741978747549777E-2</c:v>
                      </c:pt>
                      <c:pt idx="7">
                        <c:v>2.3109460435365728E-2</c:v>
                      </c:pt>
                      <c:pt idx="8">
                        <c:v>0.13050655111936449</c:v>
                      </c:pt>
                      <c:pt idx="9">
                        <c:v>3.507685958939441E-2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6CDD-4396-ABBD-E1BE2AB74D2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89785651793533"/>
          <c:y val="0.14198782443861185"/>
          <c:w val="0.17643547681539806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 of items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Feb-24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Sales!$B$3:$B$13</c15:sqref>
                  </c15:fullRef>
                </c:ext>
              </c:extLst>
              <c:f>Sales!$B$3:$B$12</c:f>
              <c:numCache>
                <c:formatCode>General</c:formatCode>
                <c:ptCount val="10"/>
                <c:pt idx="0">
                  <c:v>60</c:v>
                </c:pt>
                <c:pt idx="1">
                  <c:v>0</c:v>
                </c:pt>
                <c:pt idx="2">
                  <c:v>10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4-4BB3-B7F5-ADBE19D5588C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Sales!$C$3:$C$13</c15:sqref>
                  </c15:fullRef>
                </c:ext>
              </c:extLst>
              <c:f>Sales!$C$3:$C$12</c:f>
              <c:numCache>
                <c:formatCode>General</c:formatCode>
                <c:ptCount val="10"/>
                <c:pt idx="0">
                  <c:v>37</c:v>
                </c:pt>
                <c:pt idx="1">
                  <c:v>15</c:v>
                </c:pt>
                <c:pt idx="2">
                  <c:v>7</c:v>
                </c:pt>
                <c:pt idx="3">
                  <c:v>105</c:v>
                </c:pt>
                <c:pt idx="4">
                  <c:v>45</c:v>
                </c:pt>
                <c:pt idx="5">
                  <c:v>70</c:v>
                </c:pt>
                <c:pt idx="6">
                  <c:v>95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4-4BB3-B7F5-ADBE19D5588C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Apr-24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Sales!$D$3:$D$13</c15:sqref>
                  </c15:fullRef>
                </c:ext>
              </c:extLst>
              <c:f>Sales!$D$3:$D$12</c:f>
              <c:numCache>
                <c:formatCode>General</c:formatCode>
                <c:ptCount val="10"/>
                <c:pt idx="0">
                  <c:v>70</c:v>
                </c:pt>
                <c:pt idx="1">
                  <c:v>20</c:v>
                </c:pt>
                <c:pt idx="2">
                  <c:v>20</c:v>
                </c:pt>
                <c:pt idx="3">
                  <c:v>100</c:v>
                </c:pt>
                <c:pt idx="4">
                  <c:v>60</c:v>
                </c:pt>
                <c:pt idx="5">
                  <c:v>85</c:v>
                </c:pt>
                <c:pt idx="6">
                  <c:v>75</c:v>
                </c:pt>
                <c:pt idx="7">
                  <c:v>10</c:v>
                </c:pt>
                <c:pt idx="8">
                  <c:v>4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4-4BB3-B7F5-ADBE19D5588C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May-24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Sales!$E$3:$E$13</c15:sqref>
                  </c15:fullRef>
                </c:ext>
              </c:extLst>
              <c:f>Sales!$E$3:$E$12</c:f>
              <c:numCache>
                <c:formatCode>General</c:formatCode>
                <c:ptCount val="10"/>
                <c:pt idx="0">
                  <c:v>125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25</c:v>
                </c:pt>
                <c:pt idx="5">
                  <c:v>50</c:v>
                </c:pt>
                <c:pt idx="6">
                  <c:v>10</c:v>
                </c:pt>
                <c:pt idx="7">
                  <c:v>20</c:v>
                </c:pt>
                <c:pt idx="8">
                  <c:v>11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4-4BB3-B7F5-ADBE19D5588C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Jun-24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Sales!$F$3:$F$13</c15:sqref>
                  </c15:fullRef>
                </c:ext>
              </c:extLst>
              <c:f>Sales!$F$3:$F$12</c:f>
              <c:numCache>
                <c:formatCode>General</c:formatCode>
                <c:ptCount val="10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70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4-4BB3-B7F5-ADBE19D5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03214224"/>
        <c:axId val="1203192624"/>
      </c:barChart>
      <c:catAx>
        <c:axId val="12032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92624"/>
        <c:crosses val="autoZero"/>
        <c:auto val="1"/>
        <c:lblAlgn val="ctr"/>
        <c:lblOffset val="100"/>
        <c:noMultiLvlLbl val="0"/>
      </c:catAx>
      <c:valAx>
        <c:axId val="1203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Sales!$Q$2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E2-4D3E-9639-BFC336130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E2-4D3E-9639-BFC336130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E2-4D3E-9639-BFC3361309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E2-4D3E-9639-BFC3361309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E2-4D3E-9639-BFC3361309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2-4D3E-9639-BFC3361309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2-4D3E-9639-BFC3361309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2-4D3E-9639-BFC3361309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2-4D3E-9639-BFC3361309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2-4D3E-9639-BFC3361309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Sales!$K$3:$K$12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Sales!$Q$3:$Q$13</c15:sqref>
                  </c15:fullRef>
                </c:ext>
              </c:extLst>
              <c:f>Sales!$Q$3:$Q$12</c:f>
              <c:numCache>
                <c:formatCode>"₹"\ #,##0</c:formatCode>
                <c:ptCount val="10"/>
                <c:pt idx="0">
                  <c:v>163500</c:v>
                </c:pt>
                <c:pt idx="1">
                  <c:v>41300</c:v>
                </c:pt>
                <c:pt idx="2">
                  <c:v>165600</c:v>
                </c:pt>
                <c:pt idx="3">
                  <c:v>203500</c:v>
                </c:pt>
                <c:pt idx="4">
                  <c:v>58500</c:v>
                </c:pt>
                <c:pt idx="5">
                  <c:v>99000</c:v>
                </c:pt>
                <c:pt idx="6">
                  <c:v>55000</c:v>
                </c:pt>
                <c:pt idx="7">
                  <c:v>22400</c:v>
                </c:pt>
                <c:pt idx="8">
                  <c:v>126500</c:v>
                </c:pt>
                <c:pt idx="9">
                  <c:v>34000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1838-4BC9-A414-09D5BEECFC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EAE2-4D3E-9639-BFC3361309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EAE2-4D3E-9639-BFC3361309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EAE2-4D3E-9639-BFC3361309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EAE2-4D3E-9639-BFC3361309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EAE2-4D3E-9639-BFC3361309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EAE2-4D3E-9639-BFC3361309D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EAE2-4D3E-9639-BFC3361309D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EAE2-4D3E-9639-BFC3361309D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EAE2-4D3E-9639-BFC3361309D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EAE2-4D3E-9639-BFC3361309D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Sales!$K$3:$K$13</c15:sqref>
                        </c15:fullRef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Sales!$L$3:$L$13</c15:sqref>
                        </c15:fullRef>
                        <c15:formulaRef>
                          <c15:sqref>Sales!$L$3:$L$12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30000</c:v>
                      </c:pt>
                      <c:pt idx="1">
                        <c:v>0</c:v>
                      </c:pt>
                      <c:pt idx="2">
                        <c:v>18000</c:v>
                      </c:pt>
                      <c:pt idx="3">
                        <c:v>19250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44000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1838-4BC9-A414-09D5BEECFC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AE2-4D3E-9639-BFC3361309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AE2-4D3E-9639-BFC3361309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AE2-4D3E-9639-BFC3361309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AE2-4D3E-9639-BFC3361309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EAE2-4D3E-9639-BFC3361309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EAE2-4D3E-9639-BFC3361309D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AE2-4D3E-9639-BFC3361309D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AE2-4D3E-9639-BFC3361309D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AE2-4D3E-9639-BFC3361309D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AE2-4D3E-9639-BFC3361309D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Sales!$K$3:$K$13</c15:sqref>
                        </c15:fullRef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Sales!$M$3:$M$13</c15:sqref>
                        </c15:fullRef>
                        <c15:formulaRef>
                          <c15:sqref>Sales!$M$3:$M$12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18500</c:v>
                      </c:pt>
                      <c:pt idx="1">
                        <c:v>8850</c:v>
                      </c:pt>
                      <c:pt idx="2">
                        <c:v>12600</c:v>
                      </c:pt>
                      <c:pt idx="3">
                        <c:v>57750</c:v>
                      </c:pt>
                      <c:pt idx="4">
                        <c:v>13500</c:v>
                      </c:pt>
                      <c:pt idx="5">
                        <c:v>25200</c:v>
                      </c:pt>
                      <c:pt idx="6">
                        <c:v>20900</c:v>
                      </c:pt>
                      <c:pt idx="7">
                        <c:v>7000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1838-4BC9-A414-09D5BEECFC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AE2-4D3E-9639-BFC3361309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AE2-4D3E-9639-BFC3361309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AE2-4D3E-9639-BFC3361309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AE2-4D3E-9639-BFC3361309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EAE2-4D3E-9639-BFC3361309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AE2-4D3E-9639-BFC3361309D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AE2-4D3E-9639-BFC3361309D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AE2-4D3E-9639-BFC3361309D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AE2-4D3E-9639-BFC3361309D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EAE2-4D3E-9639-BFC3361309D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Sales!$K$3:$K$13</c15:sqref>
                        </c15:fullRef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Sales!$N$3:$N$13</c15:sqref>
                        </c15:fullRef>
                        <c15:formulaRef>
                          <c15:sqref>Sales!$N$3:$N$12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35000</c:v>
                      </c:pt>
                      <c:pt idx="1">
                        <c:v>11800</c:v>
                      </c:pt>
                      <c:pt idx="2">
                        <c:v>36000</c:v>
                      </c:pt>
                      <c:pt idx="3">
                        <c:v>55000</c:v>
                      </c:pt>
                      <c:pt idx="4">
                        <c:v>18000</c:v>
                      </c:pt>
                      <c:pt idx="5">
                        <c:v>30600</c:v>
                      </c:pt>
                      <c:pt idx="6">
                        <c:v>16500</c:v>
                      </c:pt>
                      <c:pt idx="7">
                        <c:v>2800</c:v>
                      </c:pt>
                      <c:pt idx="8">
                        <c:v>22000</c:v>
                      </c:pt>
                      <c:pt idx="9">
                        <c:v>16000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1838-4BC9-A414-09D5BEECFC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Sales!$O$2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EAE2-4D3E-9639-BFC3361309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EAE2-4D3E-9639-BFC3361309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EAE2-4D3E-9639-BFC3361309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EAE2-4D3E-9639-BFC3361309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EAE2-4D3E-9639-BFC3361309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EAE2-4D3E-9639-BFC3361309D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EAE2-4D3E-9639-BFC3361309D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EAE2-4D3E-9639-BFC3361309D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EAE2-4D3E-9639-BFC3361309D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EAE2-4D3E-9639-BFC3361309D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Sales!$K$3:$K$13</c15:sqref>
                        </c15:fullRef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Sales!$O$3:$O$13</c15:sqref>
                        </c15:fullRef>
                        <c15:formulaRef>
                          <c15:sqref>Sales!$O$3:$O$12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62500</c:v>
                      </c:pt>
                      <c:pt idx="1">
                        <c:v>11800</c:v>
                      </c:pt>
                      <c:pt idx="2">
                        <c:v>90000</c:v>
                      </c:pt>
                      <c:pt idx="3">
                        <c:v>27500</c:v>
                      </c:pt>
                      <c:pt idx="4">
                        <c:v>7500</c:v>
                      </c:pt>
                      <c:pt idx="5">
                        <c:v>18000</c:v>
                      </c:pt>
                      <c:pt idx="6">
                        <c:v>2200</c:v>
                      </c:pt>
                      <c:pt idx="7">
                        <c:v>5600</c:v>
                      </c:pt>
                      <c:pt idx="8">
                        <c:v>60500</c:v>
                      </c:pt>
                      <c:pt idx="9">
                        <c:v>18000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1838-4BC9-A414-09D5BEECFC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Sales!$P$2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EAE2-4D3E-9639-BFC3361309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EAE2-4D3E-9639-BFC3361309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EAE2-4D3E-9639-BFC3361309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EAE2-4D3E-9639-BFC3361309D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EAE2-4D3E-9639-BFC3361309D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EAE2-4D3E-9639-BFC3361309D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EAE2-4D3E-9639-BFC3361309D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EAE2-4D3E-9639-BFC3361309D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EAE2-4D3E-9639-BFC3361309D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EAE2-4D3E-9639-BFC3361309D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Sales!$K$3:$K$13</c15:sqref>
                        </c15:fullRef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Sales!$P$3:$P$13</c15:sqref>
                        </c15:fullRef>
                        <c15:formulaRef>
                          <c15:sqref>Sales!$P$3:$P$12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17500</c:v>
                      </c:pt>
                      <c:pt idx="1">
                        <c:v>8850</c:v>
                      </c:pt>
                      <c:pt idx="2">
                        <c:v>9000</c:v>
                      </c:pt>
                      <c:pt idx="3">
                        <c:v>44000</c:v>
                      </c:pt>
                      <c:pt idx="4">
                        <c:v>19500</c:v>
                      </c:pt>
                      <c:pt idx="5">
                        <c:v>25200</c:v>
                      </c:pt>
                      <c:pt idx="6">
                        <c:v>15400</c:v>
                      </c:pt>
                      <c:pt idx="7">
                        <c:v>7000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1838-4BC9-A414-09D5BEECFC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56452318460196"/>
          <c:y val="0.14403652668416447"/>
          <c:w val="0.17643547681539806"/>
          <c:h val="0.78125546806649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Monthly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Sales!$L$2</c:f>
              <c:strCache>
                <c:ptCount val="1"/>
                <c:pt idx="0">
                  <c:v>Feb-24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Sales!$L$3:$L$13</c15:sqref>
                  </c15:fullRef>
                </c:ext>
              </c:extLst>
              <c:f>Sales!$L$13</c:f>
              <c:numCache>
                <c:formatCode>"₹"\ #,##0</c:formatCode>
                <c:ptCount val="1"/>
                <c:pt idx="0">
                  <c:v>111250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B-414C-B5DB-6A16668ACB74}"/>
            </c:ext>
          </c:extLst>
        </c:ser>
        <c:ser>
          <c:idx val="1"/>
          <c:order val="1"/>
          <c:tx>
            <c:strRef>
              <c:f>Sales!$M$2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Sales!$M$3:$M$13</c15:sqref>
                  </c15:fullRef>
                </c:ext>
              </c:extLst>
              <c:f>Sales!$M$13</c:f>
              <c:numCache>
                <c:formatCode>"₹"\ #,##0</c:formatCode>
                <c:ptCount val="1"/>
                <c:pt idx="0">
                  <c:v>164300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B-414C-B5DB-6A16668ACB74}"/>
            </c:ext>
          </c:extLst>
        </c:ser>
        <c:ser>
          <c:idx val="2"/>
          <c:order val="2"/>
          <c:tx>
            <c:strRef>
              <c:f>Sales!$N$2</c:f>
              <c:strCache>
                <c:ptCount val="1"/>
                <c:pt idx="0">
                  <c:v>Apr-24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Sales!$N$3:$N$13</c15:sqref>
                  </c15:fullRef>
                </c:ext>
              </c:extLst>
              <c:f>Sales!$N$13</c:f>
              <c:numCache>
                <c:formatCode>"₹"\ #,##0</c:formatCode>
                <c:ptCount val="1"/>
                <c:pt idx="0">
                  <c:v>243700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B-414C-B5DB-6A16668ACB74}"/>
            </c:ext>
          </c:extLst>
        </c:ser>
        <c:ser>
          <c:idx val="3"/>
          <c:order val="3"/>
          <c:tx>
            <c:strRef>
              <c:f>Sales!$O$2</c:f>
              <c:strCache>
                <c:ptCount val="1"/>
                <c:pt idx="0">
                  <c:v>May-24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Sales!$O$3:$O$13</c15:sqref>
                  </c15:fullRef>
                </c:ext>
              </c:extLst>
              <c:f>Sales!$O$13</c:f>
              <c:numCache>
                <c:formatCode>"₹"\ #,##0</c:formatCode>
                <c:ptCount val="1"/>
                <c:pt idx="0">
                  <c:v>303600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B-414C-B5DB-6A16668ACB74}"/>
            </c:ext>
          </c:extLst>
        </c:ser>
        <c:ser>
          <c:idx val="4"/>
          <c:order val="4"/>
          <c:tx>
            <c:strRef>
              <c:f>Sales!$P$2</c:f>
              <c:strCache>
                <c:ptCount val="1"/>
                <c:pt idx="0">
                  <c:v>Jun-24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Sales!$K$3:$K$13</c15:sqref>
                  </c15:fullRef>
                </c:ext>
              </c:extLst>
              <c:f>Sales!$K$13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Sales!$P$3:$P$13</c15:sqref>
                  </c15:fullRef>
                </c:ext>
              </c:extLst>
              <c:f>Sales!$P$13</c:f>
              <c:numCache>
                <c:formatCode>"₹"\ #,##0</c:formatCode>
                <c:ptCount val="1"/>
                <c:pt idx="0">
                  <c:v>146450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B-414C-B5DB-6A16668AC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138224"/>
        <c:axId val="140114926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Sales!$Q$2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Sales!$K$3:$K$13</c15:sqref>
                        </c15:fullRef>
                        <c15:formulaRef>
                          <c15:sqref>Sales!$K$13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Sales!$Q$3:$Q$13</c15:sqref>
                        </c15:fullRef>
                        <c15:formulaRef>
                          <c15:sqref>Sales!$Q$13</c15:sqref>
                        </c15:formulaRef>
                      </c:ext>
                    </c:extLst>
                    <c:numCache>
                      <c:formatCode>"₹"\ #,##0</c:formatCode>
                      <c:ptCount val="1"/>
                      <c:pt idx="0">
                        <c:v>969300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8B-414C-B5DB-6A16668ACB74}"/>
                  </c:ext>
                </c:extLst>
              </c15:ser>
            </c15:filteredBarSeries>
          </c:ext>
        </c:extLst>
      </c:barChart>
      <c:catAx>
        <c:axId val="14011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9264"/>
        <c:crosses val="autoZero"/>
        <c:auto val="1"/>
        <c:lblAlgn val="ctr"/>
        <c:lblOffset val="100"/>
        <c:noMultiLvlLbl val="0"/>
      </c:catAx>
      <c:valAx>
        <c:axId val="1401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 of items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Sales!$H$2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Sales!$A$3:$A$12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Sales!$H$3:$H$13</c15:sqref>
                  </c15:fullRef>
                </c:ext>
              </c:extLst>
              <c:f>Sales!$H$3:$H$12</c:f>
              <c:numCache>
                <c:formatCode>General</c:formatCode>
                <c:ptCount val="10"/>
                <c:pt idx="0">
                  <c:v>65</c:v>
                </c:pt>
                <c:pt idx="1">
                  <c:v>14</c:v>
                </c:pt>
                <c:pt idx="2">
                  <c:v>18</c:v>
                </c:pt>
                <c:pt idx="3">
                  <c:v>74</c:v>
                </c:pt>
                <c:pt idx="4">
                  <c:v>39</c:v>
                </c:pt>
                <c:pt idx="5">
                  <c:v>55</c:v>
                </c:pt>
                <c:pt idx="6">
                  <c:v>50</c:v>
                </c:pt>
                <c:pt idx="7">
                  <c:v>16</c:v>
                </c:pt>
                <c:pt idx="8">
                  <c:v>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3-43DE-85F9-68ADD76BA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6260656"/>
        <c:axId val="158626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Sales!$B$2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Sales!$B$3:$B$13</c15:sqref>
                        </c15:fullRef>
                        <c15:formulaRef>
                          <c15:sqref>Sales!$B$3:$B$12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0</c:v>
                      </c:pt>
                      <c:pt idx="2">
                        <c:v>10</c:v>
                      </c:pt>
                      <c:pt idx="3">
                        <c:v>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C3-43DE-85F9-68ADD76BA7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Sales!$C$3:$C$13</c15:sqref>
                        </c15:fullRef>
                        <c15:formulaRef>
                          <c15:sqref>Sales!$C$3:$C$12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15</c:v>
                      </c:pt>
                      <c:pt idx="2">
                        <c:v>7</c:v>
                      </c:pt>
                      <c:pt idx="3">
                        <c:v>105</c:v>
                      </c:pt>
                      <c:pt idx="4">
                        <c:v>45</c:v>
                      </c:pt>
                      <c:pt idx="5">
                        <c:v>70</c:v>
                      </c:pt>
                      <c:pt idx="6">
                        <c:v>95</c:v>
                      </c:pt>
                      <c:pt idx="7">
                        <c:v>25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C3-43DE-85F9-68ADD76BA7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Apr-24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Sales!$D$3:$D$13</c15:sqref>
                        </c15:fullRef>
                        <c15:formulaRef>
                          <c15:sqref>Sales!$D$3:$D$12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100</c:v>
                      </c:pt>
                      <c:pt idx="4">
                        <c:v>60</c:v>
                      </c:pt>
                      <c:pt idx="5">
                        <c:v>85</c:v>
                      </c:pt>
                      <c:pt idx="6">
                        <c:v>75</c:v>
                      </c:pt>
                      <c:pt idx="7">
                        <c:v>10</c:v>
                      </c:pt>
                      <c:pt idx="8">
                        <c:v>4</c:v>
                      </c:pt>
                      <c:pt idx="9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C3-43DE-85F9-68ADD76BA7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May-24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Sales!$E$3:$E$13</c15:sqref>
                        </c15:fullRef>
                        <c15:formulaRef>
                          <c15:sqref>Sales!$E$3:$E$12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125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C3-43DE-85F9-68ADD76BA7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Jun-24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Sales!$F$3:$F$13</c15:sqref>
                        </c15:fullRef>
                        <c15:formulaRef>
                          <c15:sqref>Sales!$F$3:$F$12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15</c:v>
                      </c:pt>
                      <c:pt idx="2">
                        <c:v>5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70</c:v>
                      </c:pt>
                      <c:pt idx="6">
                        <c:v>70</c:v>
                      </c:pt>
                      <c:pt idx="7">
                        <c:v>25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C3-43DE-85F9-68ADD76BA77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Item 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Sales!$A$3:$A$13</c15:sqref>
                        </c15:fullRef>
                        <c15:formulaRef>
                          <c15:sqref>Sales!$A$3:$A$12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Sales!$G$3:$G$13</c15:sqref>
                        </c15:fullRef>
                        <c15:formulaRef>
                          <c15:sqref>Sales!$G$3:$G$12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327</c:v>
                      </c:pt>
                      <c:pt idx="1">
                        <c:v>70</c:v>
                      </c:pt>
                      <c:pt idx="2">
                        <c:v>92</c:v>
                      </c:pt>
                      <c:pt idx="3">
                        <c:v>370</c:v>
                      </c:pt>
                      <c:pt idx="4">
                        <c:v>195</c:v>
                      </c:pt>
                      <c:pt idx="5">
                        <c:v>275</c:v>
                      </c:pt>
                      <c:pt idx="6">
                        <c:v>250</c:v>
                      </c:pt>
                      <c:pt idx="7">
                        <c:v>80</c:v>
                      </c:pt>
                      <c:pt idx="8">
                        <c:v>23</c:v>
                      </c:pt>
                      <c:pt idx="9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C3-43DE-85F9-68ADD76BA774}"/>
                  </c:ext>
                </c:extLst>
              </c15:ser>
            </c15:filteredBarSeries>
          </c:ext>
        </c:extLst>
      </c:barChart>
      <c:catAx>
        <c:axId val="15862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1616"/>
        <c:crosses val="autoZero"/>
        <c:auto val="1"/>
        <c:lblAlgn val="ctr"/>
        <c:lblOffset val="100"/>
        <c:noMultiLvlLbl val="0"/>
      </c:catAx>
      <c:valAx>
        <c:axId val="15862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</a:t>
            </a:r>
            <a:r>
              <a:rPr lang="en-IN" baseline="0"/>
              <a:t> Revenue contribution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Sales!$K$3</c:f>
              <c:strCache>
                <c:ptCount val="1"/>
                <c:pt idx="0">
                  <c:v>Saree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Sales!$L$3:$Q$3</c15:sqref>
                  </c15:fullRef>
                </c:ext>
              </c:extLst>
              <c:f>Sales!$L$3:$P$3</c:f>
              <c:numCache>
                <c:formatCode>"₹"\ #,##0</c:formatCode>
                <c:ptCount val="5"/>
                <c:pt idx="0">
                  <c:v>30000</c:v>
                </c:pt>
                <c:pt idx="1">
                  <c:v>18500</c:v>
                </c:pt>
                <c:pt idx="2">
                  <c:v>35000</c:v>
                </c:pt>
                <c:pt idx="3">
                  <c:v>62500</c:v>
                </c:pt>
                <c:pt idx="4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A7D-B896-1F5816D49F4E}"/>
            </c:ext>
          </c:extLst>
        </c:ser>
        <c:ser>
          <c:idx val="1"/>
          <c:order val="1"/>
          <c:tx>
            <c:strRef>
              <c:f>Sales!$K$4</c:f>
              <c:strCache>
                <c:ptCount val="1"/>
                <c:pt idx="0">
                  <c:v>Cotton Saree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Sales!$L$4:$Q$4</c15:sqref>
                  </c15:fullRef>
                </c:ext>
              </c:extLst>
              <c:f>Sales!$L$4:$P$4</c:f>
              <c:numCache>
                <c:formatCode>"₹"\ #,##0</c:formatCode>
                <c:ptCount val="5"/>
                <c:pt idx="0">
                  <c:v>0</c:v>
                </c:pt>
                <c:pt idx="1">
                  <c:v>8850</c:v>
                </c:pt>
                <c:pt idx="2">
                  <c:v>11800</c:v>
                </c:pt>
                <c:pt idx="3">
                  <c:v>11800</c:v>
                </c:pt>
                <c:pt idx="4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3-4A7D-B896-1F5816D49F4E}"/>
            </c:ext>
          </c:extLst>
        </c:ser>
        <c:ser>
          <c:idx val="2"/>
          <c:order val="2"/>
          <c:tx>
            <c:strRef>
              <c:f>Sales!$K$5</c:f>
              <c:strCache>
                <c:ptCount val="1"/>
                <c:pt idx="0">
                  <c:v>Silk Saree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Sales!$L$5:$Q$5</c15:sqref>
                  </c15:fullRef>
                </c:ext>
              </c:extLst>
              <c:f>Sales!$L$5:$P$5</c:f>
              <c:numCache>
                <c:formatCode>"₹"\ #,##0</c:formatCode>
                <c:ptCount val="5"/>
                <c:pt idx="0">
                  <c:v>18000</c:v>
                </c:pt>
                <c:pt idx="1">
                  <c:v>12600</c:v>
                </c:pt>
                <c:pt idx="2">
                  <c:v>36000</c:v>
                </c:pt>
                <c:pt idx="3">
                  <c:v>90000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3-4A7D-B896-1F5816D49F4E}"/>
            </c:ext>
          </c:extLst>
        </c:ser>
        <c:ser>
          <c:idx val="3"/>
          <c:order val="3"/>
          <c:tx>
            <c:strRef>
              <c:f>Sales!$K$6</c:f>
              <c:strCache>
                <c:ptCount val="1"/>
                <c:pt idx="0">
                  <c:v>Dress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Sales!$L$6:$Q$6</c15:sqref>
                  </c15:fullRef>
                </c:ext>
              </c:extLst>
              <c:f>Sales!$L$6:$P$6</c:f>
              <c:numCache>
                <c:formatCode>"₹"\ #,##0</c:formatCode>
                <c:ptCount val="5"/>
                <c:pt idx="0">
                  <c:v>19250</c:v>
                </c:pt>
                <c:pt idx="1">
                  <c:v>57750</c:v>
                </c:pt>
                <c:pt idx="2">
                  <c:v>55000</c:v>
                </c:pt>
                <c:pt idx="3">
                  <c:v>27500</c:v>
                </c:pt>
                <c:pt idx="4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3-4A7D-B896-1F5816D49F4E}"/>
            </c:ext>
          </c:extLst>
        </c:ser>
        <c:ser>
          <c:idx val="4"/>
          <c:order val="4"/>
          <c:tx>
            <c:strRef>
              <c:f>Sales!$K$7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Sales!$L$7:$Q$7</c15:sqref>
                  </c15:fullRef>
                </c:ext>
              </c:extLst>
              <c:f>Sales!$L$7:$P$7</c:f>
              <c:numCache>
                <c:formatCode>"₹"\ #,##0</c:formatCode>
                <c:ptCount val="5"/>
                <c:pt idx="0">
                  <c:v>0</c:v>
                </c:pt>
                <c:pt idx="1">
                  <c:v>13500</c:v>
                </c:pt>
                <c:pt idx="2">
                  <c:v>18000</c:v>
                </c:pt>
                <c:pt idx="3">
                  <c:v>7500</c:v>
                </c:pt>
                <c:pt idx="4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3-4A7D-B896-1F5816D49F4E}"/>
            </c:ext>
          </c:extLst>
        </c:ser>
        <c:ser>
          <c:idx val="5"/>
          <c:order val="5"/>
          <c:tx>
            <c:strRef>
              <c:f>Sales!$K$8</c:f>
              <c:strCache>
                <c:ptCount val="1"/>
                <c:pt idx="0">
                  <c:v>Kurti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Sales!$L$8:$Q$8</c15:sqref>
                  </c15:fullRef>
                </c:ext>
              </c:extLst>
              <c:f>Sales!$L$8:$P$8</c:f>
              <c:numCache>
                <c:formatCode>"₹"\ #,##0</c:formatCode>
                <c:ptCount val="5"/>
                <c:pt idx="0">
                  <c:v>0</c:v>
                </c:pt>
                <c:pt idx="1">
                  <c:v>25200</c:v>
                </c:pt>
                <c:pt idx="2">
                  <c:v>30600</c:v>
                </c:pt>
                <c:pt idx="3">
                  <c:v>18000</c:v>
                </c:pt>
                <c:pt idx="4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3-4A7D-B896-1F5816D49F4E}"/>
            </c:ext>
          </c:extLst>
        </c:ser>
        <c:ser>
          <c:idx val="6"/>
          <c:order val="6"/>
          <c:tx>
            <c:strRef>
              <c:f>Sales!$K$9</c:f>
              <c:strCache>
                <c:ptCount val="1"/>
                <c:pt idx="0">
                  <c:v>Leggings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Sales!$L$9:$Q$9</c15:sqref>
                  </c15:fullRef>
                </c:ext>
              </c:extLst>
              <c:f>Sales!$L$9:$P$9</c:f>
              <c:numCache>
                <c:formatCode>"₹"\ #,##0</c:formatCode>
                <c:ptCount val="5"/>
                <c:pt idx="0">
                  <c:v>0</c:v>
                </c:pt>
                <c:pt idx="1">
                  <c:v>20900</c:v>
                </c:pt>
                <c:pt idx="2">
                  <c:v>16500</c:v>
                </c:pt>
                <c:pt idx="3">
                  <c:v>2200</c:v>
                </c:pt>
                <c:pt idx="4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3-4A7D-B896-1F5816D49F4E}"/>
            </c:ext>
          </c:extLst>
        </c:ser>
        <c:ser>
          <c:idx val="7"/>
          <c:order val="7"/>
          <c:tx>
            <c:strRef>
              <c:f>Sales!$K$10</c:f>
              <c:strCache>
                <c:ptCount val="1"/>
                <c:pt idx="0">
                  <c:v>Churidar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Sales!$L$10:$Q$10</c15:sqref>
                  </c15:fullRef>
                </c:ext>
              </c:extLst>
              <c:f>Sales!$L$10:$P$10</c:f>
              <c:numCache>
                <c:formatCode>"₹"\ #,##0</c:formatCode>
                <c:ptCount val="5"/>
                <c:pt idx="0">
                  <c:v>0</c:v>
                </c:pt>
                <c:pt idx="1">
                  <c:v>7000</c:v>
                </c:pt>
                <c:pt idx="2">
                  <c:v>2800</c:v>
                </c:pt>
                <c:pt idx="3">
                  <c:v>5600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3-4A7D-B896-1F5816D49F4E}"/>
            </c:ext>
          </c:extLst>
        </c:ser>
        <c:ser>
          <c:idx val="8"/>
          <c:order val="8"/>
          <c:tx>
            <c:strRef>
              <c:f>Sales!$K$11</c:f>
              <c:strCache>
                <c:ptCount val="1"/>
                <c:pt idx="0">
                  <c:v>Lehenga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Sales!$L$11:$Q$11</c15:sqref>
                  </c15:fullRef>
                </c:ext>
              </c:extLst>
              <c:f>Sales!$L$11:$P$11</c:f>
              <c:numCache>
                <c:formatCode>"₹"\ #,##0</c:formatCode>
                <c:ptCount val="5"/>
                <c:pt idx="0">
                  <c:v>44000</c:v>
                </c:pt>
                <c:pt idx="1">
                  <c:v>0</c:v>
                </c:pt>
                <c:pt idx="2">
                  <c:v>22000</c:v>
                </c:pt>
                <c:pt idx="3">
                  <c:v>60500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3-4A7D-B896-1F5816D49F4E}"/>
            </c:ext>
          </c:extLst>
        </c:ser>
        <c:ser>
          <c:idx val="9"/>
          <c:order val="9"/>
          <c:tx>
            <c:strRef>
              <c:f>Sales!$K$12</c:f>
              <c:strCache>
                <c:ptCount val="1"/>
                <c:pt idx="0">
                  <c:v>Purses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Sales!$L$2:$Q$2</c15:sqref>
                  </c15:fullRef>
                </c:ext>
              </c:extLst>
              <c:f>Sales!$L$2:$P$2</c:f>
              <c:strCache>
                <c:ptCount val="5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Sales!$L$12:$Q$12</c15:sqref>
                  </c15:fullRef>
                </c:ext>
              </c:extLst>
              <c:f>Sales!$L$12:$P$12</c:f>
              <c:numCache>
                <c:formatCode>"₹"\ 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16000</c:v>
                </c:pt>
                <c:pt idx="3">
                  <c:v>18000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3-4A7D-B896-1F5816D4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577856"/>
        <c:axId val="1284575936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Sales!$K$13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Sales!$L$2:$Q$2</c15:sqref>
                        </c15:fullRef>
                        <c15:formulaRef>
                          <c15:sqref>Sales!$L$2:$P$2</c15:sqref>
                        </c15:formulaRef>
                      </c:ext>
                    </c:extLst>
                    <c:strCache>
                      <c:ptCount val="5"/>
                      <c:pt idx="0">
                        <c:v>Feb-24</c:v>
                      </c:pt>
                      <c:pt idx="1">
                        <c:v>Mar-24</c:v>
                      </c:pt>
                      <c:pt idx="2">
                        <c:v>Apr-24</c:v>
                      </c:pt>
                      <c:pt idx="3">
                        <c:v>May-24</c:v>
                      </c:pt>
                      <c:pt idx="4">
                        <c:v>Jun-24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Sales!$L$13:$Q$13</c15:sqref>
                        </c15:fullRef>
                        <c15:formulaRef>
                          <c15:sqref>Sales!$L$13:$P$13</c15:sqref>
                        </c15:formulaRef>
                      </c:ext>
                    </c:extLst>
                    <c:numCache>
                      <c:formatCode>"₹"\ #,##0</c:formatCode>
                      <c:ptCount val="5"/>
                      <c:pt idx="0">
                        <c:v>111250</c:v>
                      </c:pt>
                      <c:pt idx="1">
                        <c:v>164300</c:v>
                      </c:pt>
                      <c:pt idx="2">
                        <c:v>243700</c:v>
                      </c:pt>
                      <c:pt idx="3">
                        <c:v>303600</c:v>
                      </c:pt>
                      <c:pt idx="4">
                        <c:v>146450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1E3-4A7D-B896-1F5816D49F4E}"/>
                  </c:ext>
                </c:extLst>
              </c15:ser>
            </c15:filteredBarSeries>
          </c:ext>
        </c:extLst>
      </c:barChart>
      <c:dateAx>
        <c:axId val="1284577856"/>
        <c:scaling>
          <c:orientation val="minMax"/>
        </c:scaling>
        <c:delete val="0"/>
        <c:axPos val="l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5936"/>
        <c:crosses val="autoZero"/>
        <c:auto val="1"/>
        <c:lblOffset val="100"/>
        <c:baseTimeUnit val="months"/>
      </c:dateAx>
      <c:valAx>
        <c:axId val="12845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Revenue of each item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Sales!$K$3:$K$12</c:f>
              <c:strCache>
                <c:ptCount val="10"/>
                <c:pt idx="0">
                  <c:v>Saree</c:v>
                </c:pt>
                <c:pt idx="1">
                  <c:v>Cotton Saree</c:v>
                </c:pt>
                <c:pt idx="2">
                  <c:v>Silk Saree</c:v>
                </c:pt>
                <c:pt idx="3">
                  <c:v>Dress</c:v>
                </c:pt>
                <c:pt idx="4">
                  <c:v>Top</c:v>
                </c:pt>
                <c:pt idx="5">
                  <c:v>Kurti</c:v>
                </c:pt>
                <c:pt idx="6">
                  <c:v>Leggings</c:v>
                </c:pt>
                <c:pt idx="7">
                  <c:v>Churidar</c:v>
                </c:pt>
                <c:pt idx="8">
                  <c:v>Lehenga</c:v>
                </c:pt>
                <c:pt idx="9">
                  <c:v>Purses</c:v>
                </c:pt>
              </c:strCache>
            </c:strRef>
          </c:cat>
          <c:val>
            <c:numRef>
              <c:f>Sales!$Q$3:$Q$12</c:f>
              <c:numCache>
                <c:formatCode>"₹"\ #,##0</c:formatCode>
                <c:ptCount val="10"/>
                <c:pt idx="0">
                  <c:v>163500</c:v>
                </c:pt>
                <c:pt idx="1">
                  <c:v>41300</c:v>
                </c:pt>
                <c:pt idx="2">
                  <c:v>165600</c:v>
                </c:pt>
                <c:pt idx="3">
                  <c:v>203500</c:v>
                </c:pt>
                <c:pt idx="4">
                  <c:v>58500</c:v>
                </c:pt>
                <c:pt idx="5">
                  <c:v>99000</c:v>
                </c:pt>
                <c:pt idx="6">
                  <c:v>55000</c:v>
                </c:pt>
                <c:pt idx="7">
                  <c:v>22400</c:v>
                </c:pt>
                <c:pt idx="8">
                  <c:v>126500</c:v>
                </c:pt>
                <c:pt idx="9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3-4BF2-AFCC-E0A444DA8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37888"/>
        <c:axId val="1552933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Sales!$L$3:$L$12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30000</c:v>
                      </c:pt>
                      <c:pt idx="1">
                        <c:v>0</c:v>
                      </c:pt>
                      <c:pt idx="2">
                        <c:v>18000</c:v>
                      </c:pt>
                      <c:pt idx="3">
                        <c:v>19250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44000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63-4BF2-AFCC-E0A444DA849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Sales!$M$3:$M$12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18500</c:v>
                      </c:pt>
                      <c:pt idx="1">
                        <c:v>8850</c:v>
                      </c:pt>
                      <c:pt idx="2">
                        <c:v>12600</c:v>
                      </c:pt>
                      <c:pt idx="3">
                        <c:v>57750</c:v>
                      </c:pt>
                      <c:pt idx="4">
                        <c:v>13500</c:v>
                      </c:pt>
                      <c:pt idx="5">
                        <c:v>25200</c:v>
                      </c:pt>
                      <c:pt idx="6">
                        <c:v>20900</c:v>
                      </c:pt>
                      <c:pt idx="7">
                        <c:v>7000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63-4BF2-AFCC-E0A444DA849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Sales!$N$3:$N$12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35000</c:v>
                      </c:pt>
                      <c:pt idx="1">
                        <c:v>11800</c:v>
                      </c:pt>
                      <c:pt idx="2">
                        <c:v>36000</c:v>
                      </c:pt>
                      <c:pt idx="3">
                        <c:v>55000</c:v>
                      </c:pt>
                      <c:pt idx="4">
                        <c:v>18000</c:v>
                      </c:pt>
                      <c:pt idx="5">
                        <c:v>30600</c:v>
                      </c:pt>
                      <c:pt idx="6">
                        <c:v>16500</c:v>
                      </c:pt>
                      <c:pt idx="7">
                        <c:v>2800</c:v>
                      </c:pt>
                      <c:pt idx="8">
                        <c:v>22000</c:v>
                      </c:pt>
                      <c:pt idx="9">
                        <c:v>16000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63-4BF2-AFCC-E0A444DA849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Sales!$O$3:$O$12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62500</c:v>
                      </c:pt>
                      <c:pt idx="1">
                        <c:v>11800</c:v>
                      </c:pt>
                      <c:pt idx="2">
                        <c:v>90000</c:v>
                      </c:pt>
                      <c:pt idx="3">
                        <c:v>27500</c:v>
                      </c:pt>
                      <c:pt idx="4">
                        <c:v>7500</c:v>
                      </c:pt>
                      <c:pt idx="5">
                        <c:v>18000</c:v>
                      </c:pt>
                      <c:pt idx="6">
                        <c:v>2200</c:v>
                      </c:pt>
                      <c:pt idx="7">
                        <c:v>5600</c:v>
                      </c:pt>
                      <c:pt idx="8">
                        <c:v>60500</c:v>
                      </c:pt>
                      <c:pt idx="9">
                        <c:v>18000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63-4BF2-AFCC-E0A444DA849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Sales!$K$3:$K$12</c15:sqref>
                        </c15:formulaRef>
                      </c:ext>
                    </c:extLst>
                    <c:strCache>
                      <c:ptCount val="10"/>
                      <c:pt idx="0">
                        <c:v>Saree</c:v>
                      </c:pt>
                      <c:pt idx="1">
                        <c:v>Cotton Saree</c:v>
                      </c:pt>
                      <c:pt idx="2">
                        <c:v>Silk Saree</c:v>
                      </c:pt>
                      <c:pt idx="3">
                        <c:v>Dress</c:v>
                      </c:pt>
                      <c:pt idx="4">
                        <c:v>Top</c:v>
                      </c:pt>
                      <c:pt idx="5">
                        <c:v>Kurti</c:v>
                      </c:pt>
                      <c:pt idx="6">
                        <c:v>Leggings</c:v>
                      </c:pt>
                      <c:pt idx="7">
                        <c:v>Churidar</c:v>
                      </c:pt>
                      <c:pt idx="8">
                        <c:v>Lehenga</c:v>
                      </c:pt>
                      <c:pt idx="9">
                        <c:v>Purses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Sales!$P$3:$P$12</c15:sqref>
                        </c15:formulaRef>
                      </c:ext>
                    </c:extLst>
                    <c:numCache>
                      <c:formatCode>"₹"\ #,##0</c:formatCode>
                      <c:ptCount val="10"/>
                      <c:pt idx="0">
                        <c:v>17500</c:v>
                      </c:pt>
                      <c:pt idx="1">
                        <c:v>8850</c:v>
                      </c:pt>
                      <c:pt idx="2">
                        <c:v>9000</c:v>
                      </c:pt>
                      <c:pt idx="3">
                        <c:v>44000</c:v>
                      </c:pt>
                      <c:pt idx="4">
                        <c:v>19500</c:v>
                      </c:pt>
                      <c:pt idx="5">
                        <c:v>25200</c:v>
                      </c:pt>
                      <c:pt idx="6">
                        <c:v>15400</c:v>
                      </c:pt>
                      <c:pt idx="7">
                        <c:v>7000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63-4BF2-AFCC-E0A444DA8496}"/>
                  </c:ext>
                </c:extLst>
              </c15:ser>
            </c15:filteredBarSeries>
          </c:ext>
        </c:extLst>
      </c:barChart>
      <c:catAx>
        <c:axId val="15529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33088"/>
        <c:crosses val="autoZero"/>
        <c:auto val="1"/>
        <c:lblAlgn val="ctr"/>
        <c:lblOffset val="100"/>
        <c:noMultiLvlLbl val="0"/>
      </c:catAx>
      <c:valAx>
        <c:axId val="15529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Feb-24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Sales!$B$3:$B$13</c15:sqref>
                  </c15:fullRef>
                </c:ext>
              </c:extLst>
              <c:f>Sales!$B$13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F8D-9AD8-73B60F4D0BD4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Sales!$C$3:$C$13</c15:sqref>
                  </c15:fullRef>
                </c:ext>
              </c:extLst>
              <c:f>Sales!$C$13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F8D-9AD8-73B60F4D0BD4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Apr-24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Sales!$D$3:$D$13</c15:sqref>
                  </c15:fullRef>
                </c:ext>
              </c:extLst>
              <c:f>Sales!$D$13</c:f>
              <c:numCache>
                <c:formatCode>General</c:formatCode>
                <c:ptCount val="1"/>
                <c:pt idx="0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F8D-9AD8-73B60F4D0BD4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May-24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Sales!$E$3:$E$13</c15:sqref>
                  </c15:fullRef>
                </c:ext>
              </c:extLst>
              <c:f>Sales!$E$13</c:f>
              <c:numCache>
                <c:formatCode>General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2-4F8D-9AD8-73B60F4D0BD4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Jun-24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Sales!$A$3:$A$13</c15:sqref>
                  </c15:fullRef>
                </c:ext>
              </c:extLst>
              <c:f>Sales!$A$13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Sales!$F$3:$F$13</c15:sqref>
                  </c15:fullRef>
                </c:ext>
              </c:extLst>
              <c:f>Sales!$F$13</c:f>
              <c:numCache>
                <c:formatCode>General</c:formatCode>
                <c:ptCount val="1"/>
                <c:pt idx="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2-4F8D-9AD8-73B60F4D0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7019648"/>
        <c:axId val="1427022528"/>
      </c:barChart>
      <c:catAx>
        <c:axId val="142701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022528"/>
        <c:crosses val="autoZero"/>
        <c:auto val="1"/>
        <c:lblAlgn val="ctr"/>
        <c:lblOffset val="100"/>
        <c:noMultiLvlLbl val="0"/>
      </c:catAx>
      <c:valAx>
        <c:axId val="1427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of Total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Total Profit</a:t>
          </a:r>
        </a:p>
      </cx:txPr>
    </cx:title>
    <cx:plotArea>
      <cx:plotAreaRegion>
        <cx:series layoutId="clusteredColumn" uniqueId="{AD716D4D-9DE2-433B-89B0-8C57F5D41DB0}">
          <cx:tx>
            <cx:txData>
              <cx:f>_xlchart.v1.1</cx:f>
              <cx:v>% Total Profit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362AEC4-30CB-4752-998F-EFF8B0FC223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Pareto Chart of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Total Revenue</a:t>
          </a:r>
        </a:p>
      </cx:txPr>
    </cx:title>
    <cx:plotArea>
      <cx:plotAreaRegion>
        <cx:series layoutId="clusteredColumn" uniqueId="{E523227B-01F4-40CB-8073-99987EB2012E}">
          <cx:tx>
            <cx:txData>
              <cx:f>_xlchart.v1.4</cx:f>
              <cx:v>% Total Revenue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E8CEF3-ABAB-4AF3-A400-E9CCA109E81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4.xml"/><Relationship Id="rId7" Type="http://schemas.microsoft.com/office/2014/relationships/chartEx" Target="../charts/chartEx2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microsoft.com/office/2014/relationships/chartEx" Target="../charts/chartEx1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28</xdr:row>
      <xdr:rowOff>4761</xdr:rowOff>
    </xdr:from>
    <xdr:to>
      <xdr:col>6</xdr:col>
      <xdr:colOff>552450</xdr:colOff>
      <xdr:row>45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F15B0-3D35-0AE7-B961-E2BE8CFC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27</xdr:row>
      <xdr:rowOff>185737</xdr:rowOff>
    </xdr:from>
    <xdr:to>
      <xdr:col>12</xdr:col>
      <xdr:colOff>581025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69793-6958-C627-DF2F-9A63026D2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109537</xdr:colOff>
      <xdr:row>27</xdr:row>
      <xdr:rowOff>176212</xdr:rowOff>
    </xdr:from>
    <xdr:to>
      <xdr:col>20</xdr:col>
      <xdr:colOff>80962</xdr:colOff>
      <xdr:row>42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29F3C-112E-AD83-6283-96DC0A73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43</xdr:row>
      <xdr:rowOff>109537</xdr:rowOff>
    </xdr:from>
    <xdr:to>
      <xdr:col>6</xdr:col>
      <xdr:colOff>104775</xdr:colOff>
      <xdr:row>57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A561B1-33F4-BFE8-8294-F0B23EAA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43</xdr:row>
      <xdr:rowOff>109537</xdr:rowOff>
    </xdr:from>
    <xdr:to>
      <xdr:col>12</xdr:col>
      <xdr:colOff>609600</xdr:colOff>
      <xdr:row>57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656333-B725-6C82-0E00-73C5EA0F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</xdr:colOff>
      <xdr:row>43</xdr:row>
      <xdr:rowOff>109537</xdr:rowOff>
    </xdr:from>
    <xdr:to>
      <xdr:col>20</xdr:col>
      <xdr:colOff>28575</xdr:colOff>
      <xdr:row>57</xdr:row>
      <xdr:rowOff>185737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6B7E87-6566-D085-7688-C99CDAE1B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74</xdr:row>
      <xdr:rowOff>119062</xdr:rowOff>
    </xdr:from>
    <xdr:to>
      <xdr:col>6</xdr:col>
      <xdr:colOff>171450</xdr:colOff>
      <xdr:row>89</xdr:row>
      <xdr:rowOff>4762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96CAD8-5EC6-59B6-2E5B-023FAE53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390525</xdr:colOff>
      <xdr:row>59</xdr:row>
      <xdr:rowOff>14287</xdr:rowOff>
    </xdr:from>
    <xdr:to>
      <xdr:col>13</xdr:col>
      <xdr:colOff>28575</xdr:colOff>
      <xdr:row>73</xdr:row>
      <xdr:rowOff>90487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C88CCDE-8BEA-EBC2-63B0-97E7F378A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123825</xdr:colOff>
      <xdr:row>58</xdr:row>
      <xdr:rowOff>185737</xdr:rowOff>
    </xdr:from>
    <xdr:to>
      <xdr:col>19</xdr:col>
      <xdr:colOff>228600</xdr:colOff>
      <xdr:row>73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7869F-666C-AD84-AEAC-75CAAE7DD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58</xdr:row>
      <xdr:rowOff>185736</xdr:rowOff>
    </xdr:from>
    <xdr:to>
      <xdr:col>6</xdr:col>
      <xdr:colOff>152400</xdr:colOff>
      <xdr:row>73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81024-ABF0-0B75-5679-B6FFCF133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74</xdr:row>
      <xdr:rowOff>109537</xdr:rowOff>
    </xdr:from>
    <xdr:to>
      <xdr:col>12</xdr:col>
      <xdr:colOff>409575</xdr:colOff>
      <xdr:row>88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3D92A-10C1-8D0B-1585-26AD22FF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666750</xdr:colOff>
      <xdr:row>74</xdr:row>
      <xdr:rowOff>109537</xdr:rowOff>
    </xdr:from>
    <xdr:to>
      <xdr:col>19</xdr:col>
      <xdr:colOff>533400</xdr:colOff>
      <xdr:row>88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2F804C-9DEF-85D5-DA3C-0C3B42427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</xdr:row>
      <xdr:rowOff>190499</xdr:rowOff>
    </xdr:from>
    <xdr:to>
      <xdr:col>5</xdr:col>
      <xdr:colOff>219075</xdr:colOff>
      <xdr:row>30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BCF7E-06E5-4360-A240-211B87407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16</xdr:row>
      <xdr:rowOff>4762</xdr:rowOff>
    </xdr:from>
    <xdr:to>
      <xdr:col>11</xdr:col>
      <xdr:colOff>114300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D423C-671E-435D-A4DC-4BDE886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166687</xdr:rowOff>
    </xdr:from>
    <xdr:to>
      <xdr:col>6</xdr:col>
      <xdr:colOff>1104900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4716F-6972-41FA-98D7-AE5C117E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147637</xdr:colOff>
      <xdr:row>32</xdr:row>
      <xdr:rowOff>14287</xdr:rowOff>
    </xdr:from>
    <xdr:to>
      <xdr:col>14</xdr:col>
      <xdr:colOff>33337</xdr:colOff>
      <xdr:row>46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9467D7-56C7-30EF-CAAF-B85F17C6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390525</xdr:colOff>
      <xdr:row>16</xdr:row>
      <xdr:rowOff>14287</xdr:rowOff>
    </xdr:from>
    <xdr:to>
      <xdr:col>19</xdr:col>
      <xdr:colOff>47625</xdr:colOff>
      <xdr:row>30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AA2DF1-D7E4-17E9-09DF-1F75225A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447675</xdr:colOff>
      <xdr:row>31</xdr:row>
      <xdr:rowOff>109537</xdr:rowOff>
    </xdr:from>
    <xdr:to>
      <xdr:col>20</xdr:col>
      <xdr:colOff>104775</xdr:colOff>
      <xdr:row>45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19FAEB-78CE-6DF1-3435-18E1C254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47</xdr:row>
      <xdr:rowOff>14287</xdr:rowOff>
    </xdr:from>
    <xdr:to>
      <xdr:col>6</xdr:col>
      <xdr:colOff>171450</xdr:colOff>
      <xdr:row>61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7A7DA8-8D01-E7F0-7F16-E42408E0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381000</xdr:colOff>
      <xdr:row>46</xdr:row>
      <xdr:rowOff>185737</xdr:rowOff>
    </xdr:from>
    <xdr:to>
      <xdr:col>12</xdr:col>
      <xdr:colOff>371475</xdr:colOff>
      <xdr:row>61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AEDBBD-2FDF-D9F6-78C3-27C4E233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266700</xdr:colOff>
      <xdr:row>62</xdr:row>
      <xdr:rowOff>90487</xdr:rowOff>
    </xdr:from>
    <xdr:to>
      <xdr:col>11</xdr:col>
      <xdr:colOff>447675</xdr:colOff>
      <xdr:row>77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FC602-E89D-9F24-0E07-4966ECE5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147637</xdr:rowOff>
    </xdr:from>
    <xdr:to>
      <xdr:col>5</xdr:col>
      <xdr:colOff>304800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CC35-BBCE-58D9-BFD5-64AED435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714376</xdr:colOff>
      <xdr:row>14</xdr:row>
      <xdr:rowOff>85724</xdr:rowOff>
    </xdr:from>
    <xdr:to>
      <xdr:col>13</xdr:col>
      <xdr:colOff>409575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6E3B4-9C81-D096-5256-0931434A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14</xdr:row>
      <xdr:rowOff>128587</xdr:rowOff>
    </xdr:from>
    <xdr:to>
      <xdr:col>21</xdr:col>
      <xdr:colOff>371475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C1AA-2D7F-B1AA-7D00-9FA0E8E31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30</xdr:row>
      <xdr:rowOff>33337</xdr:rowOff>
    </xdr:from>
    <xdr:to>
      <xdr:col>5</xdr:col>
      <xdr:colOff>304800</xdr:colOff>
      <xdr:row>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FA110-0C87-02E8-87E1-83BC63F5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142875</xdr:colOff>
      <xdr:row>30</xdr:row>
      <xdr:rowOff>38100</xdr:rowOff>
    </xdr:from>
    <xdr:to>
      <xdr:col>12</xdr:col>
      <xdr:colOff>523875</xdr:colOff>
      <xdr:row>44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B5FB3-8C8D-6450-B456-ED6B6B4C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623887</xdr:colOff>
      <xdr:row>45</xdr:row>
      <xdr:rowOff>157162</xdr:rowOff>
    </xdr:from>
    <xdr:to>
      <xdr:col>9</xdr:col>
      <xdr:colOff>233362</xdr:colOff>
      <xdr:row>60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CBB8E18-27EE-EBB0-B33A-3FA720164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9362" y="8729662"/>
              <a:ext cx="5591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623888</xdr:colOff>
      <xdr:row>61</xdr:row>
      <xdr:rowOff>138111</xdr:rowOff>
    </xdr:from>
    <xdr:to>
      <xdr:col>8</xdr:col>
      <xdr:colOff>733426</xdr:colOff>
      <xdr:row>78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96CC9D5-FE3D-BEA5-EDAA-41FAC0EA5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9363" y="11758611"/>
              <a:ext cx="5272088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381000</xdr:colOff>
      <xdr:row>0</xdr:row>
      <xdr:rowOff>14287</xdr:rowOff>
    </xdr:from>
    <xdr:to>
      <xdr:col>18</xdr:col>
      <xdr:colOff>76200</xdr:colOff>
      <xdr:row>14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F7EAFB-289B-03C7-E783-BE5CE14D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257175</xdr:colOff>
      <xdr:row>30</xdr:row>
      <xdr:rowOff>61912</xdr:rowOff>
    </xdr:from>
    <xdr:to>
      <xdr:col>20</xdr:col>
      <xdr:colOff>561975</xdr:colOff>
      <xdr:row>44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D2A53B-6617-65AA-5BCD-13B4E4797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A456-7AFC-4D5E-8597-BB553D323C44}">
  <dimension ref="A1:R27"/>
  <sheetViews>
    <sheetView zoomScaleNormal="100" workbookViewId="0">
      <selection activeCell="H15" sqref="H15"/>
    </sheetView>
  </sheetViews>
  <sheetFormatPr defaultRowHeight="15" x14ac:dyDescent="0.25"/>
  <cols>
    <col min="1" max="2" width="12.28515625" customWidth="1"/>
    <col min="3" max="3" width="12.85546875" customWidth="1"/>
    <col min="4" max="4" width="10.85546875" customWidth="1"/>
    <col min="5" max="5" width="11.28515625" customWidth="1"/>
    <col min="6" max="6" width="10" customWidth="1"/>
    <col min="7" max="7" width="11.42578125" customWidth="1"/>
    <col min="8" max="8" width="10.7109375" customWidth="1"/>
    <col min="9" max="9" width="13.140625" style="9" customWidth="1"/>
    <col min="11" max="11" width="10.85546875" customWidth="1"/>
    <col min="12" max="12" width="12.85546875" customWidth="1"/>
    <col min="13" max="13" width="10.7109375" customWidth="1"/>
    <col min="14" max="14" width="11" customWidth="1"/>
    <col min="15" max="16" width="10.42578125" customWidth="1"/>
    <col min="17" max="17" width="9.7109375" bestFit="1" customWidth="1"/>
  </cols>
  <sheetData>
    <row r="1" spans="1:18" x14ac:dyDescent="0.25">
      <c r="B1" s="13" t="s">
        <v>23</v>
      </c>
      <c r="C1" s="13"/>
      <c r="D1" s="13"/>
      <c r="E1" s="13"/>
      <c r="F1" s="13"/>
      <c r="I1" s="11" t="s">
        <v>12</v>
      </c>
      <c r="M1" s="1" t="s">
        <v>10</v>
      </c>
    </row>
    <row r="2" spans="1:18" s="4" customFormat="1" x14ac:dyDescent="0.25">
      <c r="A2" s="2" t="s">
        <v>15</v>
      </c>
      <c r="B2" s="3">
        <v>45323</v>
      </c>
      <c r="C2" s="3">
        <v>45352</v>
      </c>
      <c r="D2" s="3">
        <v>45383</v>
      </c>
      <c r="E2" s="3">
        <v>45413</v>
      </c>
      <c r="F2" s="3">
        <v>45444</v>
      </c>
      <c r="G2" s="2" t="s">
        <v>24</v>
      </c>
      <c r="H2" s="2" t="s">
        <v>22</v>
      </c>
      <c r="I2" s="9"/>
      <c r="K2" s="2" t="s">
        <v>15</v>
      </c>
      <c r="L2" s="3">
        <v>45323</v>
      </c>
      <c r="M2" s="3">
        <v>45352</v>
      </c>
      <c r="N2" s="3">
        <v>45383</v>
      </c>
      <c r="O2" s="3">
        <v>45413</v>
      </c>
      <c r="P2" s="3">
        <v>45444</v>
      </c>
      <c r="Q2" s="4" t="s">
        <v>11</v>
      </c>
      <c r="R2" s="4" t="s">
        <v>43</v>
      </c>
    </row>
    <row r="3" spans="1:18" x14ac:dyDescent="0.25">
      <c r="A3" s="1" t="s">
        <v>0</v>
      </c>
      <c r="B3">
        <v>60</v>
      </c>
      <c r="C3">
        <v>37</v>
      </c>
      <c r="D3">
        <v>70</v>
      </c>
      <c r="E3">
        <v>125</v>
      </c>
      <c r="F3">
        <v>35</v>
      </c>
      <c r="G3">
        <f>SUM(B3:F3)</f>
        <v>327</v>
      </c>
      <c r="H3">
        <f>ROUND(AVERAGE(B3:F3),0)</f>
        <v>65</v>
      </c>
      <c r="I3" s="6">
        <v>500</v>
      </c>
      <c r="K3" s="1" t="s">
        <v>0</v>
      </c>
      <c r="L3" s="5">
        <f t="shared" ref="L3:L12" si="0">B3*I3</f>
        <v>30000</v>
      </c>
      <c r="M3" s="5">
        <f t="shared" ref="M3:M12" si="1">C3*I3</f>
        <v>18500</v>
      </c>
      <c r="N3" s="5">
        <f t="shared" ref="N3:N12" si="2">D3*I3</f>
        <v>35000</v>
      </c>
      <c r="O3" s="5">
        <f t="shared" ref="O3:O12" si="3">E3*I3</f>
        <v>62500</v>
      </c>
      <c r="P3" s="5">
        <f t="shared" ref="P3:P12" si="4">F3*I3</f>
        <v>17500</v>
      </c>
      <c r="Q3" s="5">
        <f>SUM(L3:P3)</f>
        <v>163500</v>
      </c>
      <c r="R3" s="12">
        <f>Q3/Q$13</f>
        <v>0.16867842773135253</v>
      </c>
    </row>
    <row r="4" spans="1:18" x14ac:dyDescent="0.25">
      <c r="A4" s="1" t="s">
        <v>1</v>
      </c>
      <c r="B4">
        <v>0</v>
      </c>
      <c r="C4">
        <v>15</v>
      </c>
      <c r="D4">
        <v>20</v>
      </c>
      <c r="E4">
        <v>20</v>
      </c>
      <c r="F4">
        <v>15</v>
      </c>
      <c r="G4">
        <f t="shared" ref="G4:G12" si="5">SUM(B4:F4)</f>
        <v>70</v>
      </c>
      <c r="H4">
        <f t="shared" ref="H4:H12" si="6">ROUND(AVERAGE(B4:F4),0)</f>
        <v>14</v>
      </c>
      <c r="I4" s="6">
        <v>590</v>
      </c>
      <c r="K4" s="1" t="s">
        <v>1</v>
      </c>
      <c r="L4" s="5">
        <f t="shared" si="0"/>
        <v>0</v>
      </c>
      <c r="M4" s="5">
        <f t="shared" si="1"/>
        <v>8850</v>
      </c>
      <c r="N4" s="5">
        <f t="shared" si="2"/>
        <v>11800</v>
      </c>
      <c r="O4" s="5">
        <f t="shared" si="3"/>
        <v>11800</v>
      </c>
      <c r="P4" s="5">
        <f t="shared" si="4"/>
        <v>8850</v>
      </c>
      <c r="Q4" s="5">
        <f t="shared" ref="Q4:Q12" si="7">SUM(L4:P4)</f>
        <v>41300</v>
      </c>
      <c r="R4" s="12">
        <f t="shared" ref="R4:R12" si="8">Q4/Q$13</f>
        <v>4.2608067677705558E-2</v>
      </c>
    </row>
    <row r="5" spans="1:18" x14ac:dyDescent="0.25">
      <c r="A5" s="1" t="s">
        <v>2</v>
      </c>
      <c r="B5">
        <v>10</v>
      </c>
      <c r="C5">
        <v>7</v>
      </c>
      <c r="D5">
        <v>20</v>
      </c>
      <c r="E5">
        <v>50</v>
      </c>
      <c r="F5">
        <v>5</v>
      </c>
      <c r="G5">
        <f t="shared" si="5"/>
        <v>92</v>
      </c>
      <c r="H5">
        <f t="shared" si="6"/>
        <v>18</v>
      </c>
      <c r="I5" s="6">
        <v>1800</v>
      </c>
      <c r="K5" s="1" t="s">
        <v>2</v>
      </c>
      <c r="L5" s="5">
        <f t="shared" si="0"/>
        <v>18000</v>
      </c>
      <c r="M5" s="5">
        <f t="shared" si="1"/>
        <v>12600</v>
      </c>
      <c r="N5" s="5">
        <f t="shared" si="2"/>
        <v>36000</v>
      </c>
      <c r="O5" s="5">
        <f t="shared" si="3"/>
        <v>90000</v>
      </c>
      <c r="P5" s="5">
        <f t="shared" si="4"/>
        <v>9000</v>
      </c>
      <c r="Q5" s="5">
        <f t="shared" si="7"/>
        <v>165600</v>
      </c>
      <c r="R5" s="12">
        <f t="shared" si="8"/>
        <v>0.17084493964716807</v>
      </c>
    </row>
    <row r="6" spans="1:18" x14ac:dyDescent="0.25">
      <c r="A6" s="1" t="s">
        <v>3</v>
      </c>
      <c r="B6">
        <v>35</v>
      </c>
      <c r="C6">
        <v>105</v>
      </c>
      <c r="D6">
        <v>100</v>
      </c>
      <c r="E6">
        <v>50</v>
      </c>
      <c r="F6">
        <v>80</v>
      </c>
      <c r="G6">
        <f t="shared" si="5"/>
        <v>370</v>
      </c>
      <c r="H6">
        <f t="shared" si="6"/>
        <v>74</v>
      </c>
      <c r="I6" s="6">
        <v>550</v>
      </c>
      <c r="K6" s="1" t="s">
        <v>3</v>
      </c>
      <c r="L6" s="5">
        <f t="shared" si="0"/>
        <v>19250</v>
      </c>
      <c r="M6" s="5">
        <f t="shared" si="1"/>
        <v>57750</v>
      </c>
      <c r="N6" s="5">
        <f t="shared" si="2"/>
        <v>55000</v>
      </c>
      <c r="O6" s="5">
        <f t="shared" si="3"/>
        <v>27500</v>
      </c>
      <c r="P6" s="5">
        <f t="shared" si="4"/>
        <v>44000</v>
      </c>
      <c r="Q6" s="5">
        <f t="shared" si="7"/>
        <v>203500</v>
      </c>
      <c r="R6" s="12">
        <f t="shared" si="8"/>
        <v>0.20994532136593419</v>
      </c>
    </row>
    <row r="7" spans="1:18" x14ac:dyDescent="0.25">
      <c r="A7" s="1" t="s">
        <v>4</v>
      </c>
      <c r="B7">
        <v>0</v>
      </c>
      <c r="C7">
        <v>45</v>
      </c>
      <c r="D7">
        <v>60</v>
      </c>
      <c r="E7">
        <v>25</v>
      </c>
      <c r="F7">
        <v>65</v>
      </c>
      <c r="G7">
        <f t="shared" si="5"/>
        <v>195</v>
      </c>
      <c r="H7">
        <f t="shared" si="6"/>
        <v>39</v>
      </c>
      <c r="I7" s="6">
        <v>300</v>
      </c>
      <c r="K7" s="1" t="s">
        <v>4</v>
      </c>
      <c r="L7" s="5">
        <f t="shared" si="0"/>
        <v>0</v>
      </c>
      <c r="M7" s="5">
        <f t="shared" si="1"/>
        <v>13500</v>
      </c>
      <c r="N7" s="5">
        <f t="shared" si="2"/>
        <v>18000</v>
      </c>
      <c r="O7" s="5">
        <f t="shared" si="3"/>
        <v>7500</v>
      </c>
      <c r="P7" s="5">
        <f t="shared" si="4"/>
        <v>19500</v>
      </c>
      <c r="Q7" s="5">
        <f t="shared" si="7"/>
        <v>58500</v>
      </c>
      <c r="R7" s="12">
        <f t="shared" si="8"/>
        <v>6.0352831940575676E-2</v>
      </c>
    </row>
    <row r="8" spans="1:18" x14ac:dyDescent="0.25">
      <c r="A8" s="1" t="s">
        <v>5</v>
      </c>
      <c r="B8">
        <v>0</v>
      </c>
      <c r="C8">
        <v>70</v>
      </c>
      <c r="D8">
        <v>85</v>
      </c>
      <c r="E8">
        <v>50</v>
      </c>
      <c r="F8">
        <v>70</v>
      </c>
      <c r="G8">
        <f t="shared" si="5"/>
        <v>275</v>
      </c>
      <c r="H8">
        <f t="shared" si="6"/>
        <v>55</v>
      </c>
      <c r="I8" s="6">
        <v>360</v>
      </c>
      <c r="K8" s="1" t="s">
        <v>5</v>
      </c>
      <c r="L8" s="5">
        <f t="shared" si="0"/>
        <v>0</v>
      </c>
      <c r="M8" s="5">
        <f t="shared" si="1"/>
        <v>25200</v>
      </c>
      <c r="N8" s="5">
        <f t="shared" si="2"/>
        <v>30600</v>
      </c>
      <c r="O8" s="5">
        <f t="shared" si="3"/>
        <v>18000</v>
      </c>
      <c r="P8" s="5">
        <f t="shared" si="4"/>
        <v>25200</v>
      </c>
      <c r="Q8" s="5">
        <f t="shared" si="7"/>
        <v>99000</v>
      </c>
      <c r="R8" s="12">
        <f t="shared" si="8"/>
        <v>0.1021355617455896</v>
      </c>
    </row>
    <row r="9" spans="1:18" x14ac:dyDescent="0.25">
      <c r="A9" s="1" t="s">
        <v>6</v>
      </c>
      <c r="B9">
        <v>0</v>
      </c>
      <c r="C9">
        <v>95</v>
      </c>
      <c r="D9">
        <v>75</v>
      </c>
      <c r="E9">
        <v>10</v>
      </c>
      <c r="F9">
        <v>70</v>
      </c>
      <c r="G9">
        <f t="shared" si="5"/>
        <v>250</v>
      </c>
      <c r="H9">
        <f t="shared" si="6"/>
        <v>50</v>
      </c>
      <c r="I9" s="6">
        <v>220</v>
      </c>
      <c r="K9" s="1" t="s">
        <v>6</v>
      </c>
      <c r="L9" s="5">
        <f t="shared" si="0"/>
        <v>0</v>
      </c>
      <c r="M9" s="5">
        <f t="shared" si="1"/>
        <v>20900</v>
      </c>
      <c r="N9" s="5">
        <f t="shared" si="2"/>
        <v>16500</v>
      </c>
      <c r="O9" s="5">
        <f t="shared" si="3"/>
        <v>2200</v>
      </c>
      <c r="P9" s="5">
        <f t="shared" si="4"/>
        <v>15400</v>
      </c>
      <c r="Q9" s="5">
        <f t="shared" si="7"/>
        <v>55000</v>
      </c>
      <c r="R9" s="12">
        <f t="shared" si="8"/>
        <v>5.6741978747549777E-2</v>
      </c>
    </row>
    <row r="10" spans="1:18" x14ac:dyDescent="0.25">
      <c r="A10" s="1" t="s">
        <v>7</v>
      </c>
      <c r="B10">
        <v>0</v>
      </c>
      <c r="C10">
        <v>25</v>
      </c>
      <c r="D10">
        <v>10</v>
      </c>
      <c r="E10">
        <v>20</v>
      </c>
      <c r="F10">
        <v>25</v>
      </c>
      <c r="G10">
        <f t="shared" si="5"/>
        <v>80</v>
      </c>
      <c r="H10">
        <f t="shared" si="6"/>
        <v>16</v>
      </c>
      <c r="I10" s="6">
        <v>280</v>
      </c>
      <c r="K10" s="1" t="s">
        <v>7</v>
      </c>
      <c r="L10" s="5">
        <f t="shared" si="0"/>
        <v>0</v>
      </c>
      <c r="M10" s="5">
        <f t="shared" si="1"/>
        <v>7000</v>
      </c>
      <c r="N10" s="5">
        <f t="shared" si="2"/>
        <v>2800</v>
      </c>
      <c r="O10" s="5">
        <f t="shared" si="3"/>
        <v>5600</v>
      </c>
      <c r="P10" s="5">
        <f t="shared" si="4"/>
        <v>7000</v>
      </c>
      <c r="Q10" s="5">
        <f t="shared" si="7"/>
        <v>22400</v>
      </c>
      <c r="R10" s="12">
        <f t="shared" si="8"/>
        <v>2.3109460435365728E-2</v>
      </c>
    </row>
    <row r="11" spans="1:18" x14ac:dyDescent="0.25">
      <c r="A11" s="1" t="s">
        <v>9</v>
      </c>
      <c r="B11">
        <v>8</v>
      </c>
      <c r="C11">
        <v>0</v>
      </c>
      <c r="D11">
        <v>4</v>
      </c>
      <c r="E11">
        <v>11</v>
      </c>
      <c r="F11">
        <v>0</v>
      </c>
      <c r="G11">
        <f t="shared" si="5"/>
        <v>23</v>
      </c>
      <c r="H11">
        <f t="shared" si="6"/>
        <v>5</v>
      </c>
      <c r="I11" s="6">
        <v>5500</v>
      </c>
      <c r="K11" s="1" t="s">
        <v>9</v>
      </c>
      <c r="L11" s="5">
        <f t="shared" si="0"/>
        <v>44000</v>
      </c>
      <c r="M11" s="5">
        <f t="shared" si="1"/>
        <v>0</v>
      </c>
      <c r="N11" s="5">
        <f t="shared" si="2"/>
        <v>22000</v>
      </c>
      <c r="O11" s="5">
        <f t="shared" si="3"/>
        <v>60500</v>
      </c>
      <c r="P11" s="5">
        <f t="shared" si="4"/>
        <v>0</v>
      </c>
      <c r="Q11" s="5">
        <f t="shared" si="7"/>
        <v>126500</v>
      </c>
      <c r="R11" s="12">
        <f t="shared" si="8"/>
        <v>0.13050655111936449</v>
      </c>
    </row>
    <row r="12" spans="1:18" x14ac:dyDescent="0.25">
      <c r="A12" s="1" t="s">
        <v>8</v>
      </c>
      <c r="B12">
        <v>0</v>
      </c>
      <c r="C12">
        <v>0</v>
      </c>
      <c r="D12">
        <v>40</v>
      </c>
      <c r="E12">
        <v>45</v>
      </c>
      <c r="F12">
        <v>0</v>
      </c>
      <c r="G12">
        <f t="shared" si="5"/>
        <v>85</v>
      </c>
      <c r="H12">
        <f t="shared" si="6"/>
        <v>17</v>
      </c>
      <c r="I12" s="6">
        <v>400</v>
      </c>
      <c r="K12" s="1" t="s">
        <v>8</v>
      </c>
      <c r="L12" s="5">
        <f t="shared" si="0"/>
        <v>0</v>
      </c>
      <c r="M12" s="5">
        <f t="shared" si="1"/>
        <v>0</v>
      </c>
      <c r="N12" s="5">
        <f t="shared" si="2"/>
        <v>16000</v>
      </c>
      <c r="O12" s="5">
        <f t="shared" si="3"/>
        <v>18000</v>
      </c>
      <c r="P12" s="5">
        <f t="shared" si="4"/>
        <v>0</v>
      </c>
      <c r="Q12" s="5">
        <f t="shared" si="7"/>
        <v>34000</v>
      </c>
      <c r="R12" s="12">
        <f t="shared" si="8"/>
        <v>3.507685958939441E-2</v>
      </c>
    </row>
    <row r="13" spans="1:18" x14ac:dyDescent="0.25">
      <c r="A13" s="1" t="s">
        <v>11</v>
      </c>
      <c r="B13">
        <f>SUM(B3:B12)</f>
        <v>113</v>
      </c>
      <c r="C13">
        <f t="shared" ref="C13:G13" si="9">SUM(C3:C12)</f>
        <v>399</v>
      </c>
      <c r="D13">
        <f t="shared" si="9"/>
        <v>484</v>
      </c>
      <c r="E13">
        <f t="shared" si="9"/>
        <v>406</v>
      </c>
      <c r="F13">
        <f t="shared" si="9"/>
        <v>365</v>
      </c>
      <c r="G13">
        <f t="shared" si="9"/>
        <v>1767</v>
      </c>
      <c r="K13" s="1" t="s">
        <v>11</v>
      </c>
      <c r="L13" s="5">
        <f>SUM(L3:L12)</f>
        <v>111250</v>
      </c>
      <c r="M13" s="5">
        <f>SUM(M3:M12)</f>
        <v>164300</v>
      </c>
      <c r="N13" s="5">
        <f t="shared" ref="N13:P13" si="10">SUM(N3:N12)</f>
        <v>243700</v>
      </c>
      <c r="O13" s="5">
        <f t="shared" si="10"/>
        <v>303600</v>
      </c>
      <c r="P13" s="5">
        <f t="shared" si="10"/>
        <v>146450</v>
      </c>
      <c r="Q13" s="5">
        <f>SUM(L13:P13)</f>
        <v>969300</v>
      </c>
    </row>
    <row r="15" spans="1:18" x14ac:dyDescent="0.25">
      <c r="G15" t="s">
        <v>25</v>
      </c>
    </row>
    <row r="16" spans="1:18" x14ac:dyDescent="0.25">
      <c r="A16" s="2" t="s">
        <v>17</v>
      </c>
      <c r="B16" s="2" t="s">
        <v>16</v>
      </c>
      <c r="C16" s="1" t="s">
        <v>20</v>
      </c>
      <c r="E16" s="13" t="s">
        <v>18</v>
      </c>
      <c r="F16" s="13"/>
      <c r="K16" s="1" t="s">
        <v>17</v>
      </c>
      <c r="L16" s="1" t="s">
        <v>26</v>
      </c>
      <c r="M16" s="2"/>
      <c r="N16" s="2" t="s">
        <v>17</v>
      </c>
      <c r="O16" s="2" t="s">
        <v>27</v>
      </c>
    </row>
    <row r="17" spans="1:15" x14ac:dyDescent="0.25">
      <c r="A17" s="4" t="s">
        <v>0</v>
      </c>
      <c r="B17" s="4">
        <f t="shared" ref="B17:B26" si="11">SUM(B3:F3)</f>
        <v>327</v>
      </c>
      <c r="C17">
        <f>(B17/1767)*100</f>
        <v>18.505942275042443</v>
      </c>
      <c r="E17" s="7">
        <v>45323</v>
      </c>
      <c r="F17" s="4">
        <v>113</v>
      </c>
      <c r="H17" s="2" t="s">
        <v>14</v>
      </c>
      <c r="I17" s="9">
        <f>MAX(B13:F13)</f>
        <v>484</v>
      </c>
      <c r="K17" s="8" t="s">
        <v>0</v>
      </c>
      <c r="L17">
        <f>ROUND(AVERAGE(B3:F3),0)</f>
        <v>65</v>
      </c>
      <c r="N17" s="8" t="s">
        <v>0</v>
      </c>
      <c r="O17">
        <f t="shared" ref="O17:O26" si="12">_xlfn.STDEV.P(B3:F3)</f>
        <v>32.659454986266994</v>
      </c>
    </row>
    <row r="18" spans="1:15" x14ac:dyDescent="0.25">
      <c r="A18" s="4" t="s">
        <v>1</v>
      </c>
      <c r="B18" s="4">
        <f t="shared" si="11"/>
        <v>70</v>
      </c>
      <c r="C18">
        <f t="shared" ref="C18:C26" si="13">(B18/1767)*100</f>
        <v>3.9615166949632146</v>
      </c>
      <c r="E18" s="7">
        <v>45352</v>
      </c>
      <c r="F18" s="4">
        <v>339</v>
      </c>
      <c r="K18" s="8" t="s">
        <v>1</v>
      </c>
      <c r="L18">
        <f t="shared" ref="L18:L26" si="14">ROUND(AVERAGE(B4:F4),0)</f>
        <v>14</v>
      </c>
      <c r="N18" s="8" t="s">
        <v>1</v>
      </c>
      <c r="O18">
        <f t="shared" si="12"/>
        <v>7.3484692283495345</v>
      </c>
    </row>
    <row r="19" spans="1:15" x14ac:dyDescent="0.25">
      <c r="A19" s="4" t="s">
        <v>2</v>
      </c>
      <c r="B19" s="4">
        <f t="shared" si="11"/>
        <v>92</v>
      </c>
      <c r="C19">
        <f t="shared" si="13"/>
        <v>5.2065647990945108</v>
      </c>
      <c r="E19" s="7">
        <v>45383</v>
      </c>
      <c r="F19" s="4">
        <v>484</v>
      </c>
      <c r="H19" s="3" t="s">
        <v>13</v>
      </c>
      <c r="I19">
        <f>MIN(B13:F13)</f>
        <v>113</v>
      </c>
      <c r="K19" s="8" t="s">
        <v>2</v>
      </c>
      <c r="L19">
        <f t="shared" si="14"/>
        <v>18</v>
      </c>
      <c r="N19" s="8" t="s">
        <v>2</v>
      </c>
      <c r="O19">
        <f t="shared" si="12"/>
        <v>16.620469307453384</v>
      </c>
    </row>
    <row r="20" spans="1:15" x14ac:dyDescent="0.25">
      <c r="A20" s="4" t="s">
        <v>3</v>
      </c>
      <c r="B20" s="4">
        <f t="shared" si="11"/>
        <v>370</v>
      </c>
      <c r="C20">
        <f t="shared" si="13"/>
        <v>20.939445387662705</v>
      </c>
      <c r="E20" s="7">
        <v>45413</v>
      </c>
      <c r="F20" s="4">
        <v>406</v>
      </c>
      <c r="K20" s="8" t="s">
        <v>3</v>
      </c>
      <c r="L20">
        <f t="shared" si="14"/>
        <v>74</v>
      </c>
      <c r="N20" s="8" t="s">
        <v>3</v>
      </c>
      <c r="O20">
        <f t="shared" si="12"/>
        <v>27.459060435491963</v>
      </c>
    </row>
    <row r="21" spans="1:15" x14ac:dyDescent="0.25">
      <c r="A21" s="4" t="s">
        <v>4</v>
      </c>
      <c r="B21" s="4">
        <f t="shared" si="11"/>
        <v>195</v>
      </c>
      <c r="C21">
        <f t="shared" si="13"/>
        <v>11.03565365025467</v>
      </c>
      <c r="E21" s="7">
        <v>45444</v>
      </c>
      <c r="F21" s="4">
        <v>365</v>
      </c>
      <c r="K21" s="8" t="s">
        <v>4</v>
      </c>
      <c r="L21">
        <f t="shared" si="14"/>
        <v>39</v>
      </c>
      <c r="N21" s="8" t="s">
        <v>4</v>
      </c>
      <c r="O21">
        <f t="shared" si="12"/>
        <v>23.958297101421877</v>
      </c>
    </row>
    <row r="22" spans="1:15" x14ac:dyDescent="0.25">
      <c r="A22" s="4" t="s">
        <v>5</v>
      </c>
      <c r="B22" s="4">
        <f t="shared" si="11"/>
        <v>275</v>
      </c>
      <c r="C22">
        <f t="shared" si="13"/>
        <v>15.563101301641199</v>
      </c>
      <c r="F22" s="2">
        <f>SUM(B13:F13)</f>
        <v>1767</v>
      </c>
      <c r="K22" s="8" t="s">
        <v>5</v>
      </c>
      <c r="L22">
        <f t="shared" si="14"/>
        <v>55</v>
      </c>
      <c r="N22" s="8" t="s">
        <v>5</v>
      </c>
      <c r="O22">
        <f t="shared" si="12"/>
        <v>29.664793948382652</v>
      </c>
    </row>
    <row r="23" spans="1:15" x14ac:dyDescent="0.25">
      <c r="A23" s="4" t="s">
        <v>6</v>
      </c>
      <c r="B23" s="4">
        <f t="shared" si="11"/>
        <v>250</v>
      </c>
      <c r="C23">
        <f t="shared" si="13"/>
        <v>14.148273910582908</v>
      </c>
      <c r="E23" s="1" t="s">
        <v>21</v>
      </c>
      <c r="I23" s="9">
        <f>ROUND(AVERAGE(B13:F13),0)</f>
        <v>353</v>
      </c>
      <c r="K23" s="8" t="s">
        <v>6</v>
      </c>
      <c r="L23">
        <f t="shared" si="14"/>
        <v>50</v>
      </c>
      <c r="N23" s="8" t="s">
        <v>6</v>
      </c>
      <c r="O23">
        <f t="shared" si="12"/>
        <v>37.815340802378074</v>
      </c>
    </row>
    <row r="24" spans="1:15" x14ac:dyDescent="0.25">
      <c r="A24" s="4" t="s">
        <v>7</v>
      </c>
      <c r="B24" s="4">
        <f t="shared" si="11"/>
        <v>80</v>
      </c>
      <c r="C24">
        <f t="shared" si="13"/>
        <v>4.5274476513865309</v>
      </c>
      <c r="K24" s="8" t="s">
        <v>7</v>
      </c>
      <c r="L24">
        <f t="shared" si="14"/>
        <v>16</v>
      </c>
      <c r="N24" s="8" t="s">
        <v>7</v>
      </c>
      <c r="O24">
        <f t="shared" si="12"/>
        <v>9.6953597148326587</v>
      </c>
    </row>
    <row r="25" spans="1:15" x14ac:dyDescent="0.25">
      <c r="A25" s="4" t="s">
        <v>9</v>
      </c>
      <c r="B25" s="4">
        <f t="shared" si="11"/>
        <v>23</v>
      </c>
      <c r="C25">
        <f t="shared" si="13"/>
        <v>1.3016411997736277</v>
      </c>
      <c r="E25" s="1" t="s">
        <v>19</v>
      </c>
      <c r="I25" s="9">
        <f>ROUND(_xlfn.STDEV.P(B13:F13),0)</f>
        <v>126</v>
      </c>
      <c r="K25" s="8" t="s">
        <v>9</v>
      </c>
      <c r="L25">
        <f t="shared" si="14"/>
        <v>5</v>
      </c>
      <c r="N25" s="8" t="s">
        <v>9</v>
      </c>
      <c r="O25">
        <f t="shared" si="12"/>
        <v>4.3634848458542859</v>
      </c>
    </row>
    <row r="26" spans="1:15" x14ac:dyDescent="0.25">
      <c r="A26" s="4" t="s">
        <v>8</v>
      </c>
      <c r="B26" s="4">
        <f t="shared" si="11"/>
        <v>85</v>
      </c>
      <c r="C26">
        <f t="shared" si="13"/>
        <v>4.8104131295981896</v>
      </c>
      <c r="K26" s="8" t="s">
        <v>8</v>
      </c>
      <c r="L26">
        <f t="shared" si="14"/>
        <v>17</v>
      </c>
      <c r="N26" s="8" t="s">
        <v>8</v>
      </c>
      <c r="O26">
        <f t="shared" si="12"/>
        <v>20.880613017821101</v>
      </c>
    </row>
    <row r="27" spans="1:15" x14ac:dyDescent="0.25">
      <c r="B27" s="2">
        <f>SUM(B17:B26)</f>
        <v>1767</v>
      </c>
    </row>
  </sheetData>
  <mergeCells count="2">
    <mergeCell ref="B1:F1"/>
    <mergeCell ref="E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9404-52F0-4470-BDCE-BAAF60BAAD4F}">
  <dimension ref="A1:M74"/>
  <sheetViews>
    <sheetView topLeftCell="A61" workbookViewId="0">
      <selection activeCell="L80" sqref="L80"/>
    </sheetView>
  </sheetViews>
  <sheetFormatPr defaultRowHeight="15" x14ac:dyDescent="0.25"/>
  <cols>
    <col min="1" max="1" width="12" customWidth="1"/>
    <col min="2" max="2" width="11.140625" customWidth="1"/>
    <col min="3" max="3" width="12" customWidth="1"/>
    <col min="4" max="5" width="10.85546875" customWidth="1"/>
    <col min="6" max="6" width="10.28515625" customWidth="1"/>
    <col min="7" max="7" width="17.28515625" customWidth="1"/>
    <col min="10" max="10" width="12.140625" customWidth="1"/>
    <col min="11" max="11" width="11.85546875" customWidth="1"/>
    <col min="13" max="13" width="9.7109375" bestFit="1" customWidth="1"/>
  </cols>
  <sheetData>
    <row r="1" spans="1:13" x14ac:dyDescent="0.25">
      <c r="B1" s="1"/>
      <c r="C1" s="1" t="s">
        <v>32</v>
      </c>
      <c r="D1" s="1"/>
      <c r="E1" s="1"/>
      <c r="F1" s="1"/>
      <c r="I1" s="1" t="s">
        <v>31</v>
      </c>
    </row>
    <row r="2" spans="1:13" x14ac:dyDescent="0.25">
      <c r="A2" s="2" t="s">
        <v>15</v>
      </c>
      <c r="B2" s="3">
        <v>45323</v>
      </c>
      <c r="C2" s="3">
        <v>45352</v>
      </c>
      <c r="D2" s="3">
        <v>45383</v>
      </c>
      <c r="E2" s="3">
        <v>45413</v>
      </c>
      <c r="F2" s="3">
        <v>45444</v>
      </c>
      <c r="G2" s="1" t="s">
        <v>30</v>
      </c>
      <c r="I2" s="3">
        <v>45383</v>
      </c>
      <c r="J2" s="3"/>
      <c r="K2" s="1"/>
      <c r="L2" s="3"/>
      <c r="M2" s="3"/>
    </row>
    <row r="3" spans="1:13" x14ac:dyDescent="0.25">
      <c r="A3" t="s">
        <v>0</v>
      </c>
      <c r="B3">
        <v>100</v>
      </c>
      <c r="C3">
        <f>B3-Sales!B3</f>
        <v>40</v>
      </c>
      <c r="D3">
        <f>C3-Sales!C3</f>
        <v>3</v>
      </c>
      <c r="E3">
        <f>D3-Sales!D3+Inventory!I3</f>
        <v>233</v>
      </c>
      <c r="F3">
        <f>E3-Sales!E3</f>
        <v>108</v>
      </c>
      <c r="G3">
        <f t="shared" ref="G3:G12" si="0">ROUND(AVERAGE(B3:F3),0)</f>
        <v>97</v>
      </c>
      <c r="I3">
        <v>300</v>
      </c>
      <c r="K3" s="5"/>
      <c r="M3" s="5"/>
    </row>
    <row r="4" spans="1:13" x14ac:dyDescent="0.25">
      <c r="A4" t="s">
        <v>1</v>
      </c>
      <c r="B4">
        <v>45</v>
      </c>
      <c r="C4">
        <f>B4-Sales!B4</f>
        <v>45</v>
      </c>
      <c r="D4">
        <f>C4-Sales!C4</f>
        <v>30</v>
      </c>
      <c r="E4">
        <f>D4-Sales!D4+Inventory!I4</f>
        <v>50</v>
      </c>
      <c r="F4">
        <f>E4-Sales!E4</f>
        <v>30</v>
      </c>
      <c r="G4">
        <f t="shared" si="0"/>
        <v>40</v>
      </c>
      <c r="I4">
        <v>40</v>
      </c>
      <c r="K4" s="5"/>
      <c r="M4" s="5"/>
    </row>
    <row r="5" spans="1:13" x14ac:dyDescent="0.25">
      <c r="A5" t="s">
        <v>2</v>
      </c>
      <c r="B5">
        <v>25</v>
      </c>
      <c r="C5">
        <f>B5-Sales!B5</f>
        <v>15</v>
      </c>
      <c r="D5">
        <f>C5-Sales!C5</f>
        <v>8</v>
      </c>
      <c r="E5">
        <f>D5-Sales!D5+Inventory!I5</f>
        <v>68</v>
      </c>
      <c r="F5">
        <f>E5-Sales!E5</f>
        <v>18</v>
      </c>
      <c r="G5">
        <f t="shared" si="0"/>
        <v>27</v>
      </c>
      <c r="I5">
        <v>80</v>
      </c>
      <c r="K5" s="5"/>
      <c r="M5" s="5"/>
    </row>
    <row r="6" spans="1:13" x14ac:dyDescent="0.25">
      <c r="A6" t="s">
        <v>3</v>
      </c>
      <c r="B6">
        <v>200</v>
      </c>
      <c r="C6">
        <f>B6-Sales!B6</f>
        <v>165</v>
      </c>
      <c r="D6">
        <f>C6-Sales!C6</f>
        <v>60</v>
      </c>
      <c r="E6">
        <f>D6-Sales!D6+Inventory!I6</f>
        <v>240</v>
      </c>
      <c r="F6">
        <f>E6-Sales!E6</f>
        <v>190</v>
      </c>
      <c r="G6">
        <f t="shared" si="0"/>
        <v>171</v>
      </c>
      <c r="I6">
        <v>280</v>
      </c>
      <c r="K6" s="5"/>
      <c r="M6" s="5"/>
    </row>
    <row r="7" spans="1:13" x14ac:dyDescent="0.25">
      <c r="A7" t="s">
        <v>4</v>
      </c>
      <c r="B7">
        <v>90</v>
      </c>
      <c r="C7">
        <f>B7-Sales!B7</f>
        <v>90</v>
      </c>
      <c r="D7">
        <f>C7-Sales!C7</f>
        <v>45</v>
      </c>
      <c r="E7">
        <f>D7-Sales!D7+Inventory!I7</f>
        <v>115</v>
      </c>
      <c r="F7">
        <f>E7-Sales!E7</f>
        <v>90</v>
      </c>
      <c r="G7">
        <f t="shared" si="0"/>
        <v>86</v>
      </c>
      <c r="I7">
        <v>130</v>
      </c>
      <c r="K7" s="5"/>
      <c r="M7" s="5"/>
    </row>
    <row r="8" spans="1:13" x14ac:dyDescent="0.25">
      <c r="A8" t="s">
        <v>5</v>
      </c>
      <c r="B8">
        <v>180</v>
      </c>
      <c r="C8">
        <f>B8-Sales!B8</f>
        <v>180</v>
      </c>
      <c r="D8">
        <f>C8-Sales!C8</f>
        <v>110</v>
      </c>
      <c r="E8">
        <f>D8-Sales!D8+Inventory!I8</f>
        <v>165</v>
      </c>
      <c r="F8">
        <f>E8-Sales!E8</f>
        <v>115</v>
      </c>
      <c r="G8">
        <f t="shared" si="0"/>
        <v>150</v>
      </c>
      <c r="I8">
        <v>140</v>
      </c>
      <c r="K8" s="5"/>
      <c r="M8" s="5"/>
    </row>
    <row r="9" spans="1:13" x14ac:dyDescent="0.25">
      <c r="A9" t="s">
        <v>6</v>
      </c>
      <c r="B9">
        <v>135</v>
      </c>
      <c r="C9">
        <f>B9-Sales!B9</f>
        <v>135</v>
      </c>
      <c r="D9">
        <f>C9-Sales!C9</f>
        <v>40</v>
      </c>
      <c r="E9">
        <f>D9-Sales!D9+Inventory!I9</f>
        <v>115</v>
      </c>
      <c r="F9">
        <f>E9-Sales!E9</f>
        <v>105</v>
      </c>
      <c r="G9">
        <f t="shared" si="0"/>
        <v>106</v>
      </c>
      <c r="I9">
        <v>150</v>
      </c>
      <c r="K9" s="5"/>
      <c r="M9" s="5"/>
    </row>
    <row r="10" spans="1:13" x14ac:dyDescent="0.25">
      <c r="A10" t="s">
        <v>7</v>
      </c>
      <c r="B10">
        <v>40</v>
      </c>
      <c r="C10">
        <f>B10-Sales!B10</f>
        <v>40</v>
      </c>
      <c r="D10">
        <f>C10-Sales!C10</f>
        <v>15</v>
      </c>
      <c r="E10">
        <f>D10-Sales!D10+Inventory!I10</f>
        <v>70</v>
      </c>
      <c r="F10">
        <f>E10-Sales!E10</f>
        <v>50</v>
      </c>
      <c r="G10">
        <f t="shared" si="0"/>
        <v>43</v>
      </c>
      <c r="I10">
        <v>65</v>
      </c>
      <c r="K10" s="5"/>
      <c r="M10" s="5"/>
    </row>
    <row r="11" spans="1:13" x14ac:dyDescent="0.25">
      <c r="A11" t="s">
        <v>9</v>
      </c>
      <c r="B11">
        <v>15</v>
      </c>
      <c r="C11">
        <f>B11-Sales!B11</f>
        <v>7</v>
      </c>
      <c r="D11">
        <f>C11-Sales!C11</f>
        <v>7</v>
      </c>
      <c r="E11">
        <f>D11-Sales!D11+Inventory!I11</f>
        <v>48</v>
      </c>
      <c r="F11">
        <f>E11-Sales!E11</f>
        <v>37</v>
      </c>
      <c r="G11">
        <f t="shared" si="0"/>
        <v>23</v>
      </c>
      <c r="I11">
        <v>45</v>
      </c>
      <c r="K11" s="5"/>
      <c r="M11" s="5"/>
    </row>
    <row r="12" spans="1:13" x14ac:dyDescent="0.25">
      <c r="A12" t="s">
        <v>8</v>
      </c>
      <c r="B12">
        <v>85</v>
      </c>
      <c r="C12">
        <f>B12-Sales!B12</f>
        <v>85</v>
      </c>
      <c r="D12">
        <f>C12-Sales!C12</f>
        <v>85</v>
      </c>
      <c r="E12">
        <f>D12-Sales!D12+Inventory!I12</f>
        <v>95</v>
      </c>
      <c r="F12">
        <f>E12-Sales!E12</f>
        <v>50</v>
      </c>
      <c r="G12">
        <f t="shared" si="0"/>
        <v>80</v>
      </c>
      <c r="I12">
        <v>50</v>
      </c>
      <c r="K12" s="5"/>
      <c r="M12" s="5"/>
    </row>
    <row r="13" spans="1:13" x14ac:dyDescent="0.25">
      <c r="A13" s="1" t="s">
        <v>29</v>
      </c>
      <c r="B13">
        <f>SUM(B3:B12)</f>
        <v>915</v>
      </c>
      <c r="C13">
        <f>SUM(C3:C12)</f>
        <v>802</v>
      </c>
      <c r="D13">
        <f>SUM(D3:D12)</f>
        <v>403</v>
      </c>
      <c r="E13">
        <f>SUM(E3:E12)</f>
        <v>1199</v>
      </c>
      <c r="F13">
        <f>SUM(F3:F12)</f>
        <v>793</v>
      </c>
      <c r="M13" s="5"/>
    </row>
    <row r="15" spans="1:13" x14ac:dyDescent="0.25">
      <c r="A15" s="13" t="s">
        <v>28</v>
      </c>
      <c r="B15" s="13"/>
      <c r="C15">
        <f>ROUND(AVERAGE(B13:F13),0)</f>
        <v>822</v>
      </c>
    </row>
    <row r="64" spans="1:4" x14ac:dyDescent="0.25">
      <c r="A64" s="2" t="s">
        <v>15</v>
      </c>
      <c r="B64" s="1" t="s">
        <v>42</v>
      </c>
      <c r="C64" s="1" t="s">
        <v>41</v>
      </c>
      <c r="D64" t="s">
        <v>44</v>
      </c>
    </row>
    <row r="65" spans="1:4" x14ac:dyDescent="0.25">
      <c r="A65" t="s">
        <v>0</v>
      </c>
      <c r="B65">
        <v>65</v>
      </c>
      <c r="C65">
        <v>97</v>
      </c>
      <c r="D65" s="12">
        <f>B65/C65</f>
        <v>0.67010309278350511</v>
      </c>
    </row>
    <row r="66" spans="1:4" x14ac:dyDescent="0.25">
      <c r="A66" t="s">
        <v>1</v>
      </c>
      <c r="B66">
        <v>14</v>
      </c>
      <c r="C66">
        <v>40</v>
      </c>
      <c r="D66" s="12">
        <f t="shared" ref="D66:D74" si="1">B66/C66</f>
        <v>0.35</v>
      </c>
    </row>
    <row r="67" spans="1:4" x14ac:dyDescent="0.25">
      <c r="A67" t="s">
        <v>2</v>
      </c>
      <c r="B67">
        <v>18</v>
      </c>
      <c r="C67">
        <v>27</v>
      </c>
      <c r="D67" s="12">
        <f t="shared" si="1"/>
        <v>0.66666666666666663</v>
      </c>
    </row>
    <row r="68" spans="1:4" x14ac:dyDescent="0.25">
      <c r="A68" t="s">
        <v>3</v>
      </c>
      <c r="B68">
        <v>74</v>
      </c>
      <c r="C68">
        <v>171</v>
      </c>
      <c r="D68" s="12">
        <f t="shared" si="1"/>
        <v>0.43274853801169588</v>
      </c>
    </row>
    <row r="69" spans="1:4" x14ac:dyDescent="0.25">
      <c r="A69" t="s">
        <v>4</v>
      </c>
      <c r="B69">
        <v>39</v>
      </c>
      <c r="C69">
        <v>86</v>
      </c>
      <c r="D69" s="12">
        <f t="shared" si="1"/>
        <v>0.45348837209302323</v>
      </c>
    </row>
    <row r="70" spans="1:4" x14ac:dyDescent="0.25">
      <c r="A70" t="s">
        <v>5</v>
      </c>
      <c r="B70">
        <v>55</v>
      </c>
      <c r="C70">
        <v>150</v>
      </c>
      <c r="D70" s="12">
        <f t="shared" si="1"/>
        <v>0.36666666666666664</v>
      </c>
    </row>
    <row r="71" spans="1:4" x14ac:dyDescent="0.25">
      <c r="A71" t="s">
        <v>6</v>
      </c>
      <c r="B71">
        <v>50</v>
      </c>
      <c r="C71">
        <v>106</v>
      </c>
      <c r="D71" s="12">
        <f t="shared" si="1"/>
        <v>0.47169811320754718</v>
      </c>
    </row>
    <row r="72" spans="1:4" x14ac:dyDescent="0.25">
      <c r="A72" t="s">
        <v>7</v>
      </c>
      <c r="B72">
        <v>16</v>
      </c>
      <c r="C72">
        <v>43</v>
      </c>
      <c r="D72" s="12">
        <f t="shared" si="1"/>
        <v>0.37209302325581395</v>
      </c>
    </row>
    <row r="73" spans="1:4" x14ac:dyDescent="0.25">
      <c r="A73" t="s">
        <v>9</v>
      </c>
      <c r="B73">
        <v>5</v>
      </c>
      <c r="C73">
        <v>23</v>
      </c>
      <c r="D73" s="12">
        <f t="shared" si="1"/>
        <v>0.21739130434782608</v>
      </c>
    </row>
    <row r="74" spans="1:4" x14ac:dyDescent="0.25">
      <c r="A74" t="s">
        <v>8</v>
      </c>
      <c r="B74">
        <v>17</v>
      </c>
      <c r="C74">
        <v>80</v>
      </c>
      <c r="D74" s="12">
        <f t="shared" si="1"/>
        <v>0.21249999999999999</v>
      </c>
    </row>
  </sheetData>
  <mergeCells count="1">
    <mergeCell ref="A15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D6B2-EA62-4828-AD2A-2FAE4D71D5AF}">
  <dimension ref="A2:I72"/>
  <sheetViews>
    <sheetView tabSelected="1" workbookViewId="0">
      <selection activeCell="E3" sqref="E3"/>
    </sheetView>
  </sheetViews>
  <sheetFormatPr defaultRowHeight="15" x14ac:dyDescent="0.25"/>
  <cols>
    <col min="1" max="1" width="12.85546875" customWidth="1"/>
    <col min="2" max="2" width="15.5703125" customWidth="1"/>
    <col min="3" max="3" width="15.28515625" customWidth="1"/>
    <col min="4" max="6" width="11" customWidth="1"/>
    <col min="7" max="7" width="13.85546875" customWidth="1"/>
    <col min="8" max="8" width="15.28515625" customWidth="1"/>
    <col min="9" max="9" width="12.28515625" customWidth="1"/>
  </cols>
  <sheetData>
    <row r="2" spans="1:9" x14ac:dyDescent="0.25">
      <c r="A2" t="s">
        <v>33</v>
      </c>
      <c r="B2" t="s">
        <v>37</v>
      </c>
      <c r="C2" t="s">
        <v>34</v>
      </c>
      <c r="D2" t="s">
        <v>35</v>
      </c>
      <c r="E2" t="s">
        <v>38</v>
      </c>
      <c r="F2" t="s">
        <v>10</v>
      </c>
      <c r="G2" t="s">
        <v>39</v>
      </c>
      <c r="H2" t="s">
        <v>40</v>
      </c>
      <c r="I2" t="s">
        <v>36</v>
      </c>
    </row>
    <row r="3" spans="1:9" x14ac:dyDescent="0.25">
      <c r="A3" t="s">
        <v>0</v>
      </c>
      <c r="B3" s="5">
        <v>380</v>
      </c>
      <c r="C3" s="6">
        <v>500</v>
      </c>
      <c r="D3" s="5">
        <f>C3-B3</f>
        <v>120</v>
      </c>
      <c r="E3" s="5">
        <f>D3*Sales!G3</f>
        <v>39240</v>
      </c>
      <c r="F3" s="5">
        <v>163500</v>
      </c>
      <c r="G3" s="12">
        <f>E3/E$13</f>
        <v>0.13627839133152742</v>
      </c>
      <c r="H3" s="12">
        <f>F3/F$13</f>
        <v>0.16867842773135253</v>
      </c>
      <c r="I3" s="10">
        <f t="shared" ref="I3:I12" si="0">D3/C3</f>
        <v>0.24</v>
      </c>
    </row>
    <row r="4" spans="1:9" x14ac:dyDescent="0.25">
      <c r="A4" t="s">
        <v>1</v>
      </c>
      <c r="B4" s="5">
        <v>400</v>
      </c>
      <c r="C4" s="6">
        <v>590</v>
      </c>
      <c r="D4" s="5">
        <f t="shared" ref="D4:D12" si="1">C4-B4</f>
        <v>190</v>
      </c>
      <c r="E4" s="5">
        <f>D4*Sales!G4</f>
        <v>13300</v>
      </c>
      <c r="F4" s="5">
        <v>41300</v>
      </c>
      <c r="G4" s="12">
        <f t="shared" ref="G4:G12" si="2">E4/E$13</f>
        <v>4.6190178509411685E-2</v>
      </c>
      <c r="H4" s="12">
        <f t="shared" ref="H4:H12" si="3">F4/F$13</f>
        <v>4.2608067677705558E-2</v>
      </c>
      <c r="I4" s="10">
        <f t="shared" si="0"/>
        <v>0.32203389830508472</v>
      </c>
    </row>
    <row r="5" spans="1:9" x14ac:dyDescent="0.25">
      <c r="A5" t="s">
        <v>2</v>
      </c>
      <c r="B5" s="5">
        <v>1050</v>
      </c>
      <c r="C5" s="6">
        <v>1800</v>
      </c>
      <c r="D5" s="5">
        <f t="shared" si="1"/>
        <v>750</v>
      </c>
      <c r="E5" s="5">
        <f>D5*Sales!G5</f>
        <v>69000</v>
      </c>
      <c r="F5" s="5">
        <v>165600</v>
      </c>
      <c r="G5" s="12">
        <f t="shared" si="2"/>
        <v>0.23963325692852677</v>
      </c>
      <c r="H5" s="12">
        <f t="shared" si="3"/>
        <v>0.17084493964716807</v>
      </c>
      <c r="I5" s="10">
        <f t="shared" si="0"/>
        <v>0.41666666666666669</v>
      </c>
    </row>
    <row r="6" spans="1:9" x14ac:dyDescent="0.25">
      <c r="A6" t="s">
        <v>3</v>
      </c>
      <c r="B6" s="5">
        <v>420</v>
      </c>
      <c r="C6" s="6">
        <v>550</v>
      </c>
      <c r="D6" s="5">
        <f t="shared" si="1"/>
        <v>130</v>
      </c>
      <c r="E6" s="5">
        <f>D6*Sales!G6</f>
        <v>48100</v>
      </c>
      <c r="F6" s="5">
        <v>203500</v>
      </c>
      <c r="G6" s="12">
        <f t="shared" si="2"/>
        <v>0.16704869069945127</v>
      </c>
      <c r="H6" s="12">
        <f t="shared" si="3"/>
        <v>0.20994532136593419</v>
      </c>
      <c r="I6" s="10">
        <f t="shared" si="0"/>
        <v>0.23636363636363636</v>
      </c>
    </row>
    <row r="7" spans="1:9" x14ac:dyDescent="0.25">
      <c r="A7" t="s">
        <v>4</v>
      </c>
      <c r="B7" s="5">
        <v>220</v>
      </c>
      <c r="C7" s="6">
        <v>300</v>
      </c>
      <c r="D7" s="5">
        <f t="shared" si="1"/>
        <v>80</v>
      </c>
      <c r="E7" s="5">
        <f>D7*Sales!G7</f>
        <v>15600</v>
      </c>
      <c r="F7" s="5">
        <v>58500</v>
      </c>
      <c r="G7" s="12">
        <f t="shared" si="2"/>
        <v>5.4177953740362578E-2</v>
      </c>
      <c r="H7" s="12">
        <f t="shared" si="3"/>
        <v>6.0352831940575676E-2</v>
      </c>
      <c r="I7" s="10">
        <f t="shared" si="0"/>
        <v>0.26666666666666666</v>
      </c>
    </row>
    <row r="8" spans="1:9" x14ac:dyDescent="0.25">
      <c r="A8" t="s">
        <v>5</v>
      </c>
      <c r="B8" s="5">
        <v>250</v>
      </c>
      <c r="C8" s="6">
        <v>360</v>
      </c>
      <c r="D8" s="5">
        <f t="shared" si="1"/>
        <v>110</v>
      </c>
      <c r="E8" s="5">
        <f>D8*Sales!G8</f>
        <v>30250</v>
      </c>
      <c r="F8" s="5">
        <v>99000</v>
      </c>
      <c r="G8" s="12">
        <f t="shared" si="2"/>
        <v>0.10505660901576717</v>
      </c>
      <c r="H8" s="12">
        <f t="shared" si="3"/>
        <v>0.1021355617455896</v>
      </c>
      <c r="I8" s="10">
        <f t="shared" si="0"/>
        <v>0.30555555555555558</v>
      </c>
    </row>
    <row r="9" spans="1:9" x14ac:dyDescent="0.25">
      <c r="A9" t="s">
        <v>6</v>
      </c>
      <c r="B9" s="5">
        <v>180</v>
      </c>
      <c r="C9" s="6">
        <v>220</v>
      </c>
      <c r="D9" s="5">
        <f t="shared" si="1"/>
        <v>40</v>
      </c>
      <c r="E9" s="5">
        <f>D9*Sales!G9</f>
        <v>10000</v>
      </c>
      <c r="F9" s="5">
        <v>55000</v>
      </c>
      <c r="G9" s="12">
        <f t="shared" si="2"/>
        <v>3.4729457525873447E-2</v>
      </c>
      <c r="H9" s="12">
        <f t="shared" si="3"/>
        <v>5.6741978747549777E-2</v>
      </c>
      <c r="I9" s="10">
        <f t="shared" si="0"/>
        <v>0.18181818181818182</v>
      </c>
    </row>
    <row r="10" spans="1:9" x14ac:dyDescent="0.25">
      <c r="A10" t="s">
        <v>7</v>
      </c>
      <c r="B10" s="5">
        <v>220</v>
      </c>
      <c r="C10" s="6">
        <v>280</v>
      </c>
      <c r="D10" s="5">
        <f t="shared" si="1"/>
        <v>60</v>
      </c>
      <c r="E10" s="5">
        <f>D10*Sales!G10</f>
        <v>4800</v>
      </c>
      <c r="F10" s="5">
        <v>22400</v>
      </c>
      <c r="G10" s="12">
        <f t="shared" si="2"/>
        <v>1.6670139612419255E-2</v>
      </c>
      <c r="H10" s="12">
        <f t="shared" si="3"/>
        <v>2.3109460435365728E-2</v>
      </c>
      <c r="I10" s="10">
        <f t="shared" si="0"/>
        <v>0.21428571428571427</v>
      </c>
    </row>
    <row r="11" spans="1:9" x14ac:dyDescent="0.25">
      <c r="A11" t="s">
        <v>9</v>
      </c>
      <c r="B11" s="5">
        <v>3400</v>
      </c>
      <c r="C11" s="6">
        <v>5500</v>
      </c>
      <c r="D11" s="5">
        <f t="shared" si="1"/>
        <v>2100</v>
      </c>
      <c r="E11" s="5">
        <f>D11*Sales!G11</f>
        <v>48300</v>
      </c>
      <c r="F11" s="5">
        <v>126500</v>
      </c>
      <c r="G11" s="12">
        <f t="shared" si="2"/>
        <v>0.16774327984996876</v>
      </c>
      <c r="H11" s="12">
        <f t="shared" si="3"/>
        <v>0.13050655111936449</v>
      </c>
      <c r="I11" s="10">
        <f t="shared" si="0"/>
        <v>0.38181818181818183</v>
      </c>
    </row>
    <row r="12" spans="1:9" x14ac:dyDescent="0.25">
      <c r="A12" t="s">
        <v>8</v>
      </c>
      <c r="B12" s="5">
        <v>290</v>
      </c>
      <c r="C12" s="6">
        <v>400</v>
      </c>
      <c r="D12" s="5">
        <f t="shared" si="1"/>
        <v>110</v>
      </c>
      <c r="E12" s="5">
        <f>D12*Sales!G12</f>
        <v>9350</v>
      </c>
      <c r="F12" s="5">
        <v>34000</v>
      </c>
      <c r="G12" s="12">
        <f t="shared" si="2"/>
        <v>3.247204278669167E-2</v>
      </c>
      <c r="H12" s="12">
        <f t="shared" si="3"/>
        <v>3.507685958939441E-2</v>
      </c>
      <c r="I12" s="10">
        <f t="shared" si="0"/>
        <v>0.27500000000000002</v>
      </c>
    </row>
    <row r="13" spans="1:9" x14ac:dyDescent="0.25">
      <c r="E13" s="5">
        <f>SUM(E3:E12)</f>
        <v>287940</v>
      </c>
      <c r="F13" s="5">
        <f>SUM(F3:F12)</f>
        <v>969300</v>
      </c>
      <c r="I13" s="10">
        <f>AVERAGE(I3:I12)</f>
        <v>0.2840208501479688</v>
      </c>
    </row>
    <row r="48" spans="1:2" x14ac:dyDescent="0.25">
      <c r="A48" t="s">
        <v>33</v>
      </c>
      <c r="B48" t="s">
        <v>39</v>
      </c>
    </row>
    <row r="49" spans="1:3" x14ac:dyDescent="0.25">
      <c r="A49" t="s">
        <v>0</v>
      </c>
      <c r="B49" s="12">
        <f>E3/E$13</f>
        <v>0.13627839133152742</v>
      </c>
      <c r="C49" s="12"/>
    </row>
    <row r="50" spans="1:3" x14ac:dyDescent="0.25">
      <c r="A50" t="s">
        <v>1</v>
      </c>
      <c r="B50" s="12">
        <f t="shared" ref="B50:B58" si="4">E4/E$13</f>
        <v>4.6190178509411685E-2</v>
      </c>
      <c r="C50" s="12"/>
    </row>
    <row r="51" spans="1:3" x14ac:dyDescent="0.25">
      <c r="A51" t="s">
        <v>2</v>
      </c>
      <c r="B51" s="12">
        <f t="shared" si="4"/>
        <v>0.23963325692852677</v>
      </c>
      <c r="C51" s="12"/>
    </row>
    <row r="52" spans="1:3" x14ac:dyDescent="0.25">
      <c r="A52" t="s">
        <v>3</v>
      </c>
      <c r="B52" s="12">
        <f t="shared" si="4"/>
        <v>0.16704869069945127</v>
      </c>
      <c r="C52" s="12"/>
    </row>
    <row r="53" spans="1:3" x14ac:dyDescent="0.25">
      <c r="A53" t="s">
        <v>4</v>
      </c>
      <c r="B53" s="12">
        <f t="shared" si="4"/>
        <v>5.4177953740362578E-2</v>
      </c>
      <c r="C53" s="12"/>
    </row>
    <row r="54" spans="1:3" x14ac:dyDescent="0.25">
      <c r="A54" t="s">
        <v>5</v>
      </c>
      <c r="B54" s="12">
        <f t="shared" si="4"/>
        <v>0.10505660901576717</v>
      </c>
      <c r="C54" s="12"/>
    </row>
    <row r="55" spans="1:3" x14ac:dyDescent="0.25">
      <c r="A55" t="s">
        <v>6</v>
      </c>
      <c r="B55" s="12">
        <f t="shared" si="4"/>
        <v>3.4729457525873447E-2</v>
      </c>
      <c r="C55" s="12"/>
    </row>
    <row r="56" spans="1:3" x14ac:dyDescent="0.25">
      <c r="A56" t="s">
        <v>7</v>
      </c>
      <c r="B56" s="12">
        <f t="shared" si="4"/>
        <v>1.6670139612419255E-2</v>
      </c>
      <c r="C56" s="12"/>
    </row>
    <row r="57" spans="1:3" x14ac:dyDescent="0.25">
      <c r="A57" t="s">
        <v>9</v>
      </c>
      <c r="B57" s="12">
        <f t="shared" si="4"/>
        <v>0.16774327984996876</v>
      </c>
      <c r="C57" s="12"/>
    </row>
    <row r="58" spans="1:3" x14ac:dyDescent="0.25">
      <c r="A58" t="s">
        <v>8</v>
      </c>
      <c r="B58" s="12">
        <f t="shared" si="4"/>
        <v>3.247204278669167E-2</v>
      </c>
      <c r="C58" s="12"/>
    </row>
    <row r="62" spans="1:3" x14ac:dyDescent="0.25">
      <c r="A62" t="s">
        <v>33</v>
      </c>
      <c r="B62" t="s">
        <v>40</v>
      </c>
    </row>
    <row r="63" spans="1:3" x14ac:dyDescent="0.25">
      <c r="A63" t="s">
        <v>0</v>
      </c>
      <c r="B63" s="12">
        <f>F3/F$13</f>
        <v>0.16867842773135253</v>
      </c>
      <c r="C63" s="12"/>
    </row>
    <row r="64" spans="1:3" x14ac:dyDescent="0.25">
      <c r="A64" t="s">
        <v>1</v>
      </c>
      <c r="B64" s="12">
        <f t="shared" ref="B64:B72" si="5">F4/F$13</f>
        <v>4.2608067677705558E-2</v>
      </c>
      <c r="C64" s="12"/>
    </row>
    <row r="65" spans="1:3" x14ac:dyDescent="0.25">
      <c r="A65" t="s">
        <v>2</v>
      </c>
      <c r="B65" s="12">
        <f t="shared" si="5"/>
        <v>0.17084493964716807</v>
      </c>
      <c r="C65" s="12"/>
    </row>
    <row r="66" spans="1:3" x14ac:dyDescent="0.25">
      <c r="A66" t="s">
        <v>3</v>
      </c>
      <c r="B66" s="12">
        <f t="shared" si="5"/>
        <v>0.20994532136593419</v>
      </c>
      <c r="C66" s="12"/>
    </row>
    <row r="67" spans="1:3" x14ac:dyDescent="0.25">
      <c r="A67" t="s">
        <v>4</v>
      </c>
      <c r="B67" s="12">
        <f t="shared" si="5"/>
        <v>6.0352831940575676E-2</v>
      </c>
      <c r="C67" s="12"/>
    </row>
    <row r="68" spans="1:3" x14ac:dyDescent="0.25">
      <c r="A68" t="s">
        <v>5</v>
      </c>
      <c r="B68" s="12">
        <f t="shared" si="5"/>
        <v>0.1021355617455896</v>
      </c>
      <c r="C68" s="12"/>
    </row>
    <row r="69" spans="1:3" x14ac:dyDescent="0.25">
      <c r="A69" t="s">
        <v>6</v>
      </c>
      <c r="B69" s="12">
        <f t="shared" si="5"/>
        <v>5.6741978747549777E-2</v>
      </c>
      <c r="C69" s="12"/>
    </row>
    <row r="70" spans="1:3" x14ac:dyDescent="0.25">
      <c r="A70" t="s">
        <v>7</v>
      </c>
      <c r="B70" s="12">
        <f t="shared" si="5"/>
        <v>2.3109460435365728E-2</v>
      </c>
      <c r="C70" s="12"/>
    </row>
    <row r="71" spans="1:3" x14ac:dyDescent="0.25">
      <c r="A71" t="s">
        <v>9</v>
      </c>
      <c r="B71" s="12">
        <f t="shared" si="5"/>
        <v>0.13050655111936449</v>
      </c>
      <c r="C71" s="12"/>
    </row>
    <row r="72" spans="1:3" x14ac:dyDescent="0.25">
      <c r="A72" t="s">
        <v>8</v>
      </c>
      <c r="B72" s="12">
        <f t="shared" si="5"/>
        <v>3.507685958939441E-2</v>
      </c>
      <c r="C7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Inventory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pal.as</dc:creator>
  <cp:lastModifiedBy>pal amit</cp:lastModifiedBy>
  <dcterms:created xsi:type="dcterms:W3CDTF">2015-06-05T18:17:20Z</dcterms:created>
  <dcterms:modified xsi:type="dcterms:W3CDTF">2024-12-02T19:28:38Z</dcterms:modified>
</cp:coreProperties>
</file>