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palance/Documents/GitHub/finance-learning/"/>
    </mc:Choice>
  </mc:AlternateContent>
  <bookViews>
    <workbookView xWindow="19140" yWindow="460" windowWidth="56600" windowHeight="40640"/>
  </bookViews>
  <sheets>
    <sheet name="工作表1" sheetId="1" r:id="rId1"/>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1" i="1" l="1"/>
  <c r="D173" i="1"/>
  <c r="G165" i="1"/>
  <c r="B155" i="1"/>
  <c r="G154" i="1"/>
  <c r="D152" i="1"/>
  <c r="D174" i="1" s="1"/>
  <c r="B174" i="1"/>
  <c r="N144" i="1"/>
  <c r="L122" i="1"/>
  <c r="Q136" i="1"/>
  <c r="L126" i="1"/>
  <c r="Q125" i="1"/>
  <c r="N123" i="1"/>
  <c r="N145" i="1" s="1"/>
  <c r="L145" i="1"/>
  <c r="G136" i="1"/>
  <c r="D144" i="1"/>
  <c r="B122" i="1"/>
  <c r="B126" i="1"/>
  <c r="G125" i="1"/>
  <c r="D123" i="1"/>
  <c r="D145" i="1" s="1"/>
  <c r="B145" i="1"/>
  <c r="N115" i="1"/>
  <c r="L93" i="1"/>
  <c r="L97" i="1"/>
  <c r="Q96" i="1"/>
  <c r="N94" i="1"/>
  <c r="N116" i="1" s="1"/>
  <c r="L116" i="1"/>
  <c r="D115" i="1"/>
  <c r="G96" i="1"/>
  <c r="B93" i="1"/>
  <c r="B97" i="1"/>
  <c r="D94" i="1"/>
  <c r="D116" i="1" s="1"/>
  <c r="B116" i="1"/>
  <c r="I86" i="1"/>
  <c r="G64" i="1"/>
  <c r="G87" i="1"/>
  <c r="G68" i="1"/>
  <c r="I65" i="1"/>
  <c r="I87" i="1" s="1"/>
  <c r="B64" i="1"/>
  <c r="B87" i="1"/>
  <c r="B68" i="1"/>
  <c r="D65" i="1"/>
  <c r="D87" i="1" s="1"/>
  <c r="L39" i="1"/>
  <c r="L35" i="1"/>
  <c r="N36" i="1"/>
  <c r="N58" i="1" s="1"/>
  <c r="L58" i="1"/>
  <c r="I36" i="1" l="1"/>
  <c r="I58" i="1" s="1"/>
  <c r="G35" i="1"/>
  <c r="G58" i="1" s="1"/>
  <c r="D36" i="1"/>
  <c r="B35" i="1"/>
  <c r="D58" i="1"/>
  <c r="B58" i="1"/>
  <c r="S29" i="1" l="1"/>
  <c r="Q29" i="1"/>
  <c r="N29" i="1"/>
  <c r="L29" i="1"/>
  <c r="I29" i="1"/>
  <c r="G29" i="1"/>
  <c r="D29" i="1"/>
  <c r="B29" i="1"/>
</calcChain>
</file>

<file path=xl/comments1.xml><?xml version="1.0" encoding="utf-8"?>
<comments xmlns="http://schemas.openxmlformats.org/spreadsheetml/2006/main">
  <authors>
    <author>palance</author>
    <author>Palance</author>
  </authors>
  <commentList>
    <comment ref="C4"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H4"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由于过去的交易或事项所引起的公司、企业的现有债务，这种债务需要企业在将来以转移资产或提供劳务加以清偿，从而引起未来经济利益的流出。</t>
        </r>
      </text>
    </comment>
    <comment ref="M4"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由于过去的交易或事项所引起的公司、企业的现有债务，这种债务需要企业在将来以转移资产或提供劳务加以清偿，从而引起未来经济利益的流出。</t>
        </r>
      </text>
    </comment>
    <comment ref="R4"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由于过去的交易或事项所引起的公司、企业的现有债务，这种债务需要企业在将来以转移资产或提供劳务加以清偿，从而引起未来经济利益的流出。</t>
        </r>
      </text>
    </comment>
    <comment ref="A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C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F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H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K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M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P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R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A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C6"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F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H6"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K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M6"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P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R6"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A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C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F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H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K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M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P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R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A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C8"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F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H8"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K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M8"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P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R8"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A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企业按照合同规定预付的款项</t>
        </r>
      </text>
    </comment>
    <comment ref="C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F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企业按照合同规定预付的款项</t>
        </r>
      </text>
    </comment>
    <comment ref="H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K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企业按照合同规定预付的款项</t>
        </r>
      </text>
    </comment>
    <comment ref="M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P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企业按照合同规定预付的款项</t>
        </r>
      </text>
    </comment>
    <comment ref="R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A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F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K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P1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A1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F1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K1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P1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A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C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F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H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K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M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P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R1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A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C14"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F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H14"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K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M14"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P1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R14"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A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同时具有下列特征的有形资产：（</t>
        </r>
        <r>
          <rPr>
            <sz val="10"/>
            <color rgb="FF000000"/>
            <rFont val="Microsoft YaHei UI"/>
            <charset val="134"/>
          </rPr>
          <t>1</t>
        </r>
        <r>
          <rPr>
            <sz val="10"/>
            <color rgb="FF000000"/>
            <rFont val="Microsoft YaHei UI"/>
            <charset val="134"/>
          </rPr>
          <t>）为生产商品、提供劳务、出租或经营管理而持有的；（</t>
        </r>
        <r>
          <rPr>
            <sz val="10"/>
            <color rgb="FF000000"/>
            <rFont val="Microsoft YaHei UI"/>
            <charset val="134"/>
          </rPr>
          <t>2</t>
        </r>
        <r>
          <rPr>
            <sz val="10"/>
            <color rgb="FF000000"/>
            <rFont val="Microsoft YaHei UI"/>
            <charset val="134"/>
          </rPr>
          <t>）使用寿命超过一个会计年度</t>
        </r>
        <r>
          <rPr>
            <sz val="10"/>
            <color rgb="FF000000"/>
            <rFont val="Microsoft YaHei UI"/>
            <charset val="134"/>
          </rPr>
          <t>。</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历史成本</t>
        </r>
        <r>
          <rPr>
            <sz val="10"/>
            <color rgb="FF000000"/>
            <rFont val="Microsoft YaHei UI"/>
            <charset val="134"/>
          </rPr>
          <t>/</t>
        </r>
        <r>
          <rPr>
            <sz val="10"/>
            <color rgb="FF000000"/>
            <rFont val="Microsoft YaHei UI"/>
            <charset val="134"/>
          </rPr>
          <t>原始成本</t>
        </r>
        <r>
          <rPr>
            <sz val="10"/>
            <color rgb="FF000000"/>
            <rFont val="Microsoft YaHei UI"/>
            <charset val="134"/>
          </rPr>
          <t>/</t>
        </r>
        <r>
          <rPr>
            <sz val="10"/>
            <color rgb="FF000000"/>
            <rFont val="Microsoft YaHei UI"/>
            <charset val="134"/>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金融资产：金融资产通常指企业的库存现金、银行存款、其他货币基金、应收账款、应收票据、贷款、其他应收款、股权投资、债权投资和衍生金融工具形成的资产。</t>
        </r>
      </text>
    </comment>
    <comment ref="C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F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同时具有下列特征的有形资产：（</t>
        </r>
        <r>
          <rPr>
            <sz val="10"/>
            <color rgb="FF000000"/>
            <rFont val="Microsoft YaHei UI"/>
            <charset val="134"/>
          </rPr>
          <t>1</t>
        </r>
        <r>
          <rPr>
            <sz val="10"/>
            <color rgb="FF000000"/>
            <rFont val="Microsoft YaHei UI"/>
            <charset val="134"/>
          </rPr>
          <t>）为生产商品、提供劳务、出租或经营管理而持有的；（</t>
        </r>
        <r>
          <rPr>
            <sz val="10"/>
            <color rgb="FF000000"/>
            <rFont val="Microsoft YaHei UI"/>
            <charset val="134"/>
          </rPr>
          <t>2</t>
        </r>
        <r>
          <rPr>
            <sz val="10"/>
            <color rgb="FF000000"/>
            <rFont val="Microsoft YaHei UI"/>
            <charset val="134"/>
          </rPr>
          <t>）使用寿命超过一个会计年度</t>
        </r>
        <r>
          <rPr>
            <sz val="10"/>
            <color rgb="FF000000"/>
            <rFont val="Microsoft YaHei UI"/>
            <charset val="134"/>
          </rPr>
          <t>。</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历史成本</t>
        </r>
        <r>
          <rPr>
            <sz val="10"/>
            <color rgb="FF000000"/>
            <rFont val="Microsoft YaHei UI"/>
            <charset val="134"/>
          </rPr>
          <t>/</t>
        </r>
        <r>
          <rPr>
            <sz val="10"/>
            <color rgb="FF000000"/>
            <rFont val="Microsoft YaHei UI"/>
            <charset val="134"/>
          </rPr>
          <t>原始成本</t>
        </r>
        <r>
          <rPr>
            <sz val="10"/>
            <color rgb="FF000000"/>
            <rFont val="Microsoft YaHei UI"/>
            <charset val="134"/>
          </rPr>
          <t>/</t>
        </r>
        <r>
          <rPr>
            <sz val="10"/>
            <color rgb="FF000000"/>
            <rFont val="Microsoft YaHei UI"/>
            <charset val="134"/>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金融资产：金融资产通常指企业的库存现金、银行存款、其他货币基金、应收账款、应收票据、贷款、其他应收款、股权投资、债权投资和衍生金融工具形成的资产。</t>
        </r>
      </text>
    </comment>
    <comment ref="H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K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同时具有下列特征的有形资产：（</t>
        </r>
        <r>
          <rPr>
            <sz val="10"/>
            <color rgb="FF000000"/>
            <rFont val="Microsoft YaHei UI"/>
            <charset val="134"/>
          </rPr>
          <t>1</t>
        </r>
        <r>
          <rPr>
            <sz val="10"/>
            <color rgb="FF000000"/>
            <rFont val="Microsoft YaHei UI"/>
            <charset val="134"/>
          </rPr>
          <t>）为生产商品、提供劳务、出租或经营管理而持有的；（</t>
        </r>
        <r>
          <rPr>
            <sz val="10"/>
            <color rgb="FF000000"/>
            <rFont val="Microsoft YaHei UI"/>
            <charset val="134"/>
          </rPr>
          <t>2</t>
        </r>
        <r>
          <rPr>
            <sz val="10"/>
            <color rgb="FF000000"/>
            <rFont val="Microsoft YaHei UI"/>
            <charset val="134"/>
          </rPr>
          <t>）使用寿命超过一个会计年度</t>
        </r>
        <r>
          <rPr>
            <sz val="10"/>
            <color rgb="FF000000"/>
            <rFont val="Microsoft YaHei UI"/>
            <charset val="134"/>
          </rPr>
          <t>。</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历史成本</t>
        </r>
        <r>
          <rPr>
            <sz val="10"/>
            <color rgb="FF000000"/>
            <rFont val="Microsoft YaHei UI"/>
            <charset val="134"/>
          </rPr>
          <t>/</t>
        </r>
        <r>
          <rPr>
            <sz val="10"/>
            <color rgb="FF000000"/>
            <rFont val="Microsoft YaHei UI"/>
            <charset val="134"/>
          </rPr>
          <t>原始成本</t>
        </r>
        <r>
          <rPr>
            <sz val="10"/>
            <color rgb="FF000000"/>
            <rFont val="Microsoft YaHei UI"/>
            <charset val="134"/>
          </rPr>
          <t>/</t>
        </r>
        <r>
          <rPr>
            <sz val="10"/>
            <color rgb="FF000000"/>
            <rFont val="Microsoft YaHei UI"/>
            <charset val="134"/>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金融资产：金融资产通常指企业的库存现金、银行存款、其他货币基金、应收账款、应收票据、贷款、其他应收款、股权投资、债权投资和衍生金融工具形成的资产。</t>
        </r>
      </text>
    </comment>
    <comment ref="M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P15"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同时具有下列特征的有形资产：（</t>
        </r>
        <r>
          <rPr>
            <sz val="10"/>
            <color rgb="FF000000"/>
            <rFont val="Microsoft YaHei UI"/>
            <charset val="134"/>
          </rPr>
          <t>1</t>
        </r>
        <r>
          <rPr>
            <sz val="10"/>
            <color rgb="FF000000"/>
            <rFont val="等线"/>
            <family val="4"/>
            <charset val="134"/>
            <scheme val="minor"/>
          </rPr>
          <t>）为生产商品、提供劳务、出租或经营管理而持有的；（</t>
        </r>
        <r>
          <rPr>
            <sz val="10"/>
            <color rgb="FF000000"/>
            <rFont val="Microsoft YaHei UI"/>
            <charset val="134"/>
          </rPr>
          <t>2</t>
        </r>
        <r>
          <rPr>
            <sz val="10"/>
            <color rgb="FF000000"/>
            <rFont val="等线"/>
            <family val="4"/>
            <charset val="134"/>
            <scheme val="minor"/>
          </rPr>
          <t>）使用寿命超过一个会计年度。</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历史成本</t>
        </r>
        <r>
          <rPr>
            <sz val="10"/>
            <color rgb="FF000000"/>
            <rFont val="Microsoft YaHei UI"/>
            <charset val="134"/>
          </rPr>
          <t>/</t>
        </r>
        <r>
          <rPr>
            <sz val="10"/>
            <color rgb="FF000000"/>
            <rFont val="等线"/>
            <family val="4"/>
            <charset val="134"/>
            <scheme val="minor"/>
          </rPr>
          <t>原始成本</t>
        </r>
        <r>
          <rPr>
            <sz val="10"/>
            <color rgb="FF000000"/>
            <rFont val="Microsoft YaHei UI"/>
            <charset val="134"/>
          </rPr>
          <t>/</t>
        </r>
        <r>
          <rPr>
            <sz val="10"/>
            <color rgb="FF000000"/>
            <rFont val="等线"/>
            <family val="4"/>
            <charset val="134"/>
            <scheme val="minor"/>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金融资产：金融资产通常指企业的库存现金、银行存款、其他货币基金、应收账款、应收票据、贷款、其他应收款、股权投资、债权投资和衍生金融工具形成的资产。</t>
        </r>
      </text>
    </comment>
    <comment ref="R1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A1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C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F1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H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K1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M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P1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企业拥有或控制的没有实物形态的可辨认非货币性资产，包括专利权、专有技术、版权、商标权、商誉，在中国也包括土地使用权。在其他国家，企业和个人可以拥有土地所有权，因此土地属于固定资产。</t>
        </r>
      </text>
    </comment>
    <comment ref="R1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C1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H1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M1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R1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C2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H2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M2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R2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C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H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M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R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C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H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M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R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C33"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H33"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M33"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A3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C3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F3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H3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K3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M3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A3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C35"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F3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H35"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K3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M35"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A3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C3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F3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H3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K3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M3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P3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营业税：国家对工商盈利事业按营业额征收的税，属于流转课税的一类。</t>
        </r>
        <r>
          <rPr>
            <sz val="10"/>
            <color rgb="FF000000"/>
            <rFont val="Microsoft YaHei UI"/>
            <charset val="134"/>
          </rPr>
          <t xml:space="preserve">
</t>
        </r>
        <r>
          <rPr>
            <sz val="10"/>
            <color rgb="FF000000"/>
            <rFont val="Microsoft YaHei UI"/>
            <charset val="134"/>
          </rPr>
          <t>营业税金及附加：企业经营活动应负担的相关税费，包括营业税、消费税、城市维护建设税、资源税和教育费附加等。企业应通过“营业税金及附加”科目，核算企业经营活动相关的税费的发生和结转情况。</t>
        </r>
      </text>
    </comment>
    <comment ref="A3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C37"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F3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H37"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K3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M37"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P3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公司销售、杂项与管理费用的同义词。</t>
        </r>
      </text>
    </comment>
    <comment ref="A3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企业按照合同规定预付的款项</t>
        </r>
      </text>
    </comment>
    <comment ref="C3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F38"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企业按照合同规定预付的款项</t>
        </r>
      </text>
    </comment>
    <comment ref="H3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K38"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企业按照合同规定预付的款项</t>
        </r>
      </text>
    </comment>
    <comment ref="M3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P3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企业的行政管理部门为管理和组织经营而发生的各项费用。</t>
        </r>
      </text>
    </comment>
    <comment ref="A3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F3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K3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P3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在生产经营过程中为筹集资金而发生的各项费用。包括企业生产经营期间发生的利息支出（减利息收入）、汇兑净损失（有的企业入商品流通企业、保险企业进行单独核算，不包括在财务费用中）、金融机构手续费，以及筹资发生的其他财务费用如债券印刷费</t>
        </r>
        <r>
          <rPr>
            <sz val="10"/>
            <color rgb="FF000000"/>
            <rFont val="Microsoft YaHei UI"/>
            <charset val="134"/>
          </rPr>
          <t xml:space="preserve"> </t>
        </r>
        <r>
          <rPr>
            <sz val="10"/>
            <color rgb="FF000000"/>
            <rFont val="Microsoft YaHei UI"/>
            <charset val="134"/>
          </rPr>
          <t>、国外借款担保费等。</t>
        </r>
      </text>
    </comment>
    <comment ref="A4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F4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K4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P4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因资产的账面价值高于其可收回金额而造成的损失。会计准则规定资产减值范围主要是固定资产、无形资产以及除特别规定外的其他资产减值的处理。</t>
        </r>
      </text>
    </comment>
    <comment ref="P4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以公允价值计量且其变动计入当期损益的交易性金融资产。在资产负债表日，“交易性金融资产”的公允价值高于其账面价值的差额，应借记“交易性金融资产</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公允价值变动”，贷记“公允价值变动损益”，公允价值低于其账面价值的差额，则做相反的分录。</t>
        </r>
      </text>
    </comment>
    <comment ref="A4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C4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F4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H4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K4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M4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P4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对外投资所取得的利润、股利和债券利息等收入减去投资损失后的净收益。</t>
        </r>
      </text>
    </comment>
    <comment ref="A4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C43"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F4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H43"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K4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M43"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A44"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同时具有下列特征的有形资产：（</t>
        </r>
        <r>
          <rPr>
            <sz val="10"/>
            <color rgb="FF000000"/>
            <rFont val="Microsoft YaHei UI"/>
            <charset val="134"/>
          </rPr>
          <t>1</t>
        </r>
        <r>
          <rPr>
            <sz val="10"/>
            <color rgb="FF000000"/>
            <rFont val="等线"/>
            <family val="4"/>
            <charset val="134"/>
            <scheme val="minor"/>
          </rPr>
          <t>）为生产商品、提供劳务、出租或经营管理而持有的；（</t>
        </r>
        <r>
          <rPr>
            <sz val="10"/>
            <color rgb="FF000000"/>
            <rFont val="Microsoft YaHei UI"/>
            <charset val="134"/>
          </rPr>
          <t>2</t>
        </r>
        <r>
          <rPr>
            <sz val="10"/>
            <color rgb="FF000000"/>
            <rFont val="等线"/>
            <family val="4"/>
            <charset val="134"/>
            <scheme val="minor"/>
          </rPr>
          <t>）使用寿命超过一个会计年度。</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历史成本</t>
        </r>
        <r>
          <rPr>
            <sz val="10"/>
            <color rgb="FF000000"/>
            <rFont val="Microsoft YaHei UI"/>
            <charset val="134"/>
          </rPr>
          <t>/</t>
        </r>
        <r>
          <rPr>
            <sz val="10"/>
            <color rgb="FF000000"/>
            <rFont val="等线"/>
            <family val="4"/>
            <charset val="134"/>
            <scheme val="minor"/>
          </rPr>
          <t>原始成本</t>
        </r>
        <r>
          <rPr>
            <sz val="10"/>
            <color rgb="FF000000"/>
            <rFont val="Microsoft YaHei UI"/>
            <charset val="134"/>
          </rPr>
          <t>/</t>
        </r>
        <r>
          <rPr>
            <sz val="10"/>
            <color rgb="FF000000"/>
            <rFont val="等线"/>
            <family val="4"/>
            <charset val="134"/>
            <scheme val="minor"/>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金融资产：金融资产通常指企业的库存现金、银行存款、其他货币基金、应收账款、应收票据、贷款、其他应收款、股权投资、债权投资和衍生金融工具形成的资产。</t>
        </r>
      </text>
    </comment>
    <comment ref="C4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F44"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同时具有下列特征的有形资产：（</t>
        </r>
        <r>
          <rPr>
            <sz val="10"/>
            <color rgb="FF000000"/>
            <rFont val="Microsoft YaHei UI"/>
            <charset val="134"/>
          </rPr>
          <t>1</t>
        </r>
        <r>
          <rPr>
            <sz val="10"/>
            <color rgb="FF000000"/>
            <rFont val="等线"/>
            <family val="4"/>
            <charset val="134"/>
            <scheme val="minor"/>
          </rPr>
          <t>）为生产商品、提供劳务、出租或经营管理而持有的；（</t>
        </r>
        <r>
          <rPr>
            <sz val="10"/>
            <color rgb="FF000000"/>
            <rFont val="Microsoft YaHei UI"/>
            <charset val="134"/>
          </rPr>
          <t>2</t>
        </r>
        <r>
          <rPr>
            <sz val="10"/>
            <color rgb="FF000000"/>
            <rFont val="等线"/>
            <family val="4"/>
            <charset val="134"/>
            <scheme val="minor"/>
          </rPr>
          <t>）使用寿命超过一个会计年度。</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历史成本</t>
        </r>
        <r>
          <rPr>
            <sz val="10"/>
            <color rgb="FF000000"/>
            <rFont val="Microsoft YaHei UI"/>
            <charset val="134"/>
          </rPr>
          <t>/</t>
        </r>
        <r>
          <rPr>
            <sz val="10"/>
            <color rgb="FF000000"/>
            <rFont val="等线"/>
            <family val="4"/>
            <charset val="134"/>
            <scheme val="minor"/>
          </rPr>
          <t>原始成本</t>
        </r>
        <r>
          <rPr>
            <sz val="10"/>
            <color rgb="FF000000"/>
            <rFont val="Microsoft YaHei UI"/>
            <charset val="134"/>
          </rPr>
          <t>/</t>
        </r>
        <r>
          <rPr>
            <sz val="10"/>
            <color rgb="FF000000"/>
            <rFont val="等线"/>
            <family val="4"/>
            <charset val="134"/>
            <scheme val="minor"/>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金融资产：金融资产通常指企业的库存现金、银行存款、其他货币基金、应收账款、应收票据、贷款、其他应收款、股权投资、债权投资和衍生金融工具形成的资产。</t>
        </r>
      </text>
    </comment>
    <comment ref="H4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K44"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同时具有下列特征的有形资产：（</t>
        </r>
        <r>
          <rPr>
            <sz val="10"/>
            <color rgb="FF000000"/>
            <rFont val="Microsoft YaHei UI"/>
            <charset val="134"/>
          </rPr>
          <t>1</t>
        </r>
        <r>
          <rPr>
            <sz val="10"/>
            <color rgb="FF000000"/>
            <rFont val="等线"/>
            <family val="4"/>
            <charset val="134"/>
            <scheme val="minor"/>
          </rPr>
          <t>）为生产商品、提供劳务、出租或经营管理而持有的；（</t>
        </r>
        <r>
          <rPr>
            <sz val="10"/>
            <color rgb="FF000000"/>
            <rFont val="Microsoft YaHei UI"/>
            <charset val="134"/>
          </rPr>
          <t>2</t>
        </r>
        <r>
          <rPr>
            <sz val="10"/>
            <color rgb="FF000000"/>
            <rFont val="等线"/>
            <family val="4"/>
            <charset val="134"/>
            <scheme val="minor"/>
          </rPr>
          <t>）使用寿命超过一个会计年度。</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历史成本</t>
        </r>
        <r>
          <rPr>
            <sz val="10"/>
            <color rgb="FF000000"/>
            <rFont val="Microsoft YaHei UI"/>
            <charset val="134"/>
          </rPr>
          <t>/</t>
        </r>
        <r>
          <rPr>
            <sz val="10"/>
            <color rgb="FF000000"/>
            <rFont val="等线"/>
            <family val="4"/>
            <charset val="134"/>
            <scheme val="minor"/>
          </rPr>
          <t>原始成本</t>
        </r>
        <r>
          <rPr>
            <sz val="10"/>
            <color rgb="FF000000"/>
            <rFont val="Microsoft YaHei UI"/>
            <charset val="134"/>
          </rPr>
          <t>/</t>
        </r>
        <r>
          <rPr>
            <sz val="10"/>
            <color rgb="FF000000"/>
            <rFont val="等线"/>
            <family val="4"/>
            <charset val="134"/>
            <scheme val="minor"/>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金融资产：金融资产通常指企业的库存现金、银行存款、其他货币基金、应收账款、应收票据、贷款、其他应收款、股权投资、债权投资和衍生金融工具形成的资产。</t>
        </r>
      </text>
    </comment>
    <comment ref="M4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P4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企业利润的主要来源，主要有营业收入、营业成本、期间费用、资产减值损失、公允价值变动净收益、投资净收益构成。</t>
        </r>
        <r>
          <rPr>
            <sz val="10"/>
            <color rgb="FF000000"/>
            <rFont val="Microsoft YaHei UI"/>
            <charset val="134"/>
          </rPr>
          <t xml:space="preserve">
</t>
        </r>
        <r>
          <rPr>
            <sz val="10"/>
            <color rgb="FF000000"/>
            <rFont val="Microsoft YaHei UI"/>
            <charset val="134"/>
          </rPr>
          <t>企业的营业利润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营业收入</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营业成本</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营业税金及附加</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管理费用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财务费用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资产减值的损失</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公允价值变动的收益</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投资收益</t>
        </r>
      </text>
    </comment>
    <comment ref="A45"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C4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F45"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H4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K45"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M4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P4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除企业营业执照中规定的主营业务以及附属的其他业务之外的所有收入即营业外收入。营业外收入主要包括：非流动资产处置利得、非货币性资产交换利得、出售无形资产收益、债务重组利得、企业合并损益、盘盈利得、因债权人原因确实无法支付的应收款项、政府补助、教育费附加返还款、罚款收入、捐赠利得等。</t>
        </r>
      </text>
    </comment>
    <comment ref="P4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企业发生的与企业日常生产经营活动无直接关系的各项支出。包括非流动资产处置损失、非货币性资产交换损失、债务重组损失、公益性捐赠支出、非常损失、盘亏损失等。</t>
        </r>
      </text>
    </comment>
    <comment ref="C4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H4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M4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P47"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利润总额</t>
        </r>
        <r>
          <rPr>
            <sz val="10"/>
            <color rgb="FF000000"/>
            <rFont val="等线"/>
            <family val="4"/>
            <charset val="134"/>
          </rPr>
          <t xml:space="preserve"> = </t>
        </r>
        <r>
          <rPr>
            <sz val="10"/>
            <color rgb="FF000000"/>
            <rFont val="等线"/>
            <family val="4"/>
            <charset val="134"/>
          </rPr>
          <t>营业利润</t>
        </r>
        <r>
          <rPr>
            <sz val="10"/>
            <color rgb="FF000000"/>
            <rFont val="等线"/>
            <family val="4"/>
            <charset val="134"/>
          </rPr>
          <t xml:space="preserve"> + </t>
        </r>
        <r>
          <rPr>
            <sz val="10"/>
            <color rgb="FF000000"/>
            <rFont val="等线"/>
            <family val="4"/>
            <charset val="134"/>
          </rPr>
          <t>营业外的收入</t>
        </r>
        <r>
          <rPr>
            <sz val="10"/>
            <color rgb="FF000000"/>
            <rFont val="等线"/>
            <family val="4"/>
            <charset val="134"/>
          </rPr>
          <t xml:space="preserve"> - </t>
        </r>
        <r>
          <rPr>
            <sz val="10"/>
            <color rgb="FF000000"/>
            <rFont val="等线"/>
            <family val="4"/>
            <charset val="134"/>
          </rPr>
          <t>营业外的支出</t>
        </r>
        <r>
          <rPr>
            <sz val="10"/>
            <color rgb="FF000000"/>
            <rFont val="等线"/>
            <family val="4"/>
            <charset val="134"/>
          </rPr>
          <t xml:space="preserve"> + </t>
        </r>
        <r>
          <rPr>
            <sz val="10"/>
            <color rgb="FF000000"/>
            <rFont val="等线"/>
            <family val="4"/>
            <charset val="134"/>
          </rPr>
          <t>补贴收入</t>
        </r>
        <r>
          <rPr>
            <sz val="10"/>
            <color rgb="FF000000"/>
            <rFont val="等线"/>
            <family val="4"/>
            <charset val="134"/>
          </rPr>
          <t xml:space="preserve"> + </t>
        </r>
        <r>
          <rPr>
            <sz val="10"/>
            <color rgb="FF000000"/>
            <rFont val="等线"/>
            <family val="4"/>
            <charset val="134"/>
          </rPr>
          <t>汇兑损益</t>
        </r>
        <r>
          <rPr>
            <sz val="10"/>
            <color rgb="FF000000"/>
            <rFont val="等线"/>
            <family val="4"/>
            <charset val="134"/>
          </rPr>
          <t xml:space="preserve">
</t>
        </r>
      </text>
    </comment>
    <comment ref="C4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H4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M4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P4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利润总额中按规定缴纳了所得税以后公司的利润留存，一般也成为税后利润或净收入。净利润是一个企业经营的最终成果：净利润多，企业的经营效益就好；净利润少，企业的经营效益就差，它是衡量一个企业经营效益的主要指标。</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企业净利润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利润总额</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所得税</t>
        </r>
      </text>
    </comment>
    <comment ref="C5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H5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M5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C5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H5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M5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C62"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H62"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A6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C6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F6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H6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A6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C64"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F6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H64"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A6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C6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F6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H6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K6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营业税：国家对工商盈利事业按营业额征收的税，属于流转课税的一类。</t>
        </r>
        <r>
          <rPr>
            <sz val="10"/>
            <color rgb="FF000000"/>
            <rFont val="Microsoft YaHei UI"/>
            <charset val="134"/>
          </rPr>
          <t xml:space="preserve">
</t>
        </r>
        <r>
          <rPr>
            <sz val="10"/>
            <color rgb="FF000000"/>
            <rFont val="Microsoft YaHei UI"/>
            <charset val="134"/>
          </rPr>
          <t>营业税金及附加：企业经营活动应负担的相关税费，包括营业税、消费税、城市维护建设税、资源税和教育费附加等。企业应通过“营业税金及附加”科目，核算企业经营活动相关的税费的发生和结转情况。</t>
        </r>
      </text>
    </comment>
    <comment ref="A6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C6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F6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H6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K6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公司销售、杂项与管理费用的同义词。</t>
        </r>
      </text>
    </comment>
    <comment ref="A67"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企业按照合同规定预付的款项</t>
        </r>
      </text>
    </comment>
    <comment ref="C6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F67"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企业按照合同规定预付的款项</t>
        </r>
      </text>
    </comment>
    <comment ref="H6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K6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企业的行政管理部门为管理和组织经营而发生的各项费用。</t>
        </r>
      </text>
    </comment>
    <comment ref="A6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F6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K6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在生产经营过程中为筹集资金而发生的各项费用。包括企业生产经营期间发生的利息支出（减利息收入）、汇兑净损失（有的企业入商品流通企业、保险企业进行单独核算，不包括在财务费用中）、金融机构手续费，以及筹资发生的其他财务费用如债券印刷费</t>
        </r>
        <r>
          <rPr>
            <sz val="10"/>
            <color rgb="FF000000"/>
            <rFont val="Microsoft YaHei UI"/>
            <charset val="134"/>
          </rPr>
          <t xml:space="preserve"> </t>
        </r>
        <r>
          <rPr>
            <sz val="10"/>
            <color rgb="FF000000"/>
            <rFont val="Microsoft YaHei UI"/>
            <charset val="134"/>
          </rPr>
          <t>、国外借款担保费等。</t>
        </r>
      </text>
    </comment>
    <comment ref="A6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F6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K6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因资产的账面价值高于其可收回金额而造成的损失。会计准则规定资产减值范围主要是固定资产、无形资产以及除特别规定外的其他资产减值的处理。</t>
        </r>
      </text>
    </comment>
    <comment ref="K7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以公允价值计量且其变动计入当期损益的交易性金融资产。在资产负债表日，“交易性金融资产”的公允价值高于其账面价值的差额，应借记“交易性金融资产</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公允价值变动”，贷记“公允价值变动损益”，公允价值低于其账面价值的差额，则做相反的分录。</t>
        </r>
      </text>
    </comment>
    <comment ref="A7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C7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F7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H7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K7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对外投资所取得的利润、股利和债券利息等收入减去投资损失后的净收益。</t>
        </r>
      </text>
    </comment>
    <comment ref="A7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C72"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F7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H72"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A73"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同时具有下列特征的有形资产：（</t>
        </r>
        <r>
          <rPr>
            <sz val="10"/>
            <color rgb="FF000000"/>
            <rFont val="Microsoft YaHei UI"/>
            <charset val="134"/>
          </rPr>
          <t>1</t>
        </r>
        <r>
          <rPr>
            <sz val="10"/>
            <color rgb="FF000000"/>
            <rFont val="等线"/>
            <family val="4"/>
            <charset val="134"/>
            <scheme val="minor"/>
          </rPr>
          <t>）为生产商品、提供劳务、出租或经营管理而持有的；（</t>
        </r>
        <r>
          <rPr>
            <sz val="10"/>
            <color rgb="FF000000"/>
            <rFont val="Microsoft YaHei UI"/>
            <charset val="134"/>
          </rPr>
          <t>2</t>
        </r>
        <r>
          <rPr>
            <sz val="10"/>
            <color rgb="FF000000"/>
            <rFont val="等线"/>
            <family val="4"/>
            <charset val="134"/>
            <scheme val="minor"/>
          </rPr>
          <t>）使用寿命超过一个会计年度。</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历史成本</t>
        </r>
        <r>
          <rPr>
            <sz val="10"/>
            <color rgb="FF000000"/>
            <rFont val="Microsoft YaHei UI"/>
            <charset val="134"/>
          </rPr>
          <t>/</t>
        </r>
        <r>
          <rPr>
            <sz val="10"/>
            <color rgb="FF000000"/>
            <rFont val="等线"/>
            <family val="4"/>
            <charset val="134"/>
            <scheme val="minor"/>
          </rPr>
          <t>原始成本</t>
        </r>
        <r>
          <rPr>
            <sz val="10"/>
            <color rgb="FF000000"/>
            <rFont val="Microsoft YaHei UI"/>
            <charset val="134"/>
          </rPr>
          <t>/</t>
        </r>
        <r>
          <rPr>
            <sz val="10"/>
            <color rgb="FF000000"/>
            <rFont val="等线"/>
            <family val="4"/>
            <charset val="134"/>
            <scheme val="minor"/>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金融资产：金融资产通常指企业的库存现金、银行存款、其他货币基金、应收账款、应收票据、贷款、其他应收款、股权投资、债权投资和衍生金融工具形成的资产。</t>
        </r>
      </text>
    </comment>
    <comment ref="C7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F73"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同时具有下列特征的有形资产：（</t>
        </r>
        <r>
          <rPr>
            <sz val="10"/>
            <color rgb="FF000000"/>
            <rFont val="Microsoft YaHei UI"/>
            <charset val="134"/>
          </rPr>
          <t>1</t>
        </r>
        <r>
          <rPr>
            <sz val="10"/>
            <color rgb="FF000000"/>
            <rFont val="等线"/>
            <family val="4"/>
            <charset val="134"/>
            <scheme val="minor"/>
          </rPr>
          <t>）为生产商品、提供劳务、出租或经营管理而持有的；（</t>
        </r>
        <r>
          <rPr>
            <sz val="10"/>
            <color rgb="FF000000"/>
            <rFont val="Microsoft YaHei UI"/>
            <charset val="134"/>
          </rPr>
          <t>2</t>
        </r>
        <r>
          <rPr>
            <sz val="10"/>
            <color rgb="FF000000"/>
            <rFont val="等线"/>
            <family val="4"/>
            <charset val="134"/>
            <scheme val="minor"/>
          </rPr>
          <t>）使用寿命超过一个会计年度。</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历史成本</t>
        </r>
        <r>
          <rPr>
            <sz val="10"/>
            <color rgb="FF000000"/>
            <rFont val="Microsoft YaHei UI"/>
            <charset val="134"/>
          </rPr>
          <t>/</t>
        </r>
        <r>
          <rPr>
            <sz val="10"/>
            <color rgb="FF000000"/>
            <rFont val="等线"/>
            <family val="4"/>
            <charset val="134"/>
            <scheme val="minor"/>
          </rPr>
          <t>原始成本</t>
        </r>
        <r>
          <rPr>
            <sz val="10"/>
            <color rgb="FF000000"/>
            <rFont val="Microsoft YaHei UI"/>
            <charset val="134"/>
          </rPr>
          <t>/</t>
        </r>
        <r>
          <rPr>
            <sz val="10"/>
            <color rgb="FF000000"/>
            <rFont val="等线"/>
            <family val="4"/>
            <charset val="134"/>
            <scheme val="minor"/>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金融资产：金融资产通常指企业的库存现金、银行存款、其他货币基金、应收账款、应收票据、贷款、其他应收款、股权投资、债权投资和衍生金融工具形成的资产。</t>
        </r>
      </text>
    </comment>
    <comment ref="H7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K7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企业利润的主要来源，主要有营业收入、营业成本、期间费用、资产减值损失、公允价值变动净收益、投资净收益构成。</t>
        </r>
        <r>
          <rPr>
            <sz val="10"/>
            <color rgb="FF000000"/>
            <rFont val="Microsoft YaHei UI"/>
            <charset val="134"/>
          </rPr>
          <t xml:space="preserve">
</t>
        </r>
        <r>
          <rPr>
            <sz val="10"/>
            <color rgb="FF000000"/>
            <rFont val="Microsoft YaHei UI"/>
            <charset val="134"/>
          </rPr>
          <t>企业的营业利润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营业收入</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营业成本</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营业税金及附加</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管理费用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财务费用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资产减值的损失</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公允价值变动的收益</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投资收益</t>
        </r>
      </text>
    </comment>
    <comment ref="A74"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C7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F74"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H7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K7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除企业营业执照中规定的主营业务以及附属的其他业务之外的所有收入即营业外收入。营业外收入主要包括：非流动资产处置利得、非货币性资产交换利得、出售无形资产收益、债务重组利得、企业合并损益、盘盈利得、因债权人原因确实无法支付的应收款项、政府补助、教育费附加返还款、罚款收入、捐赠利得等。</t>
        </r>
      </text>
    </comment>
    <comment ref="K7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企业发生的与企业日常生产经营活动无直接关系的各项支出。包括非流动资产处置损失、非货币性资产交换损失、债务重组损失、公益性捐赠支出、非常损失、盘亏损失等。</t>
        </r>
      </text>
    </comment>
    <comment ref="C7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H7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K7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利润总额</t>
        </r>
        <r>
          <rPr>
            <sz val="10"/>
            <color rgb="FF000000"/>
            <rFont val="等线"/>
            <family val="4"/>
            <charset val="134"/>
          </rPr>
          <t xml:space="preserve"> = </t>
        </r>
        <r>
          <rPr>
            <sz val="10"/>
            <color rgb="FF000000"/>
            <rFont val="等线"/>
            <family val="4"/>
            <charset val="134"/>
          </rPr>
          <t>营业利润</t>
        </r>
        <r>
          <rPr>
            <sz val="10"/>
            <color rgb="FF000000"/>
            <rFont val="等线"/>
            <family val="4"/>
            <charset val="134"/>
          </rPr>
          <t xml:space="preserve"> + </t>
        </r>
        <r>
          <rPr>
            <sz val="10"/>
            <color rgb="FF000000"/>
            <rFont val="等线"/>
            <family val="4"/>
            <charset val="134"/>
          </rPr>
          <t>营业外的收入</t>
        </r>
        <r>
          <rPr>
            <sz val="10"/>
            <color rgb="FF000000"/>
            <rFont val="等线"/>
            <family val="4"/>
            <charset val="134"/>
          </rPr>
          <t xml:space="preserve"> - </t>
        </r>
        <r>
          <rPr>
            <sz val="10"/>
            <color rgb="FF000000"/>
            <rFont val="等线"/>
            <family val="4"/>
            <charset val="134"/>
          </rPr>
          <t>营业外的支出</t>
        </r>
        <r>
          <rPr>
            <sz val="10"/>
            <color rgb="FF000000"/>
            <rFont val="等线"/>
            <family val="4"/>
            <charset val="134"/>
          </rPr>
          <t xml:space="preserve"> + </t>
        </r>
        <r>
          <rPr>
            <sz val="10"/>
            <color rgb="FF000000"/>
            <rFont val="等线"/>
            <family val="4"/>
            <charset val="134"/>
          </rPr>
          <t>补贴收入</t>
        </r>
        <r>
          <rPr>
            <sz val="10"/>
            <color rgb="FF000000"/>
            <rFont val="等线"/>
            <family val="4"/>
            <charset val="134"/>
          </rPr>
          <t xml:space="preserve"> + </t>
        </r>
        <r>
          <rPr>
            <sz val="10"/>
            <color rgb="FF000000"/>
            <rFont val="等线"/>
            <family val="4"/>
            <charset val="134"/>
          </rPr>
          <t>汇兑损益</t>
        </r>
        <r>
          <rPr>
            <sz val="10"/>
            <color rgb="FF000000"/>
            <rFont val="等线"/>
            <family val="4"/>
            <charset val="134"/>
          </rPr>
          <t xml:space="preserve">
</t>
        </r>
      </text>
    </comment>
    <comment ref="C7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H7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K7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利润总额中按规定缴纳了所得税以后公司的利润留存，一般也成为税后利润或净收入。净利润是一个企业经营的最终成果：净利润多，企业的经营效益就好；净利润少，企业的经营效益就差，它是衡量一个企业经营效益的主要指标。</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企业净利润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利润总额</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所得税</t>
        </r>
      </text>
    </comment>
    <comment ref="C7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H7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C8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H8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C91"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M91"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A9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C9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K9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M9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A9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C93"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K9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M93"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A9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C9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F9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营业税：国家对工商盈利事业按营业额征收的税，属于流转课税的一类。</t>
        </r>
        <r>
          <rPr>
            <sz val="10"/>
            <color rgb="FF000000"/>
            <rFont val="Microsoft YaHei UI"/>
            <charset val="134"/>
          </rPr>
          <t xml:space="preserve">
</t>
        </r>
        <r>
          <rPr>
            <sz val="10"/>
            <color rgb="FF000000"/>
            <rFont val="Microsoft YaHei UI"/>
            <charset val="134"/>
          </rPr>
          <t>营业税金及附加：企业经营活动应负担的相关税费，包括营业税、消费税、城市维护建设税、资源税和教育费附加等。企业应通过“营业税金及附加”科目，核算企业经营活动相关的税费的发生和结转情况。</t>
        </r>
      </text>
    </comment>
    <comment ref="K9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M9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P9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营业税：国家对工商盈利事业按营业额征收的税，属于流转课税的一类。</t>
        </r>
        <r>
          <rPr>
            <sz val="10"/>
            <color rgb="FF000000"/>
            <rFont val="Microsoft YaHei UI"/>
            <charset val="134"/>
          </rPr>
          <t xml:space="preserve">
</t>
        </r>
        <r>
          <rPr>
            <sz val="10"/>
            <color rgb="FF000000"/>
            <rFont val="Microsoft YaHei UI"/>
            <charset val="134"/>
          </rPr>
          <t>营业税金及附加：企业经营活动应负担的相关税费，包括营业税、消费税、城市维护建设税、资源税和教育费附加等。企业应通过“营业税金及附加”科目，核算企业经营活动相关的税费的发生和结转情况。</t>
        </r>
      </text>
    </comment>
    <comment ref="A9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C95"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F9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公司销售、杂项与管理费用的同义词。</t>
        </r>
      </text>
    </comment>
    <comment ref="K9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M95"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P9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公司销售、杂项与管理费用的同义词。</t>
        </r>
      </text>
    </comment>
    <comment ref="A9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企业按照合同规定预付的款项</t>
        </r>
      </text>
    </comment>
    <comment ref="C9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F9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企业的行政管理部门为管理和组织经营而发生的各项费用。</t>
        </r>
      </text>
    </comment>
    <comment ref="K96"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企业按照合同规定预付的款项</t>
        </r>
      </text>
    </comment>
    <comment ref="M9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P9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企业的行政管理部门为管理和组织经营而发生的各项费用。</t>
        </r>
      </text>
    </comment>
    <comment ref="A9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F9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在生产经营过程中为筹集资金而发生的各项费用。包括企业生产经营期间发生的利息支出（减利息收入）、汇兑净损失（有的企业入商品流通企业、保险企业进行单独核算，不包括在财务费用中）、金融机构手续费，以及筹资发生的其他财务费用如债券印刷费</t>
        </r>
        <r>
          <rPr>
            <sz val="10"/>
            <color rgb="FF000000"/>
            <rFont val="Microsoft YaHei UI"/>
            <charset val="134"/>
          </rPr>
          <t xml:space="preserve"> </t>
        </r>
        <r>
          <rPr>
            <sz val="10"/>
            <color rgb="FF000000"/>
            <rFont val="Microsoft YaHei UI"/>
            <charset val="134"/>
          </rPr>
          <t>、国外借款担保费等。</t>
        </r>
      </text>
    </comment>
    <comment ref="K9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P9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在生产经营过程中为筹集资金而发生的各项费用。包括企业生产经营期间发生的利息支出（减利息收入）、汇兑净损失（有的企业入商品流通企业、保险企业进行单独核算，不包括在财务费用中）、金融机构手续费，以及筹资发生的其他财务费用如债券印刷费</t>
        </r>
        <r>
          <rPr>
            <sz val="10"/>
            <color rgb="FF000000"/>
            <rFont val="Microsoft YaHei UI"/>
            <charset val="134"/>
          </rPr>
          <t xml:space="preserve"> </t>
        </r>
        <r>
          <rPr>
            <sz val="10"/>
            <color rgb="FF000000"/>
            <rFont val="Microsoft YaHei UI"/>
            <charset val="134"/>
          </rPr>
          <t>、国外借款担保费等。</t>
        </r>
      </text>
    </comment>
    <comment ref="A9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F9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因资产的账面价值高于其可收回金额而造成的损失。会计准则规定资产减值范围主要是固定资产、无形资产以及除特别规定外的其他资产减值的处理。</t>
        </r>
      </text>
    </comment>
    <comment ref="K9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P9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因资产的账面价值高于其可收回金额而造成的损失。会计准则规定资产减值范围主要是固定资产、无形资产以及除特别规定外的其他资产减值的处理。</t>
        </r>
      </text>
    </comment>
    <comment ref="F9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以公允价值计量且其变动计入当期损益的交易性金融资产。在资产负债表日，“交易性金融资产”的公允价值高于其账面价值的差额，应借记“交易性金融资产</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公允价值变动”，贷记“公允价值变动损益”，公允价值低于其账面价值的差额，则做相反的分录。</t>
        </r>
      </text>
    </comment>
    <comment ref="P9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以公允价值计量且其变动计入当期损益的交易性金融资产。在资产负债表日，“交易性金融资产”的公允价值高于其账面价值的差额，应借记“交易性金融资产</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公允价值变动”，贷记“公允价值变动损益”，公允价值低于其账面价值的差额，则做相反的分录。</t>
        </r>
      </text>
    </comment>
    <comment ref="A10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C10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F10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对外投资所取得的利润、股利和债券利息等收入减去投资损失后的净收益。</t>
        </r>
      </text>
    </comment>
    <comment ref="K10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M10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P10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对外投资所取得的利润、股利和债券利息等收入减去投资损失后的净收益。</t>
        </r>
      </text>
    </comment>
    <comment ref="A10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C101"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K10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M101"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A102"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同时具有下列特征的有形资产：（</t>
        </r>
        <r>
          <rPr>
            <sz val="10"/>
            <color rgb="FF000000"/>
            <rFont val="Microsoft YaHei UI"/>
            <charset val="134"/>
          </rPr>
          <t>1</t>
        </r>
        <r>
          <rPr>
            <sz val="10"/>
            <color rgb="FF000000"/>
            <rFont val="等线"/>
            <family val="4"/>
            <charset val="134"/>
            <scheme val="minor"/>
          </rPr>
          <t>）为生产商品、提供劳务、出租或经营管理而持有的；（</t>
        </r>
        <r>
          <rPr>
            <sz val="10"/>
            <color rgb="FF000000"/>
            <rFont val="Microsoft YaHei UI"/>
            <charset val="134"/>
          </rPr>
          <t>2</t>
        </r>
        <r>
          <rPr>
            <sz val="10"/>
            <color rgb="FF000000"/>
            <rFont val="等线"/>
            <family val="4"/>
            <charset val="134"/>
            <scheme val="minor"/>
          </rPr>
          <t>）使用寿命超过一个会计年度。</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历史成本</t>
        </r>
        <r>
          <rPr>
            <sz val="10"/>
            <color rgb="FF000000"/>
            <rFont val="Microsoft YaHei UI"/>
            <charset val="134"/>
          </rPr>
          <t>/</t>
        </r>
        <r>
          <rPr>
            <sz val="10"/>
            <color rgb="FF000000"/>
            <rFont val="等线"/>
            <family val="4"/>
            <charset val="134"/>
            <scheme val="minor"/>
          </rPr>
          <t>原始成本</t>
        </r>
        <r>
          <rPr>
            <sz val="10"/>
            <color rgb="FF000000"/>
            <rFont val="Microsoft YaHei UI"/>
            <charset val="134"/>
          </rPr>
          <t>/</t>
        </r>
        <r>
          <rPr>
            <sz val="10"/>
            <color rgb="FF000000"/>
            <rFont val="等线"/>
            <family val="4"/>
            <charset val="134"/>
            <scheme val="minor"/>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金融资产：金融资产通常指企业的库存现金、银行存款、其他货币基金、应收账款、应收票据、贷款、其他应收款、股权投资、债权投资和衍生金融工具形成的资产。</t>
        </r>
      </text>
    </comment>
    <comment ref="C10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F10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企业利润的主要来源，主要有营业收入、营业成本、期间费用、资产减值损失、公允价值变动净收益、投资净收益构成。</t>
        </r>
        <r>
          <rPr>
            <sz val="10"/>
            <color rgb="FF000000"/>
            <rFont val="Microsoft YaHei UI"/>
            <charset val="134"/>
          </rPr>
          <t xml:space="preserve">
</t>
        </r>
        <r>
          <rPr>
            <sz val="10"/>
            <color rgb="FF000000"/>
            <rFont val="Microsoft YaHei UI"/>
            <charset val="134"/>
          </rPr>
          <t>企业的营业利润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营业收入</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营业成本</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营业税金及附加</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管理费用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财务费用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资产减值的损失</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公允价值变动的收益</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投资收益</t>
        </r>
      </text>
    </comment>
    <comment ref="K102"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同时具有下列特征的有形资产：（</t>
        </r>
        <r>
          <rPr>
            <sz val="10"/>
            <color rgb="FF000000"/>
            <rFont val="Microsoft YaHei UI"/>
            <charset val="134"/>
          </rPr>
          <t>1</t>
        </r>
        <r>
          <rPr>
            <sz val="10"/>
            <color rgb="FF000000"/>
            <rFont val="等线"/>
            <family val="4"/>
            <charset val="134"/>
            <scheme val="minor"/>
          </rPr>
          <t>）为生产商品、提供劳务、出租或经营管理而持有的；（</t>
        </r>
        <r>
          <rPr>
            <sz val="10"/>
            <color rgb="FF000000"/>
            <rFont val="Microsoft YaHei UI"/>
            <charset val="134"/>
          </rPr>
          <t>2</t>
        </r>
        <r>
          <rPr>
            <sz val="10"/>
            <color rgb="FF000000"/>
            <rFont val="等线"/>
            <family val="4"/>
            <charset val="134"/>
            <scheme val="minor"/>
          </rPr>
          <t>）使用寿命超过一个会计年度。</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历史成本</t>
        </r>
        <r>
          <rPr>
            <sz val="10"/>
            <color rgb="FF000000"/>
            <rFont val="Microsoft YaHei UI"/>
            <charset val="134"/>
          </rPr>
          <t>/</t>
        </r>
        <r>
          <rPr>
            <sz val="10"/>
            <color rgb="FF000000"/>
            <rFont val="等线"/>
            <family val="4"/>
            <charset val="134"/>
            <scheme val="minor"/>
          </rPr>
          <t>原始成本</t>
        </r>
        <r>
          <rPr>
            <sz val="10"/>
            <color rgb="FF000000"/>
            <rFont val="Microsoft YaHei UI"/>
            <charset val="134"/>
          </rPr>
          <t>/</t>
        </r>
        <r>
          <rPr>
            <sz val="10"/>
            <color rgb="FF000000"/>
            <rFont val="等线"/>
            <family val="4"/>
            <charset val="134"/>
            <scheme val="minor"/>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金融资产：金融资产通常指企业的库存现金、银行存款、其他货币基金、应收账款、应收票据、贷款、其他应收款、股权投资、债权投资和衍生金融工具形成的资产。</t>
        </r>
      </text>
    </comment>
    <comment ref="M10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P10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企业利润的主要来源，主要有营业收入、营业成本、期间费用、资产减值损失、公允价值变动净收益、投资净收益构成。</t>
        </r>
        <r>
          <rPr>
            <sz val="10"/>
            <color rgb="FF000000"/>
            <rFont val="Microsoft YaHei UI"/>
            <charset val="134"/>
          </rPr>
          <t xml:space="preserve">
</t>
        </r>
        <r>
          <rPr>
            <sz val="10"/>
            <color rgb="FF000000"/>
            <rFont val="Microsoft YaHei UI"/>
            <charset val="134"/>
          </rPr>
          <t>企业的营业利润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营业收入</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营业成本</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营业税金及附加</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管理费用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财务费用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资产减值的损失</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公允价值变动的收益</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投资收益</t>
        </r>
      </text>
    </comment>
    <comment ref="A103"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C10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F10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除企业营业执照中规定的主营业务以及附属的其他业务之外的所有收入即营业外收入。营业外收入主要包括：非流动资产处置利得、非货币性资产交换利得、出售无形资产收益、债务重组利得、企业合并损益、盘盈利得、因债权人原因确实无法支付的应收款项、政府补助、教育费附加返还款、罚款收入、捐赠利得等。</t>
        </r>
      </text>
    </comment>
    <comment ref="K103"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M10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P10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除企业营业执照中规定的主营业务以及附属的其他业务之外的所有收入即营业外收入。营业外收入主要包括：非流动资产处置利得、非货币性资产交换利得、出售无形资产收益、债务重组利得、企业合并损益、盘盈利得、因债权人原因确实无法支付的应收款项、政府补助、教育费附加返还款、罚款收入、捐赠利得等。</t>
        </r>
      </text>
    </comment>
    <comment ref="F10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企业发生的与企业日常生产经营活动无直接关系的各项支出。包括非流动资产处置损失、非货币性资产交换损失、债务重组损失、公益性捐赠支出、非常损失、盘亏损失等。</t>
        </r>
      </text>
    </comment>
    <comment ref="P10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企业发生的与企业日常生产经营活动无直接关系的各项支出。包括非流动资产处置损失、非货币性资产交换损失、债务重组损失、公益性捐赠支出、非常损失、盘亏损失等。</t>
        </r>
      </text>
    </comment>
    <comment ref="C10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F105"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利润总额</t>
        </r>
        <r>
          <rPr>
            <sz val="10"/>
            <color rgb="FF000000"/>
            <rFont val="等线"/>
            <family val="4"/>
            <charset val="134"/>
          </rPr>
          <t xml:space="preserve"> = </t>
        </r>
        <r>
          <rPr>
            <sz val="10"/>
            <color rgb="FF000000"/>
            <rFont val="等线"/>
            <family val="4"/>
            <charset val="134"/>
          </rPr>
          <t>营业利润</t>
        </r>
        <r>
          <rPr>
            <sz val="10"/>
            <color rgb="FF000000"/>
            <rFont val="等线"/>
            <family val="4"/>
            <charset val="134"/>
          </rPr>
          <t xml:space="preserve"> + </t>
        </r>
        <r>
          <rPr>
            <sz val="10"/>
            <color rgb="FF000000"/>
            <rFont val="等线"/>
            <family val="4"/>
            <charset val="134"/>
          </rPr>
          <t>营业外的收入</t>
        </r>
        <r>
          <rPr>
            <sz val="10"/>
            <color rgb="FF000000"/>
            <rFont val="等线"/>
            <family val="4"/>
            <charset val="134"/>
          </rPr>
          <t xml:space="preserve"> - </t>
        </r>
        <r>
          <rPr>
            <sz val="10"/>
            <color rgb="FF000000"/>
            <rFont val="等线"/>
            <family val="4"/>
            <charset val="134"/>
          </rPr>
          <t>营业外的支出</t>
        </r>
        <r>
          <rPr>
            <sz val="10"/>
            <color rgb="FF000000"/>
            <rFont val="等线"/>
            <family val="4"/>
            <charset val="134"/>
          </rPr>
          <t xml:space="preserve"> + </t>
        </r>
        <r>
          <rPr>
            <sz val="10"/>
            <color rgb="FF000000"/>
            <rFont val="等线"/>
            <family val="4"/>
            <charset val="134"/>
          </rPr>
          <t>补贴收入</t>
        </r>
        <r>
          <rPr>
            <sz val="10"/>
            <color rgb="FF000000"/>
            <rFont val="等线"/>
            <family val="4"/>
            <charset val="134"/>
          </rPr>
          <t xml:space="preserve"> + </t>
        </r>
        <r>
          <rPr>
            <sz val="10"/>
            <color rgb="FF000000"/>
            <rFont val="等线"/>
            <family val="4"/>
            <charset val="134"/>
          </rPr>
          <t>汇兑损益</t>
        </r>
        <r>
          <rPr>
            <sz val="10"/>
            <color rgb="FF000000"/>
            <rFont val="等线"/>
            <family val="4"/>
            <charset val="134"/>
          </rPr>
          <t xml:space="preserve">
</t>
        </r>
      </text>
    </comment>
    <comment ref="M10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P105"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利润总额</t>
        </r>
        <r>
          <rPr>
            <sz val="10"/>
            <color rgb="FF000000"/>
            <rFont val="等线"/>
            <family val="4"/>
            <charset val="134"/>
          </rPr>
          <t xml:space="preserve"> = </t>
        </r>
        <r>
          <rPr>
            <sz val="10"/>
            <color rgb="FF000000"/>
            <rFont val="等线"/>
            <family val="4"/>
            <charset val="134"/>
          </rPr>
          <t>营业利润</t>
        </r>
        <r>
          <rPr>
            <sz val="10"/>
            <color rgb="FF000000"/>
            <rFont val="等线"/>
            <family val="4"/>
            <charset val="134"/>
          </rPr>
          <t xml:space="preserve"> + </t>
        </r>
        <r>
          <rPr>
            <sz val="10"/>
            <color rgb="FF000000"/>
            <rFont val="等线"/>
            <family val="4"/>
            <charset val="134"/>
          </rPr>
          <t>营业外的收入</t>
        </r>
        <r>
          <rPr>
            <sz val="10"/>
            <color rgb="FF000000"/>
            <rFont val="等线"/>
            <family val="4"/>
            <charset val="134"/>
          </rPr>
          <t xml:space="preserve"> - </t>
        </r>
        <r>
          <rPr>
            <sz val="10"/>
            <color rgb="FF000000"/>
            <rFont val="等线"/>
            <family val="4"/>
            <charset val="134"/>
          </rPr>
          <t>营业外的支出</t>
        </r>
        <r>
          <rPr>
            <sz val="10"/>
            <color rgb="FF000000"/>
            <rFont val="等线"/>
            <family val="4"/>
            <charset val="134"/>
          </rPr>
          <t xml:space="preserve"> + </t>
        </r>
        <r>
          <rPr>
            <sz val="10"/>
            <color rgb="FF000000"/>
            <rFont val="等线"/>
            <family val="4"/>
            <charset val="134"/>
          </rPr>
          <t>补贴收入</t>
        </r>
        <r>
          <rPr>
            <sz val="10"/>
            <color rgb="FF000000"/>
            <rFont val="等线"/>
            <family val="4"/>
            <charset val="134"/>
          </rPr>
          <t xml:space="preserve"> + </t>
        </r>
        <r>
          <rPr>
            <sz val="10"/>
            <color rgb="FF000000"/>
            <rFont val="等线"/>
            <family val="4"/>
            <charset val="134"/>
          </rPr>
          <t>汇兑损益</t>
        </r>
        <r>
          <rPr>
            <sz val="10"/>
            <color rgb="FF000000"/>
            <rFont val="等线"/>
            <family val="4"/>
            <charset val="134"/>
          </rPr>
          <t xml:space="preserve">
</t>
        </r>
      </text>
    </comment>
    <comment ref="C10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F10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利润总额中按规定缴纳了所得税以后公司的利润留存，一般也成为税后利润或净收入。净利润是一个企业经营的最终成果：净利润多，企业的经营效益就好；净利润少，企业的经营效益就差，它是衡量一个企业经营效益的主要指标。</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企业净利润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利润总额</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所得税</t>
        </r>
      </text>
    </comment>
    <comment ref="M10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P10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利润总额中按规定缴纳了所得税以后公司的利润留存，一般也成为税后利润或净收入。净利润是一个企业经营的最终成果：净利润多，企业的经营效益就好；净利润少，企业的经营效益就差，它是衡量一个企业经营效益的主要指标。</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企业净利润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利润总额</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所得税</t>
        </r>
      </text>
    </comment>
    <comment ref="C10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M10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C10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M10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K119"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它表达的含义：公司一共获得</t>
        </r>
        <r>
          <rPr>
            <sz val="10"/>
            <color rgb="FF000000"/>
            <rFont val="Microsoft YaHei UI"/>
            <charset val="134"/>
          </rPr>
          <t>10720</t>
        </r>
        <r>
          <rPr>
            <sz val="10"/>
            <color rgb="FF000000"/>
            <rFont val="Microsoft YaHei UI"/>
            <charset val="134"/>
          </rPr>
          <t>万的资金。</t>
        </r>
        <r>
          <rPr>
            <sz val="10"/>
            <color rgb="FF000000"/>
            <rFont val="Microsoft YaHei UI"/>
            <charset val="134"/>
          </rPr>
          <t xml:space="preserve">
</t>
        </r>
        <r>
          <rPr>
            <sz val="10"/>
            <color rgb="FF000000"/>
            <rFont val="Microsoft YaHei UI"/>
            <charset val="134"/>
          </rPr>
          <t>这些资金从哪里来的呢？看右侧：</t>
        </r>
        <r>
          <rPr>
            <sz val="10"/>
            <color rgb="FF000000"/>
            <rFont val="Microsoft YaHei UI"/>
            <charset val="134"/>
          </rPr>
          <t>5100</t>
        </r>
        <r>
          <rPr>
            <sz val="10"/>
            <color rgb="FF000000"/>
            <rFont val="Microsoft YaHei UI"/>
            <charset val="134"/>
          </rPr>
          <t>贷款、</t>
        </r>
        <r>
          <rPr>
            <sz val="10"/>
            <color rgb="FF000000"/>
            <rFont val="Microsoft YaHei UI"/>
            <charset val="134"/>
          </rPr>
          <t>3200</t>
        </r>
        <r>
          <rPr>
            <sz val="10"/>
            <color rgb="FF000000"/>
            <rFont val="Microsoft YaHei UI"/>
            <charset val="134"/>
          </rPr>
          <t>股本</t>
        </r>
        <r>
          <rPr>
            <sz val="10"/>
            <color rgb="FF000000"/>
            <rFont val="Microsoft YaHei UI"/>
            <charset val="134"/>
          </rPr>
          <t xml:space="preserve">……
</t>
        </r>
        <r>
          <rPr>
            <sz val="10"/>
            <color rgb="FF000000"/>
            <rFont val="Microsoft YaHei UI"/>
            <charset val="134"/>
          </rPr>
          <t>这些钱都变成了什么呢？看左侧：</t>
        </r>
        <r>
          <rPr>
            <sz val="10"/>
            <color rgb="FF000000"/>
            <rFont val="Microsoft YaHei UI"/>
            <charset val="134"/>
          </rPr>
          <t>2920</t>
        </r>
        <r>
          <rPr>
            <sz val="10"/>
            <color rgb="FF000000"/>
            <rFont val="Microsoft YaHei UI"/>
            <charset val="134"/>
          </rPr>
          <t>现金、</t>
        </r>
        <r>
          <rPr>
            <sz val="10"/>
            <color rgb="FF000000"/>
            <rFont val="Microsoft YaHei UI"/>
            <charset val="134"/>
          </rPr>
          <t>1300</t>
        </r>
        <r>
          <rPr>
            <sz val="10"/>
            <color rgb="FF000000"/>
            <rFont val="Microsoft YaHei UI"/>
            <charset val="134"/>
          </rPr>
          <t>应收账款</t>
        </r>
        <r>
          <rPr>
            <sz val="10"/>
            <color rgb="FF000000"/>
            <rFont val="Microsoft YaHei UI"/>
            <charset val="134"/>
          </rPr>
          <t>……</t>
        </r>
      </text>
    </comment>
    <comment ref="C120"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M120"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A1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C1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K1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M12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A1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C122"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K12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M122"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A12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C12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F12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营业税：国家对工商盈利事业按营业额征收的税，属于流转课税的一类。</t>
        </r>
        <r>
          <rPr>
            <sz val="10"/>
            <color rgb="FF000000"/>
            <rFont val="Microsoft YaHei UI"/>
            <charset val="134"/>
          </rPr>
          <t xml:space="preserve">
</t>
        </r>
        <r>
          <rPr>
            <sz val="10"/>
            <color rgb="FF000000"/>
            <rFont val="Microsoft YaHei UI"/>
            <charset val="134"/>
          </rPr>
          <t>营业税金及附加：企业经营活动应负担的相关税费，包括营业税、消费税、城市维护建设税、资源税和教育费附加等。企业应通过“营业税金及附加”科目，核算企业经营活动相关的税费的发生和结转情况。</t>
        </r>
      </text>
    </comment>
    <comment ref="K12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M12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P12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营业税：国家对工商盈利事业按营业额征收的税，属于流转课税的一类。</t>
        </r>
        <r>
          <rPr>
            <sz val="10"/>
            <color rgb="FF000000"/>
            <rFont val="Microsoft YaHei UI"/>
            <charset val="134"/>
          </rPr>
          <t xml:space="preserve">
</t>
        </r>
        <r>
          <rPr>
            <sz val="10"/>
            <color rgb="FF000000"/>
            <rFont val="Microsoft YaHei UI"/>
            <charset val="134"/>
          </rPr>
          <t>营业税金及附加：企业经营活动应负担的相关税费，包括营业税、消费税、城市维护建设税、资源税和教育费附加等。企业应通过“营业税金及附加”科目，核算企业经营活动相关的税费的发生和结转情况。</t>
        </r>
      </text>
    </comment>
    <comment ref="A12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C124"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F12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公司销售、杂项与管理费用的同义词。</t>
        </r>
      </text>
    </comment>
    <comment ref="K12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M124"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P12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公司销售、杂项与管理费用的同义词。</t>
        </r>
      </text>
    </comment>
    <comment ref="A125"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企业按照合同规定预付的款项</t>
        </r>
      </text>
    </comment>
    <comment ref="C12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F12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企业的行政管理部门为管理和组织经营而发生的各项费用。</t>
        </r>
      </text>
    </comment>
    <comment ref="K125"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企业按照合同规定预付的款项</t>
        </r>
      </text>
    </comment>
    <comment ref="M12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P12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企业的行政管理部门为管理和组织经营而发生的各项费用。</t>
        </r>
      </text>
    </comment>
    <comment ref="A12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F12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在生产经营过程中为筹集资金而发生的各项费用。包括企业生产经营期间发生的利息支出（减利息收入）、汇兑净损失（有的企业入商品流通企业、保险企业进行单独核算，不包括在财务费用中）、金融机构手续费，以及筹资发生的其他财务费用如债券印刷费</t>
        </r>
        <r>
          <rPr>
            <sz val="10"/>
            <color rgb="FF000000"/>
            <rFont val="Microsoft YaHei UI"/>
            <charset val="134"/>
          </rPr>
          <t xml:space="preserve"> </t>
        </r>
        <r>
          <rPr>
            <sz val="10"/>
            <color rgb="FF000000"/>
            <rFont val="Microsoft YaHei UI"/>
            <charset val="134"/>
          </rPr>
          <t>、国外借款担保费等。</t>
        </r>
      </text>
    </comment>
    <comment ref="K12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P12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在生产经营过程中为筹集资金而发生的各项费用。包括企业生产经营期间发生的利息支出（减利息收入）、汇兑净损失（有的企业入商品流通企业、保险企业进行单独核算，不包括在财务费用中）、金融机构手续费，以及筹资发生的其他财务费用如债券印刷费</t>
        </r>
        <r>
          <rPr>
            <sz val="10"/>
            <color rgb="FF000000"/>
            <rFont val="Microsoft YaHei UI"/>
            <charset val="134"/>
          </rPr>
          <t xml:space="preserve"> </t>
        </r>
        <r>
          <rPr>
            <sz val="10"/>
            <color rgb="FF000000"/>
            <rFont val="Microsoft YaHei UI"/>
            <charset val="134"/>
          </rPr>
          <t>、国外借款担保费等。</t>
        </r>
      </text>
    </comment>
    <comment ref="A12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F12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因资产的账面价值高于其可收回金额而造成的损失。会计准则规定资产减值范围主要是固定资产、无形资产以及除特别规定外的其他资产减值的处理。</t>
        </r>
      </text>
    </comment>
    <comment ref="K12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P12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因资产的账面价值高于其可收回金额而造成的损失。会计准则规定资产减值范围主要是固定资产、无形资产以及除特别规定外的其他资产减值的处理。</t>
        </r>
      </text>
    </comment>
    <comment ref="F12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以公允价值计量且其变动计入当期损益的交易性金融资产。在资产负债表日，“交易性金融资产”的公允价值高于其账面价值的差额，应借记“交易性金融资产</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公允价值变动”，贷记“公允价值变动损益”，公允价值低于其账面价值的差额，则做相反的分录。</t>
        </r>
      </text>
    </comment>
    <comment ref="P12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以公允价值计量且其变动计入当期损益的交易性金融资产。在资产负债表日，“交易性金融资产”的公允价值高于其账面价值的差额，应借记“交易性金融资产</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公允价值变动”，贷记“公允价值变动损益”，公允价值低于其账面价值的差额，则做相反的分录。</t>
        </r>
      </text>
    </comment>
    <comment ref="A12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C12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F12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对外投资所取得的利润、股利和债券利息等收入减去投资损失后的净收益。</t>
        </r>
      </text>
    </comment>
    <comment ref="K12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M12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P12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对外投资所取得的利润、股利和债券利息等收入减去投资损失后的净收益。</t>
        </r>
      </text>
    </comment>
    <comment ref="A13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C130"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K13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M130"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A131"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同时具有下列特征的有形资产：（</t>
        </r>
        <r>
          <rPr>
            <sz val="10"/>
            <color rgb="FF000000"/>
            <rFont val="Microsoft YaHei UI"/>
            <charset val="134"/>
          </rPr>
          <t>1</t>
        </r>
        <r>
          <rPr>
            <sz val="10"/>
            <color rgb="FF000000"/>
            <rFont val="等线"/>
            <family val="4"/>
            <charset val="134"/>
            <scheme val="minor"/>
          </rPr>
          <t>）为生产商品、提供劳务、出租或经营管理而持有的；（</t>
        </r>
        <r>
          <rPr>
            <sz val="10"/>
            <color rgb="FF000000"/>
            <rFont val="Microsoft YaHei UI"/>
            <charset val="134"/>
          </rPr>
          <t>2</t>
        </r>
        <r>
          <rPr>
            <sz val="10"/>
            <color rgb="FF000000"/>
            <rFont val="等线"/>
            <family val="4"/>
            <charset val="134"/>
            <scheme val="minor"/>
          </rPr>
          <t>）使用寿命超过一个会计年度。</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历史成本</t>
        </r>
        <r>
          <rPr>
            <sz val="10"/>
            <color rgb="FF000000"/>
            <rFont val="Microsoft YaHei UI"/>
            <charset val="134"/>
          </rPr>
          <t>/</t>
        </r>
        <r>
          <rPr>
            <sz val="10"/>
            <color rgb="FF000000"/>
            <rFont val="等线"/>
            <family val="4"/>
            <charset val="134"/>
            <scheme val="minor"/>
          </rPr>
          <t>原始成本</t>
        </r>
        <r>
          <rPr>
            <sz val="10"/>
            <color rgb="FF000000"/>
            <rFont val="Microsoft YaHei UI"/>
            <charset val="134"/>
          </rPr>
          <t>/</t>
        </r>
        <r>
          <rPr>
            <sz val="10"/>
            <color rgb="FF000000"/>
            <rFont val="等线"/>
            <family val="4"/>
            <charset val="134"/>
            <scheme val="minor"/>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金融资产：金融资产通常指企业的库存现金、银行存款、其他货币基金、应收账款、应收票据、贷款、其他应收款、股权投资、债权投资和衍生金融工具形成的资产。</t>
        </r>
      </text>
    </comment>
    <comment ref="C13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F13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企业利润的主要来源，主要有营业收入、营业成本、期间费用、资产减值损失、公允价值变动净收益、投资净收益构成。</t>
        </r>
        <r>
          <rPr>
            <sz val="10"/>
            <color rgb="FF000000"/>
            <rFont val="Microsoft YaHei UI"/>
            <charset val="134"/>
          </rPr>
          <t xml:space="preserve">
</t>
        </r>
        <r>
          <rPr>
            <sz val="10"/>
            <color rgb="FF000000"/>
            <rFont val="Microsoft YaHei UI"/>
            <charset val="134"/>
          </rPr>
          <t>企业的营业利润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营业收入</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营业成本</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营业税金及附加</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管理费用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财务费用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资产减值的损失</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公允价值变动的收益</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投资收益</t>
        </r>
      </text>
    </comment>
    <comment ref="K131"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同时具有下列特征的有形资产：（</t>
        </r>
        <r>
          <rPr>
            <sz val="10"/>
            <color rgb="FF000000"/>
            <rFont val="Microsoft YaHei UI"/>
            <charset val="134"/>
          </rPr>
          <t>1</t>
        </r>
        <r>
          <rPr>
            <sz val="10"/>
            <color rgb="FF000000"/>
            <rFont val="等线"/>
            <family val="4"/>
            <charset val="134"/>
            <scheme val="minor"/>
          </rPr>
          <t>）为生产商品、提供劳务、出租或经营管理而持有的；（</t>
        </r>
        <r>
          <rPr>
            <sz val="10"/>
            <color rgb="FF000000"/>
            <rFont val="Microsoft YaHei UI"/>
            <charset val="134"/>
          </rPr>
          <t>2</t>
        </r>
        <r>
          <rPr>
            <sz val="10"/>
            <color rgb="FF000000"/>
            <rFont val="等线"/>
            <family val="4"/>
            <charset val="134"/>
            <scheme val="minor"/>
          </rPr>
          <t>）使用寿命超过一个会计年度。</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历史成本</t>
        </r>
        <r>
          <rPr>
            <sz val="10"/>
            <color rgb="FF000000"/>
            <rFont val="Microsoft YaHei UI"/>
            <charset val="134"/>
          </rPr>
          <t>/</t>
        </r>
        <r>
          <rPr>
            <sz val="10"/>
            <color rgb="FF000000"/>
            <rFont val="等线"/>
            <family val="4"/>
            <charset val="134"/>
            <scheme val="minor"/>
          </rPr>
          <t>原始成本</t>
        </r>
        <r>
          <rPr>
            <sz val="10"/>
            <color rgb="FF000000"/>
            <rFont val="Microsoft YaHei UI"/>
            <charset val="134"/>
          </rPr>
          <t>/</t>
        </r>
        <r>
          <rPr>
            <sz val="10"/>
            <color rgb="FF000000"/>
            <rFont val="等线"/>
            <family val="4"/>
            <charset val="134"/>
            <scheme val="minor"/>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金融资产：金融资产通常指企业的库存现金、银行存款、其他货币基金、应收账款、应收票据、贷款、其他应收款、股权投资、债权投资和衍生金融工具形成的资产。</t>
        </r>
      </text>
    </comment>
    <comment ref="M13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P13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企业利润的主要来源，主要有营业收入、营业成本、期间费用、资产减值损失、公允价值变动净收益、投资净收益构成。</t>
        </r>
        <r>
          <rPr>
            <sz val="10"/>
            <color rgb="FF000000"/>
            <rFont val="Microsoft YaHei UI"/>
            <charset val="134"/>
          </rPr>
          <t xml:space="preserve">
</t>
        </r>
        <r>
          <rPr>
            <sz val="10"/>
            <color rgb="FF000000"/>
            <rFont val="Microsoft YaHei UI"/>
            <charset val="134"/>
          </rPr>
          <t>企业的营业利润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营业收入</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营业成本</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营业税金及附加</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管理费用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财务费用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资产减值的损失</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公允价值变动的收益</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投资收益</t>
        </r>
      </text>
    </comment>
    <comment ref="A132"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C13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F13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除企业营业执照中规定的主营业务以及附属的其他业务之外的所有收入即营业外收入。营业外收入主要包括：非流动资产处置利得、非货币性资产交换利得、出售无形资产收益、债务重组利得、企业合并损益、盘盈利得、因债权人原因确实无法支付的应收款项、政府补助、教育费附加返还款、罚款收入、捐赠利得等。</t>
        </r>
      </text>
    </comment>
    <comment ref="K132"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M13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P13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除企业营业执照中规定的主营业务以及附属的其他业务之外的所有收入即营业外收入。营业外收入主要包括：非流动资产处置利得、非货币性资产交换利得、出售无形资产收益、债务重组利得、企业合并损益、盘盈利得、因债权人原因确实无法支付的应收款项、政府补助、教育费附加返还款、罚款收入、捐赠利得等。</t>
        </r>
      </text>
    </comment>
    <comment ref="F13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企业发生的与企业日常生产经营活动无直接关系的各项支出。包括非流动资产处置损失、非货币性资产交换损失、债务重组损失、公益性捐赠支出、非常损失、盘亏损失等。</t>
        </r>
      </text>
    </comment>
    <comment ref="P13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企业发生的与企业日常生产经营活动无直接关系的各项支出。包括非流动资产处置损失、非货币性资产交换损失、债务重组损失、公益性捐赠支出、非常损失、盘亏损失等。</t>
        </r>
      </text>
    </comment>
    <comment ref="C13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F134"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利润总额</t>
        </r>
        <r>
          <rPr>
            <sz val="10"/>
            <color rgb="FF000000"/>
            <rFont val="等线"/>
            <family val="4"/>
            <charset val="134"/>
          </rPr>
          <t xml:space="preserve"> = </t>
        </r>
        <r>
          <rPr>
            <sz val="10"/>
            <color rgb="FF000000"/>
            <rFont val="等线"/>
            <family val="4"/>
            <charset val="134"/>
          </rPr>
          <t>营业利润</t>
        </r>
        <r>
          <rPr>
            <sz val="10"/>
            <color rgb="FF000000"/>
            <rFont val="等线"/>
            <family val="4"/>
            <charset val="134"/>
          </rPr>
          <t xml:space="preserve"> + </t>
        </r>
        <r>
          <rPr>
            <sz val="10"/>
            <color rgb="FF000000"/>
            <rFont val="等线"/>
            <family val="4"/>
            <charset val="134"/>
          </rPr>
          <t>营业外的收入</t>
        </r>
        <r>
          <rPr>
            <sz val="10"/>
            <color rgb="FF000000"/>
            <rFont val="等线"/>
            <family val="4"/>
            <charset val="134"/>
          </rPr>
          <t xml:space="preserve"> - </t>
        </r>
        <r>
          <rPr>
            <sz val="10"/>
            <color rgb="FF000000"/>
            <rFont val="等线"/>
            <family val="4"/>
            <charset val="134"/>
          </rPr>
          <t>营业外的支出</t>
        </r>
        <r>
          <rPr>
            <sz val="10"/>
            <color rgb="FF000000"/>
            <rFont val="等线"/>
            <family val="4"/>
            <charset val="134"/>
          </rPr>
          <t xml:space="preserve"> + </t>
        </r>
        <r>
          <rPr>
            <sz val="10"/>
            <color rgb="FF000000"/>
            <rFont val="等线"/>
            <family val="4"/>
            <charset val="134"/>
          </rPr>
          <t>补贴收入</t>
        </r>
        <r>
          <rPr>
            <sz val="10"/>
            <color rgb="FF000000"/>
            <rFont val="等线"/>
            <family val="4"/>
            <charset val="134"/>
          </rPr>
          <t xml:space="preserve"> + </t>
        </r>
        <r>
          <rPr>
            <sz val="10"/>
            <color rgb="FF000000"/>
            <rFont val="等线"/>
            <family val="4"/>
            <charset val="134"/>
          </rPr>
          <t>汇兑损益</t>
        </r>
        <r>
          <rPr>
            <sz val="10"/>
            <color rgb="FF000000"/>
            <rFont val="等线"/>
            <family val="4"/>
            <charset val="134"/>
          </rPr>
          <t xml:space="preserve">
</t>
        </r>
      </text>
    </comment>
    <comment ref="M13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P134"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利润总额</t>
        </r>
        <r>
          <rPr>
            <sz val="10"/>
            <color rgb="FF000000"/>
            <rFont val="等线"/>
            <family val="4"/>
            <charset val="134"/>
          </rPr>
          <t xml:space="preserve"> = </t>
        </r>
        <r>
          <rPr>
            <sz val="10"/>
            <color rgb="FF000000"/>
            <rFont val="等线"/>
            <family val="4"/>
            <charset val="134"/>
          </rPr>
          <t>营业利润</t>
        </r>
        <r>
          <rPr>
            <sz val="10"/>
            <color rgb="FF000000"/>
            <rFont val="等线"/>
            <family val="4"/>
            <charset val="134"/>
          </rPr>
          <t xml:space="preserve"> + </t>
        </r>
        <r>
          <rPr>
            <sz val="10"/>
            <color rgb="FF000000"/>
            <rFont val="等线"/>
            <family val="4"/>
            <charset val="134"/>
          </rPr>
          <t>营业外的收入</t>
        </r>
        <r>
          <rPr>
            <sz val="10"/>
            <color rgb="FF000000"/>
            <rFont val="等线"/>
            <family val="4"/>
            <charset val="134"/>
          </rPr>
          <t xml:space="preserve"> - </t>
        </r>
        <r>
          <rPr>
            <sz val="10"/>
            <color rgb="FF000000"/>
            <rFont val="等线"/>
            <family val="4"/>
            <charset val="134"/>
          </rPr>
          <t>营业外的支出</t>
        </r>
        <r>
          <rPr>
            <sz val="10"/>
            <color rgb="FF000000"/>
            <rFont val="等线"/>
            <family val="4"/>
            <charset val="134"/>
          </rPr>
          <t xml:space="preserve"> + </t>
        </r>
        <r>
          <rPr>
            <sz val="10"/>
            <color rgb="FF000000"/>
            <rFont val="等线"/>
            <family val="4"/>
            <charset val="134"/>
          </rPr>
          <t>补贴收入</t>
        </r>
        <r>
          <rPr>
            <sz val="10"/>
            <color rgb="FF000000"/>
            <rFont val="等线"/>
            <family val="4"/>
            <charset val="134"/>
          </rPr>
          <t xml:space="preserve"> + </t>
        </r>
        <r>
          <rPr>
            <sz val="10"/>
            <color rgb="FF000000"/>
            <rFont val="等线"/>
            <family val="4"/>
            <charset val="134"/>
          </rPr>
          <t>汇兑损益</t>
        </r>
        <r>
          <rPr>
            <sz val="10"/>
            <color rgb="FF000000"/>
            <rFont val="等线"/>
            <family val="4"/>
            <charset val="134"/>
          </rPr>
          <t xml:space="preserve">
</t>
        </r>
      </text>
    </comment>
    <comment ref="C13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F13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利润总额中按规定缴纳了所得税以后公司的利润留存，一般也成为税后利润或净收入。净利润是一个企业经营的最终成果：净利润多，企业的经营效益就好；净利润少，企业的经营效益就差，它是衡量一个企业经营效益的主要指标。</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企业净利润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利润总额</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所得税</t>
        </r>
      </text>
    </comment>
    <comment ref="M13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P13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利润总额中按规定缴纳了所得税以后公司的利润留存，一般也成为税后利润或净收入。净利润是一个企业经营的最终成果：净利润多，企业的经营效益就好；净利润少，企业的经营效益就差，它是衡量一个企业经营效益的主要指标。</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企业净利润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利润总额</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所得税</t>
        </r>
      </text>
    </comment>
    <comment ref="C13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M13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C13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M13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 ref="A148"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它表达的含义：公司一共获得</t>
        </r>
        <r>
          <rPr>
            <sz val="10"/>
            <color rgb="FF000000"/>
            <rFont val="Microsoft YaHei UI"/>
            <charset val="134"/>
          </rPr>
          <t>10720</t>
        </r>
        <r>
          <rPr>
            <sz val="10"/>
            <color rgb="FF000000"/>
            <rFont val="Microsoft YaHei UI"/>
            <charset val="134"/>
          </rPr>
          <t>万的资金。</t>
        </r>
        <r>
          <rPr>
            <sz val="10"/>
            <color rgb="FF000000"/>
            <rFont val="Microsoft YaHei UI"/>
            <charset val="134"/>
          </rPr>
          <t xml:space="preserve">
</t>
        </r>
        <r>
          <rPr>
            <sz val="10"/>
            <color rgb="FF000000"/>
            <rFont val="Microsoft YaHei UI"/>
            <charset val="134"/>
          </rPr>
          <t>这些资金从哪里来的呢？看右侧：</t>
        </r>
        <r>
          <rPr>
            <sz val="10"/>
            <color rgb="FF000000"/>
            <rFont val="Microsoft YaHei UI"/>
            <charset val="134"/>
          </rPr>
          <t>5100</t>
        </r>
        <r>
          <rPr>
            <sz val="10"/>
            <color rgb="FF000000"/>
            <rFont val="Microsoft YaHei UI"/>
            <charset val="134"/>
          </rPr>
          <t>贷款、</t>
        </r>
        <r>
          <rPr>
            <sz val="10"/>
            <color rgb="FF000000"/>
            <rFont val="Microsoft YaHei UI"/>
            <charset val="134"/>
          </rPr>
          <t>3200</t>
        </r>
        <r>
          <rPr>
            <sz val="10"/>
            <color rgb="FF000000"/>
            <rFont val="Microsoft YaHei UI"/>
            <charset val="134"/>
          </rPr>
          <t>股本</t>
        </r>
        <r>
          <rPr>
            <sz val="10"/>
            <color rgb="FF000000"/>
            <rFont val="Microsoft YaHei UI"/>
            <charset val="134"/>
          </rPr>
          <t xml:space="preserve">……
</t>
        </r>
        <r>
          <rPr>
            <sz val="10"/>
            <color rgb="FF000000"/>
            <rFont val="Microsoft YaHei UI"/>
            <charset val="134"/>
          </rPr>
          <t>这些钱都变成了什么呢？看左侧：</t>
        </r>
        <r>
          <rPr>
            <sz val="10"/>
            <color rgb="FF000000"/>
            <rFont val="Microsoft YaHei UI"/>
            <charset val="134"/>
          </rPr>
          <t>2920</t>
        </r>
        <r>
          <rPr>
            <sz val="10"/>
            <color rgb="FF000000"/>
            <rFont val="Microsoft YaHei UI"/>
            <charset val="134"/>
          </rPr>
          <t>现金、</t>
        </r>
        <r>
          <rPr>
            <sz val="10"/>
            <color rgb="FF000000"/>
            <rFont val="Microsoft YaHei UI"/>
            <charset val="134"/>
          </rPr>
          <t>1300</t>
        </r>
        <r>
          <rPr>
            <sz val="10"/>
            <color rgb="FF000000"/>
            <rFont val="Microsoft YaHei UI"/>
            <charset val="134"/>
          </rPr>
          <t>应收账款</t>
        </r>
        <r>
          <rPr>
            <sz val="10"/>
            <color rgb="FF000000"/>
            <rFont val="Microsoft YaHei UI"/>
            <charset val="134"/>
          </rPr>
          <t>……</t>
        </r>
      </text>
    </comment>
    <comment ref="C149" authorId="0"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由于过去的交易或事项所引起的公司、企业的现有债务，这种债务需要企业在将来以转移资产或提供劳务加以清偿，从而引起未来经济利益的流出。</t>
        </r>
      </text>
    </comment>
    <comment ref="A15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企业可以在一年或者超过一年的一个营业周期内变现或者运用的资产</t>
        </r>
      </text>
    </comment>
    <comment ref="C15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一份资产负债表中，一年内或者超过一年的一个营业周期内需要偿还的债务合计。流动负债主要包括短期借款、应付票据、应付账款、预收账款、应付工资、应付福利费、应付股利、应交税金、其它暂收应付款项、预提费用和一年内到期的长期借贷等。</t>
        </r>
      </text>
    </comment>
    <comment ref="A15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包括库存现金、银行存款和其他货币资金三个项目的期末余额，具有专门用途的货币资金不包括在内。</t>
        </r>
      </text>
    </comment>
    <comment ref="C151"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企业用来维持正常的生产经营所需的资金或为抵偿某项债务而向银行或其它金融机构等外单位借入的、还款期限在一年以下或者一年的一个经营周期内的各种借款。</t>
        </r>
      </text>
    </comment>
    <comment ref="A15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核算企业因销售商品、提供劳务等经营活动应收取的款项</t>
        </r>
      </text>
    </comment>
    <comment ref="C15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企业因购买材料、物资和接受劳务供应等而应该付给供货单位的账款。</t>
        </r>
      </text>
    </comment>
    <comment ref="F15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营业税：国家对工商盈利事业按营业额征收的税，属于流转课税的一类。</t>
        </r>
        <r>
          <rPr>
            <sz val="10"/>
            <color rgb="FF000000"/>
            <rFont val="Microsoft YaHei UI"/>
            <charset val="134"/>
          </rPr>
          <t xml:space="preserve">
</t>
        </r>
        <r>
          <rPr>
            <sz val="10"/>
            <color rgb="FF000000"/>
            <rFont val="Microsoft YaHei UI"/>
            <charset val="134"/>
          </rPr>
          <t>营业税金及附加：企业经营活动应负担的相关税费，包括营业税、消费税、城市维护建设税、资源税和教育费附加等。企业应通过“营业税金及附加”科目，核算企业经营活动相关的税费的发生和结转情况。</t>
        </r>
      </text>
    </comment>
    <comment ref="A15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存出保证金（如租房子时缴付的未来将退回的保证金、押金等）、买入返售金融资产、应收票据、应收账款、预付账款、应收股利、应收利息、应收代位追偿款、应收分保账款、应收分包合同准备金、长期应收款等以外的其他各种应收及暂付款项。</t>
        </r>
      </text>
    </comment>
    <comment ref="C153"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企业在商品交易业务以外发生的应付和暂收款项。指企业除应付票据、应付账款、应付工资、应付利润等以外的应付、暂收其他单位或个人的款项。</t>
        </r>
        <r>
          <rPr>
            <sz val="10"/>
            <color rgb="FF000000"/>
            <rFont val="等线"/>
            <family val="4"/>
            <charset val="134"/>
          </rPr>
          <t xml:space="preserve">
</t>
        </r>
      </text>
    </comment>
    <comment ref="F15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公司销售、杂项与管理费用的同义词。</t>
        </r>
      </text>
    </comment>
    <comment ref="A154"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企业按照合同规定预付的款项</t>
        </r>
      </text>
    </comment>
    <comment ref="C15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买卖双方协议商定，由购货方预先支付一部分货款给供应方而发生的一项负债。</t>
        </r>
      </text>
    </comment>
    <comment ref="F154"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企业的行政管理部门为管理和组织经营而发生的各项费用。</t>
        </r>
      </text>
    </comment>
    <comment ref="A15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包括在产品、产成品和存货</t>
        </r>
      </text>
    </comment>
    <comment ref="F15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在生产经营过程中为筹集资金而发生的各项费用。包括企业生产经营期间发生的利息支出（减利息收入）、汇兑净损失（有的企业入商品流通企业、保险企业进行单独核算，不包括在财务费用中）、金融机构手续费，以及筹资发生的其他财务费用如债券印刷费</t>
        </r>
        <r>
          <rPr>
            <sz val="10"/>
            <color rgb="FF000000"/>
            <rFont val="Microsoft YaHei UI"/>
            <charset val="134"/>
          </rPr>
          <t xml:space="preserve"> </t>
        </r>
        <r>
          <rPr>
            <sz val="10"/>
            <color rgb="FF000000"/>
            <rFont val="Microsoft YaHei UI"/>
            <charset val="134"/>
          </rPr>
          <t>、国外借款担保费等。</t>
        </r>
      </text>
    </comment>
    <comment ref="A15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如预付房租、预付广告费用、预付办公用品等</t>
        </r>
      </text>
    </comment>
    <comment ref="F15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因资产的账面价值高于其可收回金额而造成的损失。会计准则规定资产减值范围主要是固定资产、无形资产以及除特别规定外的其他资产减值的处理。</t>
        </r>
      </text>
    </comment>
    <comment ref="F15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以公允价值计量且其变动计入当期损益的交易性金融资产。在资产负债表日，“交易性金融资产”的公允价值高于其账面价值的差额，应借记“交易性金融资产</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公允价值变动”，贷记“公允价值变动损益”，公允价值低于其账面价值的差额，则做相反的分录。</t>
        </r>
      </text>
    </comment>
    <comment ref="A15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流动资产以外的资产，包括长期投资、固定资产、无形资产等</t>
        </r>
      </text>
    </comment>
    <comment ref="C15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偿还期在一年或超过一年的一个营业周期以上的债务。非流动负债的主要项目有长期借贷、应付债券和长期应付款等。</t>
        </r>
      </text>
    </comment>
    <comment ref="F158"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对外投资所取得的利润、股利和债券利息等收入减去投资损失后的净收益。</t>
        </r>
      </text>
    </comment>
    <comment ref="A159"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不满足短期投资条件的投资，既不准备在一年或长于一年的经营周期内转变为现金的投资。长期投资按其性质分为长期股票投资、长期债权投资和其他长期投资。</t>
        </r>
      </text>
    </comment>
    <comment ref="C159" authorId="0"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企业从银行或其他金融机构借入的期限在一年以上的借款。</t>
        </r>
      </text>
    </comment>
    <comment ref="A160"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同时具有下列特征的有形资产：（</t>
        </r>
        <r>
          <rPr>
            <sz val="10"/>
            <color rgb="FF000000"/>
            <rFont val="Microsoft YaHei UI"/>
            <charset val="134"/>
          </rPr>
          <t>1</t>
        </r>
        <r>
          <rPr>
            <sz val="10"/>
            <color rgb="FF000000"/>
            <rFont val="等线"/>
            <family val="4"/>
            <charset val="134"/>
            <scheme val="minor"/>
          </rPr>
          <t>）为生产商品、提供劳务、出租或经营管理而持有的；（</t>
        </r>
        <r>
          <rPr>
            <sz val="10"/>
            <color rgb="FF000000"/>
            <rFont val="Microsoft YaHei UI"/>
            <charset val="134"/>
          </rPr>
          <t>2</t>
        </r>
        <r>
          <rPr>
            <sz val="10"/>
            <color rgb="FF000000"/>
            <rFont val="等线"/>
            <family val="4"/>
            <charset val="134"/>
            <scheme val="minor"/>
          </rPr>
          <t>）使用寿命超过一个会计年度。</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历史成本</t>
        </r>
        <r>
          <rPr>
            <sz val="10"/>
            <color rgb="FF000000"/>
            <rFont val="Microsoft YaHei UI"/>
            <charset val="134"/>
          </rPr>
          <t>/</t>
        </r>
        <r>
          <rPr>
            <sz val="10"/>
            <color rgb="FF000000"/>
            <rFont val="等线"/>
            <family val="4"/>
            <charset val="134"/>
            <scheme val="minor"/>
          </rPr>
          <t>原始成本</t>
        </r>
        <r>
          <rPr>
            <sz val="10"/>
            <color rgb="FF000000"/>
            <rFont val="Microsoft YaHei UI"/>
            <charset val="134"/>
          </rPr>
          <t>/</t>
        </r>
        <r>
          <rPr>
            <sz val="10"/>
            <color rgb="FF000000"/>
            <rFont val="等线"/>
            <family val="4"/>
            <charset val="134"/>
            <scheme val="minor"/>
          </rPr>
          <t>实际成本：资产在其取得时为他所支付的现金或现金等价物的金额。负债在正常经营活动中为交换而收到的或未偿付将要支付的现金或现金等价物的金额。</t>
        </r>
        <r>
          <rPr>
            <sz val="10"/>
            <color rgb="FF000000"/>
            <rFont val="Microsoft YaHei UI"/>
            <charset val="134"/>
          </rPr>
          <t xml:space="preserve">
</t>
        </r>
        <r>
          <rPr>
            <sz val="10"/>
            <color rgb="FF000000"/>
            <rFont val="Microsoft YaHei UI"/>
            <charset val="134"/>
          </rPr>
          <t xml:space="preserve">
</t>
        </r>
        <r>
          <rPr>
            <sz val="10"/>
            <color rgb="FF000000"/>
            <rFont val="等线"/>
            <family val="4"/>
            <charset val="134"/>
            <scheme val="minor"/>
          </rPr>
          <t>金融资产：金融资产通常指企业的库存现金、银行存款、其他货币基金、应收账款、应收票据、贷款、其他应收款、股权投资、债权投资和衍生金融工具形成的资产。</t>
        </r>
      </text>
    </comment>
    <comment ref="C16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企业为筹集资金而对外发行的期限在一年以上的长期借贷款性质的书面证明，约定在一定期限内还本付息的一种书面承诺。</t>
        </r>
      </text>
    </comment>
    <comment ref="F160"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企业利润的主要来源，主要有营业收入、营业成本、期间费用、资产减值损失、公允价值变动净收益、投资净收益构成。</t>
        </r>
        <r>
          <rPr>
            <sz val="10"/>
            <color rgb="FF000000"/>
            <rFont val="Microsoft YaHei UI"/>
            <charset val="134"/>
          </rPr>
          <t xml:space="preserve">
</t>
        </r>
        <r>
          <rPr>
            <sz val="10"/>
            <color rgb="FF000000"/>
            <rFont val="Microsoft YaHei UI"/>
            <charset val="134"/>
          </rPr>
          <t>企业的营业利润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营业收入</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营业成本</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营业税金及附加</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营业费用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管理费用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财务费用</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资产减值的损失</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公允价值变动的收益</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投资收益</t>
        </r>
      </text>
    </comment>
    <comment ref="A161"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scheme val="minor"/>
          </rPr>
          <t>企业拥有或控制的没有实物形态的可辨认非货币性资产，包括专利权、专有技术、版权、商标权、商誉，在中国也包括土地使用权。在其他国家，企业和个人可以拥有土地所有权，因此土地属于固定资产。</t>
        </r>
      </text>
    </comment>
    <comment ref="C16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企业除了长期借款和应付债券以外的长期负债，包括应付引进设备款、应付融资租入固定资产的租赁费等。</t>
        </r>
      </text>
    </comment>
    <comment ref="F161"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除企业营业执照中规定的主营业务以及附属的其他业务之外的所有收入即营业外收入。营业外收入主要包括：非流动资产处置利得、非货币性资产交换利得、出售无形资产收益、债务重组利得、企业合并损益、盘盈利得、因债权人原因确实无法支付的应收款项、政府补助、教育费附加返还款、罚款收入、捐赠利得等。</t>
        </r>
      </text>
    </comment>
    <comment ref="F162"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企业发生的与企业日常生产经营活动无直接关系的各项支出。包括非流动资产处置损失、非货币性资产交换损失、债务重组损失、公益性捐赠支出、非常损失、盘亏损失等。</t>
        </r>
      </text>
    </comment>
    <comment ref="C163"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公司总资产中扣除负债所余下的部分，也成为净资产。股东权益是一个很重要的财务指标，它反映了公司的自有资本。</t>
        </r>
        <r>
          <rPr>
            <sz val="10"/>
            <color rgb="FF000000"/>
            <rFont val="Microsoft YaHei UI"/>
            <charset val="134"/>
          </rPr>
          <t xml:space="preserve">
</t>
        </r>
        <r>
          <rPr>
            <sz val="10"/>
            <color rgb="FF000000"/>
            <rFont val="Microsoft YaHei UI"/>
            <charset val="134"/>
          </rPr>
          <t>股本：股东在公司中所占的权益，多用于指股票。</t>
        </r>
      </text>
    </comment>
    <comment ref="F163" authorId="1" shapeId="0">
      <text>
        <r>
          <rPr>
            <b/>
            <sz val="10"/>
            <color rgb="FF000000"/>
            <rFont val="Microsoft YaHei UI"/>
            <charset val="134"/>
          </rPr>
          <t>Palance:</t>
        </r>
        <r>
          <rPr>
            <sz val="10"/>
            <color rgb="FF000000"/>
            <rFont val="Microsoft YaHei UI"/>
            <charset val="134"/>
          </rPr>
          <t xml:space="preserve">
</t>
        </r>
        <r>
          <rPr>
            <sz val="10"/>
            <color rgb="FF000000"/>
            <rFont val="等线"/>
            <family val="4"/>
            <charset val="134"/>
          </rPr>
          <t>利润总额</t>
        </r>
        <r>
          <rPr>
            <sz val="10"/>
            <color rgb="FF000000"/>
            <rFont val="等线"/>
            <family val="4"/>
            <charset val="134"/>
          </rPr>
          <t xml:space="preserve"> = </t>
        </r>
        <r>
          <rPr>
            <sz val="10"/>
            <color rgb="FF000000"/>
            <rFont val="等线"/>
            <family val="4"/>
            <charset val="134"/>
          </rPr>
          <t>营业利润</t>
        </r>
        <r>
          <rPr>
            <sz val="10"/>
            <color rgb="FF000000"/>
            <rFont val="等线"/>
            <family val="4"/>
            <charset val="134"/>
          </rPr>
          <t xml:space="preserve"> + </t>
        </r>
        <r>
          <rPr>
            <sz val="10"/>
            <color rgb="FF000000"/>
            <rFont val="等线"/>
            <family val="4"/>
            <charset val="134"/>
          </rPr>
          <t>营业外的收入</t>
        </r>
        <r>
          <rPr>
            <sz val="10"/>
            <color rgb="FF000000"/>
            <rFont val="等线"/>
            <family val="4"/>
            <charset val="134"/>
          </rPr>
          <t xml:space="preserve"> - </t>
        </r>
        <r>
          <rPr>
            <sz val="10"/>
            <color rgb="FF000000"/>
            <rFont val="等线"/>
            <family val="4"/>
            <charset val="134"/>
          </rPr>
          <t>营业外的支出</t>
        </r>
        <r>
          <rPr>
            <sz val="10"/>
            <color rgb="FF000000"/>
            <rFont val="等线"/>
            <family val="4"/>
            <charset val="134"/>
          </rPr>
          <t xml:space="preserve"> + </t>
        </r>
        <r>
          <rPr>
            <sz val="10"/>
            <color rgb="FF000000"/>
            <rFont val="等线"/>
            <family val="4"/>
            <charset val="134"/>
          </rPr>
          <t>补贴收入</t>
        </r>
        <r>
          <rPr>
            <sz val="10"/>
            <color rgb="FF000000"/>
            <rFont val="等线"/>
            <family val="4"/>
            <charset val="134"/>
          </rPr>
          <t xml:space="preserve"> + </t>
        </r>
        <r>
          <rPr>
            <sz val="10"/>
            <color rgb="FF000000"/>
            <rFont val="等线"/>
            <family val="4"/>
            <charset val="134"/>
          </rPr>
          <t>汇兑损益</t>
        </r>
        <r>
          <rPr>
            <sz val="10"/>
            <color rgb="FF000000"/>
            <rFont val="等线"/>
            <family val="4"/>
            <charset val="134"/>
          </rPr>
          <t xml:space="preserve">
</t>
        </r>
      </text>
    </comment>
    <comment ref="C16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企业收到的投资者的超出其在企业注册资本所占份额，以及直接计入所有者权益的利得和损失等。资本公积包括资本溢价（股本溢价）和直接计入所有者权益的利得和损失。</t>
        </r>
      </text>
    </comment>
    <comment ref="F165"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在利润总额中按规定缴纳了所得税以后公司的利润留存，一般也成为税后利润或净收入。净利润是一个企业经营的最终成果：净利润多，企业的经营效益就好；净利润少，企业的经营效益就差，它是衡量一个企业经营效益的主要指标。</t>
        </r>
        <r>
          <rPr>
            <sz val="10"/>
            <color rgb="FF000000"/>
            <rFont val="Microsoft YaHei UI"/>
            <charset val="134"/>
          </rPr>
          <t xml:space="preserve">
</t>
        </r>
        <r>
          <rPr>
            <sz val="10"/>
            <color rgb="FF000000"/>
            <rFont val="Microsoft YaHei UI"/>
            <charset val="134"/>
          </rPr>
          <t xml:space="preserve">
</t>
        </r>
        <r>
          <rPr>
            <sz val="10"/>
            <color rgb="FF000000"/>
            <rFont val="Microsoft YaHei UI"/>
            <charset val="134"/>
          </rPr>
          <t>企业净利润</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利润总额</t>
        </r>
        <r>
          <rPr>
            <sz val="10"/>
            <color rgb="FF000000"/>
            <rFont val="Microsoft YaHei UI"/>
            <charset val="134"/>
          </rPr>
          <t xml:space="preserve"> </t>
        </r>
        <r>
          <rPr>
            <sz val="10"/>
            <color rgb="FF000000"/>
            <rFont val="Microsoft YaHei UI"/>
            <charset val="134"/>
          </rPr>
          <t>-</t>
        </r>
        <r>
          <rPr>
            <sz val="10"/>
            <color rgb="FF000000"/>
            <rFont val="Microsoft YaHei UI"/>
            <charset val="134"/>
          </rPr>
          <t xml:space="preserve"> </t>
        </r>
        <r>
          <rPr>
            <sz val="10"/>
            <color rgb="FF000000"/>
            <rFont val="Microsoft YaHei UI"/>
            <charset val="134"/>
          </rPr>
          <t>所得税</t>
        </r>
      </text>
    </comment>
    <comment ref="C166"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企业按照规定从净利润中提取的各种积累资金。</t>
        </r>
      </text>
    </comment>
    <comment ref="C167" authorId="1" shapeId="0">
      <text>
        <r>
          <rPr>
            <b/>
            <sz val="10"/>
            <color rgb="FF000000"/>
            <rFont val="Microsoft YaHei UI"/>
            <charset val="134"/>
          </rPr>
          <t>Palance:</t>
        </r>
        <r>
          <rPr>
            <sz val="10"/>
            <color rgb="FF000000"/>
            <rFont val="Microsoft YaHei UI"/>
            <charset val="134"/>
          </rPr>
          <t xml:space="preserve">
</t>
        </r>
        <r>
          <rPr>
            <sz val="10"/>
            <color rgb="FF000000"/>
            <rFont val="Microsoft YaHei UI"/>
            <charset val="134"/>
          </rPr>
          <t>未分配利润：企业未作分配的利润。它在以后年度可继续进行分配，在未进行分配之前，属于所有者权益的组成部分。</t>
        </r>
      </text>
    </comment>
  </commentList>
</comments>
</file>

<file path=xl/sharedStrings.xml><?xml version="1.0" encoding="utf-8"?>
<sst xmlns="http://schemas.openxmlformats.org/spreadsheetml/2006/main" count="729" uniqueCount="101">
  <si>
    <t>资产负债表（单位：元）</t>
    <rPh sb="0" eb="5">
      <t>zi'chan'fu'zhai'biao</t>
    </rPh>
    <phoneticPr fontId="1" type="noConversion"/>
  </si>
  <si>
    <t>资产</t>
    <rPh sb="0" eb="2">
      <t>zi'chan</t>
    </rPh>
    <phoneticPr fontId="1" type="noConversion"/>
  </si>
  <si>
    <t>负债</t>
    <rPh sb="0" eb="2">
      <t>fu'zhai</t>
    </rPh>
    <phoneticPr fontId="1" type="noConversion"/>
  </si>
  <si>
    <t>流动资产</t>
    <rPh sb="0" eb="4">
      <t>liu'dong'zi'chan</t>
    </rPh>
    <phoneticPr fontId="1" type="noConversion"/>
  </si>
  <si>
    <t>流动负债</t>
    <rPh sb="0" eb="4">
      <t>liu'dong'fu'zhai</t>
    </rPh>
    <phoneticPr fontId="1" type="noConversion"/>
  </si>
  <si>
    <t>货币资金</t>
    <rPh sb="0" eb="4">
      <t>huo'bi'zi'jin</t>
    </rPh>
    <phoneticPr fontId="1" type="noConversion"/>
  </si>
  <si>
    <t>短期借贷</t>
    <rPh sb="0" eb="4">
      <t>duan'qi'jie'dai</t>
    </rPh>
    <phoneticPr fontId="1" type="noConversion"/>
  </si>
  <si>
    <t>应收账款</t>
    <rPh sb="0" eb="4">
      <t>ying'shou'zhang'kuan</t>
    </rPh>
    <phoneticPr fontId="1" type="noConversion"/>
  </si>
  <si>
    <t>应付账款</t>
    <rPh sb="0" eb="4">
      <t>ying'fu'zhang'kuan</t>
    </rPh>
    <phoneticPr fontId="1" type="noConversion"/>
  </si>
  <si>
    <t>其他应收款</t>
    <rPh sb="0" eb="5">
      <t>qi'ta'ying'shou'kuan</t>
    </rPh>
    <phoneticPr fontId="1" type="noConversion"/>
  </si>
  <si>
    <t>其他应付款</t>
    <rPh sb="0" eb="5">
      <t>qi'ta'ying'fu'kuan</t>
    </rPh>
    <phoneticPr fontId="1" type="noConversion"/>
  </si>
  <si>
    <t>预付账款</t>
    <rPh sb="0" eb="4">
      <t>yu'fu'zhang'kuan</t>
    </rPh>
    <phoneticPr fontId="1" type="noConversion"/>
  </si>
  <si>
    <t>预收账款</t>
    <rPh sb="0" eb="4">
      <t>yu'shou'zhang'kuan</t>
    </rPh>
    <phoneticPr fontId="1" type="noConversion"/>
  </si>
  <si>
    <t>存货</t>
    <rPh sb="0" eb="2">
      <t>cun'huo</t>
    </rPh>
    <phoneticPr fontId="1" type="noConversion"/>
  </si>
  <si>
    <t>待摊费用</t>
    <rPh sb="0" eb="4">
      <t>dai'tan'fei'yong</t>
    </rPh>
    <phoneticPr fontId="1" type="noConversion"/>
  </si>
  <si>
    <t>其他流动资产</t>
    <rPh sb="0" eb="6">
      <t>qi'ta'liu'dong'zi'chan</t>
    </rPh>
    <phoneticPr fontId="1" type="noConversion"/>
  </si>
  <si>
    <t>非流动资产</t>
    <rPh sb="0" eb="5">
      <t>fei'liu'dong'zi'chan</t>
    </rPh>
    <phoneticPr fontId="1" type="noConversion"/>
  </si>
  <si>
    <t>非流动负债</t>
    <rPh sb="0" eb="5">
      <t>fei'liu'dong'fu'zhai</t>
    </rPh>
    <phoneticPr fontId="1" type="noConversion"/>
  </si>
  <si>
    <t>长期投资</t>
    <rPh sb="0" eb="4">
      <t>chang'qi'tou'zi</t>
    </rPh>
    <phoneticPr fontId="1" type="noConversion"/>
  </si>
  <si>
    <t>长期借款</t>
    <rPh sb="0" eb="4">
      <t>chang'qi'jie'kuan</t>
    </rPh>
    <phoneticPr fontId="1" type="noConversion"/>
  </si>
  <si>
    <t>固定资产</t>
    <rPh sb="0" eb="4">
      <t>gu'ding'zi'chan</t>
    </rPh>
    <phoneticPr fontId="1" type="noConversion"/>
  </si>
  <si>
    <t>应付债券</t>
    <rPh sb="0" eb="4">
      <t>ying'fu'zhai'quan</t>
    </rPh>
    <phoneticPr fontId="1" type="noConversion"/>
  </si>
  <si>
    <t>无形资产及其他非流动资产</t>
    <rPh sb="0" eb="12">
      <t>wu'xing'zi'chan'ji'qi'ta'fei'liu'dong'zi'chan</t>
    </rPh>
    <phoneticPr fontId="1" type="noConversion"/>
  </si>
  <si>
    <t>长期应付款</t>
    <rPh sb="0" eb="5">
      <t>chang'qi'ying'fu'kuan</t>
    </rPh>
    <phoneticPr fontId="1" type="noConversion"/>
  </si>
  <si>
    <t>其他非流动负债</t>
    <rPh sb="0" eb="7">
      <t>qi'ta'fei'liu'dong'fu'zhai</t>
    </rPh>
    <phoneticPr fontId="1" type="noConversion"/>
  </si>
  <si>
    <t>所有者权益</t>
    <rPh sb="0" eb="5">
      <t>suo'you'zhe'quan'yi</t>
    </rPh>
    <phoneticPr fontId="1" type="noConversion"/>
  </si>
  <si>
    <t>实收资本</t>
    <rPh sb="0" eb="4">
      <t>shi'shou'zi'ben</t>
    </rPh>
    <phoneticPr fontId="1" type="noConversion"/>
  </si>
  <si>
    <t>资本公积</t>
    <rPh sb="0" eb="4">
      <t>zi'ben'gong'ji</t>
    </rPh>
    <phoneticPr fontId="1" type="noConversion"/>
  </si>
  <si>
    <t>盈余公积</t>
    <rPh sb="0" eb="4">
      <t>ying'yu'gong'ji</t>
    </rPh>
    <phoneticPr fontId="1" type="noConversion"/>
  </si>
  <si>
    <t>预留收益</t>
    <rPh sb="0" eb="4">
      <t>yu'liu'shou'yi</t>
    </rPh>
    <phoneticPr fontId="1" type="noConversion"/>
  </si>
  <si>
    <t>负债及所有者权益总计</t>
    <rPh sb="0" eb="10">
      <t>fu'zhai'ji'suo'you'zhe'quan'yi'zong'ji</t>
    </rPh>
    <phoneticPr fontId="1" type="noConversion"/>
  </si>
  <si>
    <t>总资产</t>
    <rPh sb="0" eb="3">
      <t>zong'zi'chan</t>
    </rPh>
    <phoneticPr fontId="1" type="noConversion"/>
  </si>
  <si>
    <t>股东权益</t>
    <rPh sb="0" eb="4">
      <t>gu'dong'quan'yi</t>
    </rPh>
    <phoneticPr fontId="1" type="noConversion"/>
  </si>
  <si>
    <t>股本</t>
    <rPh sb="0" eb="2">
      <t>gu'ben</t>
    </rPh>
    <phoneticPr fontId="1" type="noConversion"/>
  </si>
  <si>
    <t>未分配利润</t>
    <rPh sb="0" eb="5">
      <t>wei'fen'pei'li'run</t>
    </rPh>
    <phoneticPr fontId="1" type="noConversion"/>
  </si>
  <si>
    <t>负债和股东权益</t>
    <rPh sb="0" eb="7">
      <t>fu'zhai'he'gu'dong'quan'yi</t>
    </rPh>
    <phoneticPr fontId="1" type="noConversion"/>
  </si>
  <si>
    <t>第一步：股东投入3200万</t>
    <rPh sb="0" eb="3">
      <t>di'yi'bu</t>
    </rPh>
    <phoneticPr fontId="1" type="noConversion"/>
  </si>
  <si>
    <t>在公司运作过程中的资产负债表恒等式</t>
    <rPh sb="0" eb="1">
      <t>wan</t>
    </rPh>
    <phoneticPr fontId="1" type="noConversion"/>
  </si>
  <si>
    <t>第二步：向银行贷款5100万</t>
    <rPh sb="0" eb="14">
      <t>di'yi'bu</t>
    </rPh>
    <phoneticPr fontId="1" type="noConversion"/>
  </si>
  <si>
    <t>第三步：支出5700万购置厂房、设备及办公家具</t>
    <rPh sb="0" eb="23">
      <t>di'yi'bu</t>
    </rPh>
    <phoneticPr fontId="1" type="noConversion"/>
  </si>
  <si>
    <t>第四步：花150万获得一块土地的使用权，在中国土地使用权属于无形资产</t>
    <rPh sb="0" eb="19">
      <t>di'yi'bu</t>
    </rPh>
    <phoneticPr fontId="1" type="noConversion"/>
  </si>
  <si>
    <t>第五步：采购2400万原材料，支付1600万</t>
    <rPh sb="0" eb="22">
      <t>di'yi'bu</t>
    </rPh>
    <phoneticPr fontId="1" type="noConversion"/>
  </si>
  <si>
    <t>第六步：用掉2400原材料，水电开支和员工工资1200</t>
    <rPh sb="0" eb="27">
      <t>di'yi'bu</t>
    </rPh>
    <phoneticPr fontId="1" type="noConversion"/>
  </si>
  <si>
    <t>利润表（单位：元）</t>
    <rPh sb="0" eb="3">
      <t>li'run'biao</t>
    </rPh>
    <phoneticPr fontId="1" type="noConversion"/>
  </si>
  <si>
    <t>项目</t>
    <rPh sb="0" eb="1">
      <t>yuan</t>
    </rPh>
    <phoneticPr fontId="1" type="noConversion"/>
  </si>
  <si>
    <t>本期金额</t>
    <rPh sb="0" eb="4">
      <t>ben'qi'jin'e</t>
    </rPh>
    <phoneticPr fontId="1" type="noConversion"/>
  </si>
  <si>
    <t>一、营业收入</t>
    <rPh sb="0" eb="1">
      <t>yi</t>
    </rPh>
    <phoneticPr fontId="1" type="noConversion"/>
  </si>
  <si>
    <t>减：营业成本</t>
    <rPh sb="0" eb="1">
      <t>jian</t>
    </rPh>
    <phoneticPr fontId="1" type="noConversion"/>
  </si>
  <si>
    <t>营业税金及附加</t>
    <rPh sb="0" eb="7">
      <t>ying'ye'shui'jin'ji'fu'jia</t>
    </rPh>
    <phoneticPr fontId="1" type="noConversion"/>
  </si>
  <si>
    <t>营业费用</t>
    <rPh sb="0" eb="4">
      <t>ying'ye'fei'yong</t>
    </rPh>
    <phoneticPr fontId="1" type="noConversion"/>
  </si>
  <si>
    <t>管理费用</t>
    <rPh sb="0" eb="4">
      <t>guan'li'fei'yong</t>
    </rPh>
    <phoneticPr fontId="1" type="noConversion"/>
  </si>
  <si>
    <t>财务费用</t>
    <rPh sb="0" eb="4">
      <t>cai'wu'fei'yong</t>
    </rPh>
    <phoneticPr fontId="1" type="noConversion"/>
  </si>
  <si>
    <t>资产减值损失</t>
    <rPh sb="0" eb="6">
      <t>zi'chan'jian'zhi'sun'shi</t>
    </rPh>
    <phoneticPr fontId="1" type="noConversion"/>
  </si>
  <si>
    <t>加：公允价值变动收益（损失以“-”号填列）</t>
    <rPh sb="0" eb="1">
      <t>jia</t>
    </rPh>
    <phoneticPr fontId="1" type="noConversion"/>
  </si>
  <si>
    <t>投资收益（损失以“-”号填列）</t>
    <rPh sb="0" eb="4">
      <t>tou'zi'shou'yi</t>
    </rPh>
    <phoneticPr fontId="1" type="noConversion"/>
  </si>
  <si>
    <t>其中：对联营企业和合营企业的投资收益</t>
    <rPh sb="0" eb="2">
      <t>qi'zhong</t>
    </rPh>
    <phoneticPr fontId="1" type="noConversion"/>
  </si>
  <si>
    <t>二、营业利润（亏损以“-”号填列）</t>
    <rPh sb="0" eb="1">
      <t>er</t>
    </rPh>
    <phoneticPr fontId="1" type="noConversion"/>
  </si>
  <si>
    <t>加：营业外收入</t>
    <rPh sb="0" eb="1">
      <t>jia</t>
    </rPh>
    <phoneticPr fontId="1" type="noConversion"/>
  </si>
  <si>
    <t>减：营业外支出</t>
    <rPh sb="0" eb="1">
      <t>jian</t>
    </rPh>
    <phoneticPr fontId="1" type="noConversion"/>
  </si>
  <si>
    <t>三、利润总额（亏损总额以“-”号填列）</t>
    <rPh sb="0" eb="1">
      <t>san</t>
    </rPh>
    <phoneticPr fontId="1" type="noConversion"/>
  </si>
  <si>
    <t>减：所得税费用</t>
    <rPh sb="0" eb="1">
      <t>jian</t>
    </rPh>
    <phoneticPr fontId="1" type="noConversion"/>
  </si>
  <si>
    <t>四、净利润（净亏损以“-”号填列）</t>
    <rPh sb="0" eb="1">
      <t>si</t>
    </rPh>
    <phoneticPr fontId="1" type="noConversion"/>
  </si>
  <si>
    <t>第八步：为下一年生产采购原材料，预付150万</t>
    <rPh sb="0" eb="1034">
      <t>di'yi'bu</t>
    </rPh>
    <phoneticPr fontId="1" type="noConversion"/>
  </si>
  <si>
    <t>第七步：销售产品（成本3100万），销售合同4300万，收到3000万，还有1300万欠款</t>
    <rPh sb="0" eb="613">
      <t>di'yi'bu</t>
    </rPh>
    <phoneticPr fontId="1" type="noConversion"/>
  </si>
  <si>
    <t>第九步：公司花费50万研制一种低成本污染处理的技术</t>
    <rPh sb="0" eb="2256">
      <t>di'yi'bu</t>
    </rPh>
    <phoneticPr fontId="1" type="noConversion"/>
  </si>
  <si>
    <t>第十步：支出400万，其中250支付销售人员工资和销售部门开支，150支付管理人员工资和管理部门开支</t>
    <rPh sb="0" eb="3861">
      <t>di'yi'bu</t>
    </rPh>
    <phoneticPr fontId="1" type="noConversion"/>
  </si>
  <si>
    <t>第十一步：支付130万利息</t>
    <rPh sb="0" eb="3979">
      <t>di'yi'bu</t>
    </rPh>
    <phoneticPr fontId="1" type="noConversion"/>
  </si>
  <si>
    <t>第十二步：上缴100万所得税</t>
    <rPh sb="0" eb="4208">
      <t>di'yi'bu</t>
    </rPh>
    <phoneticPr fontId="1" type="noConversion"/>
  </si>
  <si>
    <t>第十三步：分配100万给股东</t>
    <rPh sb="0" eb="4373">
      <t>di'yi'bu</t>
    </rPh>
    <phoneticPr fontId="1" type="noConversion"/>
  </si>
  <si>
    <t>第十四步：发放员工工资1200万</t>
    <rPh sb="0" eb="4708">
      <t>di'yi'bu</t>
    </rPh>
    <phoneticPr fontId="1" type="noConversion"/>
  </si>
  <si>
    <t>现金流量表（单位：元）</t>
    <rPh sb="0" eb="5">
      <t>xian'jin'liu'liang'biao</t>
    </rPh>
    <phoneticPr fontId="1" type="noConversion"/>
  </si>
  <si>
    <t>经营活动产生的现金流量</t>
    <rPh sb="0" eb="1">
      <t>yuan</t>
    </rPh>
    <phoneticPr fontId="1" type="noConversion"/>
  </si>
  <si>
    <t>收到的税费返还</t>
    <rPh sb="0" eb="7">
      <t>shou'dao'de'shui'fei'fan'h</t>
    </rPh>
    <phoneticPr fontId="1" type="noConversion"/>
  </si>
  <si>
    <t>收到的其他与经营活动有关的现金</t>
    <rPh sb="0" eb="15">
      <t>shou'dao'de'qi'ta'yu'jing'ying'huo'dong'you'guan'de'xian'jin</t>
    </rPh>
    <phoneticPr fontId="1" type="noConversion"/>
  </si>
  <si>
    <t>现金流入小计</t>
    <rPh sb="0" eb="6">
      <t>xian'jin'liu'ru'xiao'ji</t>
    </rPh>
    <phoneticPr fontId="1" type="noConversion"/>
  </si>
  <si>
    <t>现金流出小计</t>
    <rPh sb="0" eb="6">
      <t>xian'jin'liu'chu'xiao'ji</t>
    </rPh>
    <phoneticPr fontId="1" type="noConversion"/>
  </si>
  <si>
    <t>经营活动产生的现金流量净额</t>
    <rPh sb="0" eb="13">
      <t>jing'ying'huo'dong'chan'sheng'de'xian'jin'liu'liang'jing'e</t>
    </rPh>
    <phoneticPr fontId="1" type="noConversion"/>
  </si>
  <si>
    <t>投资活动产生的现金流量</t>
    <rPh sb="0" eb="11">
      <t>tou'zi'huo'dong'chan'sheng'de'xian'jin'liu'liang</t>
    </rPh>
    <phoneticPr fontId="1" type="noConversion"/>
  </si>
  <si>
    <t>收回投资所收到的现金</t>
    <rPh sb="0" eb="10">
      <t>shou'hui'tou'zi'suo'shou'dao'de'xian'jin</t>
    </rPh>
    <phoneticPr fontId="1" type="noConversion"/>
  </si>
  <si>
    <t>取得投资收益所收到的现金</t>
    <rPh sb="0" eb="12">
      <t>qu'de'tou'zi'shou'yi'suo'shou'dao'de'xian'jin</t>
    </rPh>
    <phoneticPr fontId="1" type="noConversion"/>
  </si>
  <si>
    <t>处置固定资产、无形资产和其他长期资产而所收到的现金净额</t>
    <rPh sb="0" eb="6">
      <t>chu'zhi'gu'ding'zi'chan</t>
    </rPh>
    <phoneticPr fontId="1" type="noConversion"/>
  </si>
  <si>
    <t>收到的其他与投资活动有关的现金</t>
    <rPh sb="0" eb="15">
      <t>shou'dao'de'qi'ta'yu'tou'zi'huo'dong'you'guan'de'xian'jin</t>
    </rPh>
    <phoneticPr fontId="1" type="noConversion"/>
  </si>
  <si>
    <t>投资所支付的现金</t>
    <rPh sb="0" eb="8">
      <t>tou'zi'suo'zhi'fu'de'xian'jin</t>
    </rPh>
    <phoneticPr fontId="1" type="noConversion"/>
  </si>
  <si>
    <t>支付的其他与投资活动有关的现金</t>
    <rPh sb="0" eb="15">
      <t>zhi'fu'de'qi'ta'yu'tou'zi'huo'dong'you'guan'de'xian'jin</t>
    </rPh>
    <phoneticPr fontId="1" type="noConversion"/>
  </si>
  <si>
    <t>投资活动产生的现金流量净额</t>
    <rPh sb="0" eb="13">
      <t>tou'zi'huo'dong'chan'sheng'de'xian'jin'liu'liang'jing'e</t>
    </rPh>
    <phoneticPr fontId="1" type="noConversion"/>
  </si>
  <si>
    <t>融资活动产生的现金流量</t>
    <rPh sb="0" eb="11">
      <t>rong'zi'huo'dong'chan'sheng'de'xian'jin'liu'liang</t>
    </rPh>
    <phoneticPr fontId="1" type="noConversion"/>
  </si>
  <si>
    <t>收到的其他与筹资活动有关的现金</t>
    <rPh sb="0" eb="15">
      <t>shou'dao'de'qi'ta'yu'chou'zi'huo'dong'you'guan'de'xian'jin</t>
    </rPh>
    <phoneticPr fontId="1" type="noConversion"/>
  </si>
  <si>
    <t>偿还债务所支付的现金</t>
    <rPh sb="0" eb="8">
      <t>chang'huan'zhai'wu'suo'zhi'fu'de</t>
    </rPh>
    <phoneticPr fontId="1" type="noConversion"/>
  </si>
  <si>
    <t>支付的其他与筹资活动有关的现金</t>
    <rPh sb="0" eb="15">
      <t>zhi'fu'de'qi'ta'yu'chou'zi'huo'dong'you'guan'de'xian'jin</t>
    </rPh>
    <phoneticPr fontId="1" type="noConversion"/>
  </si>
  <si>
    <t>筹资活动产生的现金流量净额</t>
    <rPh sb="0" eb="13">
      <t>chou'zi'huo'dong'chan'sheng'de'xian'jin'liu'liang'jing'e</t>
    </rPh>
    <phoneticPr fontId="1" type="noConversion"/>
  </si>
  <si>
    <t>汇率变动对现金的影响</t>
    <rPh sb="0" eb="10">
      <t>hui'lv'bian'dong'dui'xian'jin'de'ying'xiang</t>
    </rPh>
    <phoneticPr fontId="1" type="noConversion"/>
  </si>
  <si>
    <t>现金及现金等价物净增加额</t>
    <rPh sb="0" eb="12">
      <t>xian'jin'ji'xian'jin'deng'jia'wu'jing'zeng'jia'e</t>
    </rPh>
    <phoneticPr fontId="1" type="noConversion"/>
  </si>
  <si>
    <t>吸收投资所收到的现金①</t>
    <rPh sb="0" eb="10">
      <t>xi'shou'tou'zi'suo'shou'dao'de'xian'jin</t>
    </rPh>
    <phoneticPr fontId="1" type="noConversion"/>
  </si>
  <si>
    <t>借款所收到的现金②</t>
    <rPh sb="0" eb="8">
      <t>jie'kuan'suo'shou'dao'de'xian'jin</t>
    </rPh>
    <phoneticPr fontId="1" type="noConversion"/>
  </si>
  <si>
    <t>购建固定资产、无形资产和其他长期资产所支付的现金③④</t>
    <rPh sb="0" eb="2">
      <t>gou'jian'gu'ding'zi'chan</t>
    </rPh>
    <phoneticPr fontId="1" type="noConversion"/>
  </si>
  <si>
    <r>
      <t>支付给职工以及为职工支付的现金⑭</t>
    </r>
    <r>
      <rPr>
        <sz val="12"/>
        <color theme="1"/>
        <rFont val="等线"/>
        <family val="2"/>
        <charset val="134"/>
        <scheme val="minor"/>
      </rPr>
      <t/>
    </r>
    <rPh sb="0" eb="15">
      <t>zhi'fu'gei'zhi'gong'yi'ji'wei'zhi'gong'zhi'fu'de'xian'jin</t>
    </rPh>
    <phoneticPr fontId="1" type="noConversion"/>
  </si>
  <si>
    <t>销售商品、提供劳务收到的现金⑦</t>
    <rPh sb="0" eb="4">
      <t>xiao'shou'shang'pin</t>
    </rPh>
    <phoneticPr fontId="1" type="noConversion"/>
  </si>
  <si>
    <t>购买商品、接收劳务支付的现金⑤⑧</t>
    <rPh sb="0" eb="4">
      <t>gou'mai'shang'pin</t>
    </rPh>
    <phoneticPr fontId="1" type="noConversion"/>
  </si>
  <si>
    <t>支付的其他与经营活动有关的现金⑨⑩</t>
    <rPh sb="0" eb="15">
      <t>zhi'fu'de'qi'ta'yu'jing'ying'huo'dong'you'guan'de'xian'jin</t>
    </rPh>
    <phoneticPr fontId="1" type="noConversion"/>
  </si>
  <si>
    <t>支付的各项税费⑫</t>
    <rPh sb="0" eb="23">
      <t>zhi'fu'de'ge'xian'shui'fei</t>
    </rPh>
    <phoneticPr fontId="1" type="noConversion"/>
  </si>
  <si>
    <r>
      <t>分配股利、利润或偿付利息所支付的现金</t>
    </r>
    <r>
      <rPr>
        <sz val="12"/>
        <color theme="1"/>
        <rFont val="DengXian"/>
        <family val="4"/>
        <charset val="134"/>
      </rPr>
      <t>⑪</t>
    </r>
    <r>
      <rPr>
        <sz val="12"/>
        <color theme="1"/>
        <rFont val="等线"/>
        <family val="2"/>
        <charset val="134"/>
        <scheme val="minor"/>
      </rPr>
      <t>⑫</t>
    </r>
    <rPh sb="0" eb="4">
      <t>fen'pei'gu'li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</si>
</sst>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76" formatCode="_(* #,##0_);_(* \(#,##0\);_(* &quot;-&quot;??_);_(@_)"/>
  </numFmts>
  <fonts count="9">
    <font>
      <sz val="12"/>
      <color theme="1"/>
      <name val="等线"/>
      <family val="2"/>
      <charset val="134"/>
      <scheme val="minor"/>
    </font>
    <font>
      <sz val="9"/>
      <name val="等线"/>
      <family val="2"/>
      <charset val="134"/>
      <scheme val="minor"/>
    </font>
    <font>
      <b/>
      <sz val="12"/>
      <color theme="1"/>
      <name val="等线"/>
      <family val="4"/>
      <charset val="134"/>
      <scheme val="minor"/>
    </font>
    <font>
      <sz val="10"/>
      <color rgb="FF000000"/>
      <name val="等线"/>
      <family val="4"/>
      <charset val="134"/>
      <scheme val="minor"/>
    </font>
    <font>
      <sz val="10"/>
      <color rgb="FF000000"/>
      <name val="等线"/>
      <family val="4"/>
      <charset val="134"/>
    </font>
    <font>
      <sz val="10"/>
      <color rgb="FF000000"/>
      <name val="Microsoft YaHei UI"/>
      <charset val="134"/>
    </font>
    <font>
      <b/>
      <sz val="10"/>
      <color rgb="FF000000"/>
      <name val="Microsoft YaHei UI"/>
      <charset val="134"/>
    </font>
    <font>
      <sz val="12"/>
      <color theme="1"/>
      <name val="等线"/>
      <family val="2"/>
      <charset val="134"/>
      <scheme val="minor"/>
    </font>
    <font>
      <sz val="12"/>
      <color theme="1"/>
      <name val="DengXian"/>
      <family val="4"/>
      <charset val="134"/>
    </font>
  </fonts>
  <fills count="3">
    <fill>
      <patternFill patternType="none"/>
    </fill>
    <fill>
      <patternFill patternType="gray125"/>
    </fill>
    <fill>
      <patternFill patternType="solid">
        <fgColor rgb="FFFFFF00"/>
        <bgColor indexed="64"/>
      </patternFill>
    </fill>
  </fills>
  <borders count="20">
    <border>
      <left/>
      <right/>
      <top/>
      <bottom/>
      <diagonal/>
    </border>
    <border>
      <left/>
      <right/>
      <top/>
      <bottom style="medium">
        <color auto="1"/>
      </bottom>
      <diagonal/>
    </border>
    <border>
      <left style="thin">
        <color indexed="64"/>
      </left>
      <right style="thin">
        <color indexed="64"/>
      </right>
      <top style="medium">
        <color auto="1"/>
      </top>
      <bottom/>
      <diagonal/>
    </border>
    <border>
      <left style="thin">
        <color indexed="64"/>
      </left>
      <right/>
      <top style="medium">
        <color auto="1"/>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medium">
        <color auto="1"/>
      </bottom>
      <diagonal/>
    </border>
    <border>
      <left style="thin">
        <color indexed="64"/>
      </left>
      <right/>
      <top/>
      <bottom style="medium">
        <color auto="1"/>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bottom style="thin">
        <color indexed="64"/>
      </bottom>
      <diagonal/>
    </border>
    <border>
      <left/>
      <right/>
      <top style="medium">
        <color indexed="64"/>
      </top>
      <bottom/>
      <diagonal/>
    </border>
    <border>
      <left/>
      <right style="thin">
        <color indexed="64"/>
      </right>
      <top style="medium">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alignment vertical="center"/>
    </xf>
    <xf numFmtId="43" fontId="7" fillId="0" borderId="0" applyFont="0" applyFill="0" applyBorder="0" applyAlignment="0" applyProtection="0">
      <alignment vertical="center"/>
    </xf>
  </cellStyleXfs>
  <cellXfs count="92">
    <xf numFmtId="0" fontId="0" fillId="0" borderId="0" xfId="0">
      <alignment vertical="center"/>
    </xf>
    <xf numFmtId="0" fontId="2" fillId="0" borderId="0" xfId="0" applyFont="1" applyAlignment="1">
      <alignment horizontal="center"/>
    </xf>
    <xf numFmtId="0" fontId="0" fillId="0" borderId="2" xfId="0" applyBorder="1" applyAlignment="1"/>
    <xf numFmtId="0" fontId="0" fillId="0" borderId="3" xfId="0" applyBorder="1" applyAlignment="1"/>
    <xf numFmtId="0" fontId="2" fillId="0" borderId="0" xfId="0" applyFont="1" applyAlignment="1"/>
    <xf numFmtId="0" fontId="0" fillId="0" borderId="4" xfId="0" applyBorder="1" applyAlignment="1"/>
    <xf numFmtId="0" fontId="0" fillId="0" borderId="5" xfId="0" applyBorder="1" applyAlignment="1"/>
    <xf numFmtId="0" fontId="0" fillId="0" borderId="0" xfId="0" applyAlignment="1">
      <alignment horizontal="left" indent="1"/>
    </xf>
    <xf numFmtId="0" fontId="0" fillId="0" borderId="0" xfId="0" applyAlignment="1"/>
    <xf numFmtId="0" fontId="0" fillId="0" borderId="1" xfId="0" applyBorder="1" applyAlignment="1">
      <alignment horizontal="left" indent="1"/>
    </xf>
    <xf numFmtId="0" fontId="0" fillId="0" borderId="6" xfId="0" applyBorder="1" applyAlignment="1"/>
    <xf numFmtId="0" fontId="0" fillId="0" borderId="1" xfId="0" applyBorder="1" applyAlignment="1"/>
    <xf numFmtId="0" fontId="0" fillId="0" borderId="7" xfId="0" applyBorder="1" applyAlignment="1"/>
    <xf numFmtId="0" fontId="2" fillId="0" borderId="0" xfId="0" applyFont="1" applyAlignment="1">
      <alignment horizontal="left"/>
    </xf>
    <xf numFmtId="1" fontId="0" fillId="0" borderId="4" xfId="0" applyNumberFormat="1" applyBorder="1" applyAlignment="1"/>
    <xf numFmtId="176" fontId="0" fillId="0" borderId="5" xfId="0" applyNumberFormat="1" applyBorder="1" applyAlignment="1"/>
    <xf numFmtId="0" fontId="0" fillId="0" borderId="8" xfId="0" applyBorder="1" applyAlignment="1"/>
    <xf numFmtId="0" fontId="0" fillId="0" borderId="9" xfId="0" applyBorder="1" applyAlignment="1"/>
    <xf numFmtId="0" fontId="2" fillId="0" borderId="8" xfId="0" applyFont="1" applyBorder="1" applyAlignment="1">
      <alignment horizontal="left"/>
    </xf>
    <xf numFmtId="0" fontId="0" fillId="0" borderId="10" xfId="0" applyBorder="1" applyAlignment="1"/>
    <xf numFmtId="0" fontId="0" fillId="0" borderId="12" xfId="0" applyFill="1" applyBorder="1" applyAlignment="1">
      <alignment horizontal="left" indent="1"/>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 xfId="0" applyBorder="1">
      <alignment vertical="center"/>
    </xf>
    <xf numFmtId="0" fontId="2" fillId="0" borderId="11" xfId="0" applyFont="1" applyBorder="1" applyAlignment="1">
      <alignment horizontal="left"/>
    </xf>
    <xf numFmtId="0" fontId="2" fillId="0" borderId="13" xfId="0" applyFont="1" applyFill="1" applyBorder="1" applyAlignment="1">
      <alignment horizontal="left"/>
    </xf>
    <xf numFmtId="0" fontId="0" fillId="0" borderId="14" xfId="0" applyBorder="1">
      <alignment vertical="center"/>
    </xf>
    <xf numFmtId="0" fontId="0" fillId="0" borderId="14" xfId="0" applyFill="1" applyBorder="1" applyAlignment="1">
      <alignment horizontal="left" indent="1"/>
    </xf>
    <xf numFmtId="0" fontId="0" fillId="0" borderId="8" xfId="0" applyBorder="1">
      <alignment vertical="center"/>
    </xf>
    <xf numFmtId="0" fontId="0" fillId="0" borderId="0" xfId="0" applyAlignment="1">
      <alignment horizontal="left" vertical="center"/>
    </xf>
    <xf numFmtId="0" fontId="0" fillId="2" borderId="0" xfId="0" applyFill="1">
      <alignment vertical="center"/>
    </xf>
    <xf numFmtId="0" fontId="0" fillId="2" borderId="4" xfId="0" applyFill="1" applyBorder="1" applyAlignment="1"/>
    <xf numFmtId="0" fontId="0" fillId="2" borderId="5" xfId="0" applyFill="1" applyBorder="1" applyAlignment="1"/>
    <xf numFmtId="0" fontId="0" fillId="0" borderId="1" xfId="0" applyBorder="1" applyAlignment="1">
      <alignment horizontal="center"/>
    </xf>
    <xf numFmtId="0" fontId="0" fillId="0" borderId="4" xfId="0" applyFill="1" applyBorder="1" applyAlignment="1"/>
    <xf numFmtId="0" fontId="0" fillId="0" borderId="0" xfId="0" applyFill="1">
      <alignment vertical="center"/>
    </xf>
    <xf numFmtId="0" fontId="0" fillId="0" borderId="1" xfId="0" applyFill="1" applyBorder="1" applyAlignment="1">
      <alignment horizontal="center"/>
    </xf>
    <xf numFmtId="0" fontId="2" fillId="0" borderId="0" xfId="0" applyFont="1" applyFill="1" applyAlignment="1">
      <alignment horizontal="center"/>
    </xf>
    <xf numFmtId="0" fontId="0" fillId="0" borderId="2" xfId="0" applyFill="1" applyBorder="1" applyAlignment="1"/>
    <xf numFmtId="0" fontId="0" fillId="0" borderId="3" xfId="0" applyFill="1" applyBorder="1" applyAlignment="1"/>
    <xf numFmtId="0" fontId="2" fillId="0" borderId="0" xfId="0" applyFont="1" applyFill="1" applyAlignment="1"/>
    <xf numFmtId="0" fontId="0" fillId="0" borderId="5" xfId="0" applyFill="1" applyBorder="1" applyAlignment="1"/>
    <xf numFmtId="0" fontId="0" fillId="0" borderId="0" xfId="0" applyFill="1" applyAlignment="1">
      <alignment horizontal="left" indent="1"/>
    </xf>
    <xf numFmtId="0" fontId="0" fillId="0" borderId="0" xfId="0" applyFill="1" applyAlignment="1"/>
    <xf numFmtId="0" fontId="0" fillId="0" borderId="1" xfId="0" applyFill="1" applyBorder="1" applyAlignment="1">
      <alignment horizontal="left" indent="1"/>
    </xf>
    <xf numFmtId="0" fontId="0" fillId="0" borderId="6" xfId="0" applyFill="1" applyBorder="1" applyAlignment="1"/>
    <xf numFmtId="0" fontId="0" fillId="0" borderId="1" xfId="0" applyFill="1" applyBorder="1" applyAlignment="1"/>
    <xf numFmtId="0" fontId="0" fillId="0" borderId="7" xfId="0" applyFill="1" applyBorder="1" applyAlignment="1"/>
    <xf numFmtId="0" fontId="2" fillId="0" borderId="0" xfId="0" applyFont="1" applyFill="1" applyAlignment="1">
      <alignment horizontal="left"/>
    </xf>
    <xf numFmtId="1" fontId="0" fillId="0" borderId="4" xfId="0" applyNumberFormat="1" applyFill="1" applyBorder="1" applyAlignment="1"/>
    <xf numFmtId="176" fontId="0" fillId="0" borderId="5" xfId="0" applyNumberFormat="1" applyFill="1" applyBorder="1" applyAlignment="1"/>
    <xf numFmtId="0" fontId="0" fillId="0" borderId="8" xfId="0" applyFill="1" applyBorder="1" applyAlignment="1"/>
    <xf numFmtId="0" fontId="0" fillId="0" borderId="9" xfId="0" applyFill="1" applyBorder="1" applyAlignment="1"/>
    <xf numFmtId="0" fontId="2" fillId="0" borderId="8" xfId="0" applyFont="1" applyFill="1" applyBorder="1" applyAlignment="1">
      <alignment horizontal="left"/>
    </xf>
    <xf numFmtId="0" fontId="0" fillId="0" borderId="10" xfId="0" applyFill="1" applyBorder="1" applyAlignment="1"/>
    <xf numFmtId="0" fontId="0" fillId="0" borderId="11" xfId="0" applyFill="1" applyBorder="1">
      <alignment vertical="center"/>
    </xf>
    <xf numFmtId="0" fontId="2" fillId="0" borderId="11" xfId="0" applyFont="1" applyFill="1" applyBorder="1" applyAlignment="1">
      <alignment horizontal="left"/>
    </xf>
    <xf numFmtId="0" fontId="0" fillId="0" borderId="12" xfId="0" applyFill="1" applyBorder="1">
      <alignment vertical="center"/>
    </xf>
    <xf numFmtId="0" fontId="0" fillId="0" borderId="14" xfId="0" applyFill="1" applyBorder="1">
      <alignment vertical="center"/>
    </xf>
    <xf numFmtId="0" fontId="0" fillId="0" borderId="8" xfId="0" applyFill="1" applyBorder="1">
      <alignment vertical="center"/>
    </xf>
    <xf numFmtId="0" fontId="0" fillId="0" borderId="13" xfId="0" applyFill="1" applyBorder="1">
      <alignment vertical="center"/>
    </xf>
    <xf numFmtId="0" fontId="0" fillId="0" borderId="1" xfId="0" applyFill="1" applyBorder="1">
      <alignment vertical="center"/>
    </xf>
    <xf numFmtId="0" fontId="0" fillId="0" borderId="1" xfId="0" applyBorder="1" applyAlignment="1">
      <alignment horizontal="center"/>
    </xf>
    <xf numFmtId="0" fontId="0" fillId="0" borderId="15" xfId="0" applyBorder="1" applyAlignment="1">
      <alignment horizontal="center" vertical="center"/>
    </xf>
    <xf numFmtId="0" fontId="0" fillId="0" borderId="1" xfId="0" applyFill="1" applyBorder="1" applyAlignment="1">
      <alignment horizontal="center"/>
    </xf>
    <xf numFmtId="0" fontId="0" fillId="0" borderId="15" xfId="0" applyFill="1" applyBorder="1" applyAlignment="1">
      <alignment horizontal="center" vertical="center"/>
    </xf>
    <xf numFmtId="0" fontId="0" fillId="0" borderId="0" xfId="0" applyAlignment="1">
      <alignment horizontal="left" vertical="center"/>
    </xf>
    <xf numFmtId="0" fontId="0" fillId="0" borderId="16" xfId="0" applyBorder="1" applyAlignment="1"/>
    <xf numFmtId="0" fontId="0" fillId="0" borderId="12" xfId="0" applyBorder="1" applyAlignment="1"/>
    <xf numFmtId="176" fontId="0" fillId="0" borderId="0" xfId="1" applyNumberFormat="1" applyFont="1" applyAlignment="1"/>
    <xf numFmtId="0" fontId="0" fillId="0" borderId="12" xfId="0" applyBorder="1" applyAlignment="1">
      <alignment horizontal="left" indent="2"/>
    </xf>
    <xf numFmtId="0" fontId="0" fillId="0" borderId="13" xfId="0" applyBorder="1" applyAlignment="1"/>
    <xf numFmtId="176" fontId="0" fillId="0" borderId="1" xfId="1" applyNumberFormat="1" applyFont="1" applyBorder="1" applyAlignment="1"/>
    <xf numFmtId="0" fontId="0" fillId="0" borderId="0" xfId="0" applyFill="1" applyBorder="1" applyAlignment="1">
      <alignment horizontal="center" vertical="center"/>
    </xf>
    <xf numFmtId="176" fontId="0" fillId="2" borderId="0" xfId="1" applyNumberFormat="1" applyFont="1" applyFill="1" applyAlignment="1"/>
    <xf numFmtId="0" fontId="0" fillId="2" borderId="8" xfId="0" applyFill="1" applyBorder="1">
      <alignment vertical="center"/>
    </xf>
    <xf numFmtId="176" fontId="0" fillId="0" borderId="0" xfId="1" applyNumberFormat="1" applyFont="1" applyFill="1" applyAlignment="1"/>
    <xf numFmtId="0" fontId="0" fillId="0" borderId="0" xfId="0" applyBorder="1" applyAlignment="1">
      <alignment horizontal="center" vertical="center"/>
    </xf>
    <xf numFmtId="0" fontId="0" fillId="0" borderId="12" xfId="0" applyFill="1" applyBorder="1" applyAlignment="1"/>
    <xf numFmtId="0" fontId="0" fillId="0" borderId="12" xfId="0" applyFill="1" applyBorder="1" applyAlignment="1">
      <alignment horizontal="left" indent="2"/>
    </xf>
    <xf numFmtId="0" fontId="0" fillId="0" borderId="13" xfId="0" applyFill="1" applyBorder="1" applyAlignment="1"/>
    <xf numFmtId="176" fontId="0" fillId="0" borderId="1" xfId="1" applyNumberFormat="1" applyFont="1" applyFill="1" applyBorder="1" applyAlignment="1"/>
    <xf numFmtId="0" fontId="0" fillId="0" borderId="16" xfId="0" applyFill="1" applyBorder="1" applyAlignment="1"/>
    <xf numFmtId="176" fontId="0" fillId="2" borderId="1" xfId="1" applyNumberFormat="1" applyFont="1" applyFill="1" applyBorder="1" applyAlignment="1"/>
    <xf numFmtId="0" fontId="0" fillId="0" borderId="1" xfId="0" applyBorder="1" applyAlignment="1">
      <alignment horizontal="center" vertical="center"/>
    </xf>
    <xf numFmtId="0" fontId="0" fillId="0" borderId="14" xfId="0" applyBorder="1" applyAlignment="1">
      <alignment horizontal="center" vertical="center"/>
    </xf>
    <xf numFmtId="0" fontId="0" fillId="0" borderId="17" xfId="0" applyBorder="1">
      <alignment vertical="center"/>
    </xf>
    <xf numFmtId="0" fontId="0" fillId="0" borderId="0" xfId="0" applyBorder="1">
      <alignment vertical="center"/>
    </xf>
    <xf numFmtId="0" fontId="0" fillId="0" borderId="10" xfId="0" applyBorder="1" applyAlignment="1">
      <alignment horizontal="center" vertical="center"/>
    </xf>
    <xf numFmtId="0" fontId="0" fillId="0" borderId="18" xfId="0" applyBorder="1">
      <alignment vertical="center"/>
    </xf>
    <xf numFmtId="0" fontId="0" fillId="0" borderId="19" xfId="0" applyBorder="1" applyAlignment="1">
      <alignment horizontal="center" vertical="center"/>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82"/>
  <sheetViews>
    <sheetView tabSelected="1" topLeftCell="A90" zoomScale="120" zoomScaleNormal="120" workbookViewId="0">
      <selection activeCell="F159" sqref="F159"/>
    </sheetView>
  </sheetViews>
  <sheetFormatPr baseColWidth="10" defaultRowHeight="16"/>
  <cols>
    <col min="1" max="1" width="29.1640625" bestFit="1" customWidth="1"/>
    <col min="2" max="2" width="6" bestFit="1" customWidth="1"/>
    <col min="3" max="3" width="23.1640625" bestFit="1" customWidth="1"/>
    <col min="4" max="4" width="6" bestFit="1" customWidth="1"/>
    <col min="5" max="5" width="3" customWidth="1"/>
    <col min="6" max="6" width="46.5" bestFit="1" customWidth="1"/>
    <col min="7" max="7" width="10" bestFit="1" customWidth="1"/>
    <col min="8" max="8" width="23.1640625" bestFit="1" customWidth="1"/>
    <col min="9" max="9" width="6" bestFit="1" customWidth="1"/>
    <col min="10" max="10" width="2.83203125" customWidth="1"/>
    <col min="11" max="11" width="61" bestFit="1" customWidth="1"/>
    <col min="12" max="12" width="10" bestFit="1" customWidth="1"/>
    <col min="13" max="13" width="23.1640625" bestFit="1" customWidth="1"/>
    <col min="14" max="14" width="6" bestFit="1" customWidth="1"/>
    <col min="15" max="15" width="2.83203125" customWidth="1"/>
    <col min="16" max="16" width="46.5" bestFit="1" customWidth="1"/>
    <col min="17" max="17" width="10" bestFit="1" customWidth="1"/>
    <col min="18" max="18" width="23.1640625" bestFit="1" customWidth="1"/>
    <col min="19" max="19" width="6" bestFit="1" customWidth="1"/>
  </cols>
  <sheetData>
    <row r="1" spans="1:19">
      <c r="A1" s="67" t="s">
        <v>37</v>
      </c>
      <c r="B1" s="67"/>
      <c r="C1" s="67"/>
      <c r="D1" s="67"/>
    </row>
    <row r="2" spans="1:19">
      <c r="A2" s="30"/>
      <c r="B2" s="30"/>
      <c r="C2" s="30"/>
      <c r="D2" s="30"/>
    </row>
    <row r="3" spans="1:19" ht="17" thickBot="1">
      <c r="A3" s="63" t="s">
        <v>0</v>
      </c>
      <c r="B3" s="63"/>
      <c r="C3" s="63"/>
      <c r="D3" s="63"/>
      <c r="F3" s="63" t="s">
        <v>0</v>
      </c>
      <c r="G3" s="63"/>
      <c r="H3" s="63"/>
      <c r="I3" s="63"/>
      <c r="K3" s="63" t="s">
        <v>0</v>
      </c>
      <c r="L3" s="63"/>
      <c r="M3" s="63"/>
      <c r="N3" s="63"/>
      <c r="P3" s="63" t="s">
        <v>0</v>
      </c>
      <c r="Q3" s="63"/>
      <c r="R3" s="63"/>
      <c r="S3" s="63"/>
    </row>
    <row r="4" spans="1:19">
      <c r="A4" s="1" t="s">
        <v>1</v>
      </c>
      <c r="B4" s="2"/>
      <c r="C4" s="1" t="s">
        <v>2</v>
      </c>
      <c r="D4" s="3"/>
      <c r="F4" s="1" t="s">
        <v>1</v>
      </c>
      <c r="G4" s="2"/>
      <c r="H4" s="1" t="s">
        <v>2</v>
      </c>
      <c r="I4" s="3"/>
      <c r="K4" s="1" t="s">
        <v>1</v>
      </c>
      <c r="L4" s="2"/>
      <c r="M4" s="1" t="s">
        <v>2</v>
      </c>
      <c r="N4" s="3"/>
      <c r="P4" s="1" t="s">
        <v>1</v>
      </c>
      <c r="Q4" s="2"/>
      <c r="R4" s="1" t="s">
        <v>2</v>
      </c>
      <c r="S4" s="3"/>
    </row>
    <row r="5" spans="1:19">
      <c r="A5" s="4" t="s">
        <v>3</v>
      </c>
      <c r="B5" s="5"/>
      <c r="C5" s="4" t="s">
        <v>4</v>
      </c>
      <c r="D5" s="6"/>
      <c r="F5" s="4" t="s">
        <v>3</v>
      </c>
      <c r="G5" s="5"/>
      <c r="H5" s="4" t="s">
        <v>4</v>
      </c>
      <c r="I5" s="6"/>
      <c r="K5" s="4" t="s">
        <v>3</v>
      </c>
      <c r="L5" s="5"/>
      <c r="M5" s="4" t="s">
        <v>4</v>
      </c>
      <c r="N5" s="6"/>
      <c r="P5" s="4" t="s">
        <v>3</v>
      </c>
      <c r="Q5" s="5"/>
      <c r="R5" s="4" t="s">
        <v>4</v>
      </c>
      <c r="S5" s="6"/>
    </row>
    <row r="6" spans="1:19">
      <c r="A6" s="7" t="s">
        <v>5</v>
      </c>
      <c r="B6" s="32">
        <v>3200</v>
      </c>
      <c r="C6" s="7" t="s">
        <v>6</v>
      </c>
      <c r="D6" s="6"/>
      <c r="F6" s="7" t="s">
        <v>5</v>
      </c>
      <c r="G6" s="32">
        <v>8300</v>
      </c>
      <c r="H6" s="7" t="s">
        <v>6</v>
      </c>
      <c r="I6" s="33">
        <v>5100</v>
      </c>
      <c r="K6" s="7" t="s">
        <v>5</v>
      </c>
      <c r="L6" s="32">
        <v>2600</v>
      </c>
      <c r="M6" s="7" t="s">
        <v>6</v>
      </c>
      <c r="N6" s="6">
        <v>5100</v>
      </c>
      <c r="P6" s="7" t="s">
        <v>5</v>
      </c>
      <c r="Q6" s="32">
        <v>2450</v>
      </c>
      <c r="R6" s="7" t="s">
        <v>6</v>
      </c>
      <c r="S6" s="6">
        <v>5100</v>
      </c>
    </row>
    <row r="7" spans="1:19">
      <c r="A7" s="7" t="s">
        <v>7</v>
      </c>
      <c r="B7" s="5"/>
      <c r="C7" s="7" t="s">
        <v>8</v>
      </c>
      <c r="D7" s="6"/>
      <c r="F7" s="7" t="s">
        <v>7</v>
      </c>
      <c r="G7" s="5"/>
      <c r="H7" s="7" t="s">
        <v>8</v>
      </c>
      <c r="I7" s="6"/>
      <c r="K7" s="7" t="s">
        <v>7</v>
      </c>
      <c r="L7" s="5"/>
      <c r="M7" s="7" t="s">
        <v>8</v>
      </c>
      <c r="N7" s="6"/>
      <c r="P7" s="7" t="s">
        <v>7</v>
      </c>
      <c r="Q7" s="5"/>
      <c r="R7" s="7" t="s">
        <v>8</v>
      </c>
      <c r="S7" s="6"/>
    </row>
    <row r="8" spans="1:19">
      <c r="A8" s="7" t="s">
        <v>9</v>
      </c>
      <c r="B8" s="5"/>
      <c r="C8" s="7" t="s">
        <v>10</v>
      </c>
      <c r="D8" s="6"/>
      <c r="F8" s="7" t="s">
        <v>9</v>
      </c>
      <c r="G8" s="5"/>
      <c r="H8" s="7" t="s">
        <v>10</v>
      </c>
      <c r="I8" s="6"/>
      <c r="K8" s="7" t="s">
        <v>9</v>
      </c>
      <c r="L8" s="5"/>
      <c r="M8" s="7" t="s">
        <v>10</v>
      </c>
      <c r="N8" s="6"/>
      <c r="P8" s="7" t="s">
        <v>9</v>
      </c>
      <c r="Q8" s="5"/>
      <c r="R8" s="7" t="s">
        <v>10</v>
      </c>
      <c r="S8" s="6"/>
    </row>
    <row r="9" spans="1:19">
      <c r="A9" s="7" t="s">
        <v>11</v>
      </c>
      <c r="B9" s="5"/>
      <c r="C9" s="7" t="s">
        <v>12</v>
      </c>
      <c r="D9" s="6"/>
      <c r="F9" s="7" t="s">
        <v>11</v>
      </c>
      <c r="G9" s="5"/>
      <c r="H9" s="7" t="s">
        <v>12</v>
      </c>
      <c r="I9" s="6"/>
      <c r="K9" s="7" t="s">
        <v>11</v>
      </c>
      <c r="L9" s="5"/>
      <c r="M9" s="7" t="s">
        <v>12</v>
      </c>
      <c r="N9" s="6"/>
      <c r="P9" s="7" t="s">
        <v>11</v>
      </c>
      <c r="Q9" s="5"/>
      <c r="R9" s="7" t="s">
        <v>12</v>
      </c>
      <c r="S9" s="6"/>
    </row>
    <row r="10" spans="1:19">
      <c r="A10" s="7" t="s">
        <v>13</v>
      </c>
      <c r="B10" s="5"/>
      <c r="C10" s="7" t="s">
        <v>10</v>
      </c>
      <c r="D10" s="6"/>
      <c r="F10" s="7" t="s">
        <v>13</v>
      </c>
      <c r="G10" s="5"/>
      <c r="H10" s="7" t="s">
        <v>10</v>
      </c>
      <c r="I10" s="6"/>
      <c r="K10" s="7" t="s">
        <v>13</v>
      </c>
      <c r="L10" s="5"/>
      <c r="M10" s="7" t="s">
        <v>10</v>
      </c>
      <c r="N10" s="6"/>
      <c r="P10" s="7" t="s">
        <v>13</v>
      </c>
      <c r="Q10" s="5"/>
      <c r="R10" s="7" t="s">
        <v>10</v>
      </c>
      <c r="S10" s="6"/>
    </row>
    <row r="11" spans="1:19">
      <c r="A11" s="7" t="s">
        <v>14</v>
      </c>
      <c r="B11" s="5"/>
      <c r="C11" s="8"/>
      <c r="D11" s="6"/>
      <c r="F11" s="7" t="s">
        <v>14</v>
      </c>
      <c r="G11" s="5"/>
      <c r="H11" s="8"/>
      <c r="I11" s="6"/>
      <c r="K11" s="7" t="s">
        <v>14</v>
      </c>
      <c r="L11" s="5"/>
      <c r="M11" s="8"/>
      <c r="N11" s="6"/>
      <c r="P11" s="7" t="s">
        <v>14</v>
      </c>
      <c r="Q11" s="5"/>
      <c r="R11" s="8"/>
      <c r="S11" s="6"/>
    </row>
    <row r="12" spans="1:19" ht="17" thickBot="1">
      <c r="A12" s="9" t="s">
        <v>15</v>
      </c>
      <c r="B12" s="10"/>
      <c r="C12" s="11"/>
      <c r="D12" s="12"/>
      <c r="F12" s="9" t="s">
        <v>15</v>
      </c>
      <c r="G12" s="10"/>
      <c r="H12" s="11"/>
      <c r="I12" s="12"/>
      <c r="K12" s="9" t="s">
        <v>15</v>
      </c>
      <c r="L12" s="10"/>
      <c r="M12" s="11"/>
      <c r="N12" s="12"/>
      <c r="P12" s="9" t="s">
        <v>15</v>
      </c>
      <c r="Q12" s="10"/>
      <c r="R12" s="11"/>
      <c r="S12" s="12"/>
    </row>
    <row r="13" spans="1:19">
      <c r="A13" s="4" t="s">
        <v>16</v>
      </c>
      <c r="B13" s="5"/>
      <c r="C13" s="13" t="s">
        <v>17</v>
      </c>
      <c r="D13" s="6"/>
      <c r="F13" s="4" t="s">
        <v>16</v>
      </c>
      <c r="G13" s="5"/>
      <c r="H13" s="13" t="s">
        <v>17</v>
      </c>
      <c r="I13" s="6"/>
      <c r="K13" s="4" t="s">
        <v>16</v>
      </c>
      <c r="L13" s="5"/>
      <c r="M13" s="13" t="s">
        <v>17</v>
      </c>
      <c r="N13" s="6"/>
      <c r="P13" s="4" t="s">
        <v>16</v>
      </c>
      <c r="Q13" s="5"/>
      <c r="R13" s="13" t="s">
        <v>17</v>
      </c>
      <c r="S13" s="6"/>
    </row>
    <row r="14" spans="1:19">
      <c r="A14" s="7" t="s">
        <v>18</v>
      </c>
      <c r="B14" s="14"/>
      <c r="C14" s="7" t="s">
        <v>19</v>
      </c>
      <c r="D14" s="15"/>
      <c r="F14" s="7" t="s">
        <v>18</v>
      </c>
      <c r="G14" s="14"/>
      <c r="H14" s="7" t="s">
        <v>19</v>
      </c>
      <c r="I14" s="15"/>
      <c r="K14" s="7" t="s">
        <v>18</v>
      </c>
      <c r="L14" s="14"/>
      <c r="M14" s="7" t="s">
        <v>19</v>
      </c>
      <c r="N14" s="15"/>
      <c r="P14" s="7" t="s">
        <v>18</v>
      </c>
      <c r="Q14" s="14"/>
      <c r="R14" s="7" t="s">
        <v>19</v>
      </c>
      <c r="S14" s="15"/>
    </row>
    <row r="15" spans="1:19">
      <c r="A15" s="7" t="s">
        <v>20</v>
      </c>
      <c r="B15" s="5"/>
      <c r="C15" s="7" t="s">
        <v>21</v>
      </c>
      <c r="D15" s="6"/>
      <c r="F15" s="7" t="s">
        <v>20</v>
      </c>
      <c r="G15" s="5"/>
      <c r="H15" s="7" t="s">
        <v>21</v>
      </c>
      <c r="I15" s="6"/>
      <c r="K15" s="7" t="s">
        <v>20</v>
      </c>
      <c r="L15" s="32">
        <v>5700</v>
      </c>
      <c r="M15" s="7" t="s">
        <v>21</v>
      </c>
      <c r="N15" s="6"/>
      <c r="P15" s="7" t="s">
        <v>20</v>
      </c>
      <c r="Q15" s="5">
        <v>5700</v>
      </c>
      <c r="R15" s="7" t="s">
        <v>21</v>
      </c>
      <c r="S15" s="6"/>
    </row>
    <row r="16" spans="1:19">
      <c r="A16" s="7" t="s">
        <v>22</v>
      </c>
      <c r="B16" s="5"/>
      <c r="C16" s="7" t="s">
        <v>23</v>
      </c>
      <c r="D16" s="6"/>
      <c r="F16" s="7" t="s">
        <v>22</v>
      </c>
      <c r="G16" s="5"/>
      <c r="H16" s="7" t="s">
        <v>23</v>
      </c>
      <c r="I16" s="6"/>
      <c r="K16" s="7" t="s">
        <v>22</v>
      </c>
      <c r="L16" s="5"/>
      <c r="M16" s="7" t="s">
        <v>23</v>
      </c>
      <c r="N16" s="6"/>
      <c r="P16" s="7" t="s">
        <v>22</v>
      </c>
      <c r="Q16" s="32">
        <v>150</v>
      </c>
      <c r="R16" s="7" t="s">
        <v>23</v>
      </c>
      <c r="S16" s="6"/>
    </row>
    <row r="17" spans="1:19">
      <c r="A17" s="4"/>
      <c r="B17" s="5"/>
      <c r="C17" s="7" t="s">
        <v>24</v>
      </c>
      <c r="D17" s="6"/>
      <c r="F17" s="4"/>
      <c r="G17" s="5"/>
      <c r="H17" s="7" t="s">
        <v>24</v>
      </c>
      <c r="I17" s="6"/>
      <c r="K17" s="4"/>
      <c r="L17" s="5"/>
      <c r="M17" s="7" t="s">
        <v>24</v>
      </c>
      <c r="N17" s="6"/>
      <c r="P17" s="4"/>
      <c r="Q17" s="5"/>
      <c r="R17" s="7" t="s">
        <v>24</v>
      </c>
      <c r="S17" s="6"/>
    </row>
    <row r="18" spans="1:19">
      <c r="A18" s="8"/>
      <c r="B18" s="5"/>
      <c r="C18" s="1" t="s">
        <v>25</v>
      </c>
      <c r="D18" s="6"/>
      <c r="F18" s="8"/>
      <c r="G18" s="5"/>
      <c r="H18" s="1" t="s">
        <v>25</v>
      </c>
      <c r="I18" s="6"/>
      <c r="K18" s="8"/>
      <c r="L18" s="5"/>
      <c r="M18" s="1" t="s">
        <v>25</v>
      </c>
      <c r="N18" s="6"/>
      <c r="P18" s="8"/>
      <c r="Q18" s="5"/>
      <c r="R18" s="1" t="s">
        <v>25</v>
      </c>
      <c r="S18" s="6"/>
    </row>
    <row r="19" spans="1:19">
      <c r="A19" s="8"/>
      <c r="B19" s="5"/>
      <c r="C19" s="7" t="s">
        <v>26</v>
      </c>
      <c r="D19" s="6"/>
      <c r="F19" s="8"/>
      <c r="G19" s="5"/>
      <c r="H19" s="7" t="s">
        <v>26</v>
      </c>
      <c r="I19" s="6"/>
      <c r="K19" s="8"/>
      <c r="L19" s="5"/>
      <c r="M19" s="7" t="s">
        <v>26</v>
      </c>
      <c r="N19" s="6"/>
      <c r="P19" s="8"/>
      <c r="Q19" s="5"/>
      <c r="R19" s="7" t="s">
        <v>26</v>
      </c>
      <c r="S19" s="6"/>
    </row>
    <row r="20" spans="1:19">
      <c r="A20" s="8"/>
      <c r="B20" s="5"/>
      <c r="C20" s="7" t="s">
        <v>27</v>
      </c>
      <c r="D20" s="6"/>
      <c r="F20" s="8"/>
      <c r="G20" s="5"/>
      <c r="H20" s="7" t="s">
        <v>27</v>
      </c>
      <c r="I20" s="6"/>
      <c r="K20" s="8"/>
      <c r="L20" s="5"/>
      <c r="M20" s="7" t="s">
        <v>27</v>
      </c>
      <c r="N20" s="6"/>
      <c r="P20" s="8"/>
      <c r="Q20" s="5"/>
      <c r="R20" s="7" t="s">
        <v>27</v>
      </c>
      <c r="S20" s="6"/>
    </row>
    <row r="21" spans="1:19">
      <c r="A21" s="8"/>
      <c r="B21" s="5"/>
      <c r="C21" s="7" t="s">
        <v>28</v>
      </c>
      <c r="D21" s="6"/>
      <c r="F21" s="8"/>
      <c r="G21" s="5"/>
      <c r="H21" s="7" t="s">
        <v>28</v>
      </c>
      <c r="I21" s="6"/>
      <c r="K21" s="8"/>
      <c r="L21" s="5"/>
      <c r="M21" s="7" t="s">
        <v>28</v>
      </c>
      <c r="N21" s="6"/>
      <c r="P21" s="8"/>
      <c r="Q21" s="5"/>
      <c r="R21" s="7" t="s">
        <v>28</v>
      </c>
      <c r="S21" s="6"/>
    </row>
    <row r="22" spans="1:19">
      <c r="A22" s="8"/>
      <c r="B22" s="5"/>
      <c r="C22" s="7" t="s">
        <v>29</v>
      </c>
      <c r="D22" s="6"/>
      <c r="F22" s="8"/>
      <c r="G22" s="5"/>
      <c r="H22" s="7" t="s">
        <v>29</v>
      </c>
      <c r="I22" s="6"/>
      <c r="K22" s="8"/>
      <c r="L22" s="5"/>
      <c r="M22" s="7" t="s">
        <v>29</v>
      </c>
      <c r="N22" s="6"/>
      <c r="P22" s="8"/>
      <c r="Q22" s="5"/>
      <c r="R22" s="7" t="s">
        <v>29</v>
      </c>
      <c r="S22" s="6"/>
    </row>
    <row r="23" spans="1:19">
      <c r="A23" s="16"/>
      <c r="B23" s="17"/>
      <c r="C23" s="18" t="s">
        <v>30</v>
      </c>
      <c r="D23" s="19"/>
      <c r="F23" s="16"/>
      <c r="G23" s="17"/>
      <c r="H23" s="18" t="s">
        <v>30</v>
      </c>
      <c r="I23" s="19"/>
      <c r="K23" s="16"/>
      <c r="L23" s="17"/>
      <c r="M23" s="18" t="s">
        <v>30</v>
      </c>
      <c r="N23" s="19"/>
      <c r="P23" s="16"/>
      <c r="Q23" s="17"/>
      <c r="R23" s="18" t="s">
        <v>30</v>
      </c>
      <c r="S23" s="19"/>
    </row>
    <row r="24" spans="1:19">
      <c r="A24" s="21"/>
      <c r="B24" s="21"/>
      <c r="C24" s="25" t="s">
        <v>32</v>
      </c>
      <c r="F24" s="21"/>
      <c r="G24" s="21"/>
      <c r="H24" s="25" t="s">
        <v>32</v>
      </c>
      <c r="K24" s="21"/>
      <c r="L24" s="21"/>
      <c r="M24" s="25" t="s">
        <v>32</v>
      </c>
      <c r="P24" s="21"/>
      <c r="Q24" s="21"/>
      <c r="R24" s="25" t="s">
        <v>32</v>
      </c>
    </row>
    <row r="25" spans="1:19">
      <c r="A25" s="22"/>
      <c r="B25" s="22"/>
      <c r="C25" s="20" t="s">
        <v>33</v>
      </c>
      <c r="D25" s="31">
        <v>3200</v>
      </c>
      <c r="F25" s="22"/>
      <c r="G25" s="22"/>
      <c r="H25" s="20" t="s">
        <v>33</v>
      </c>
      <c r="I25">
        <v>3200</v>
      </c>
      <c r="K25" s="22"/>
      <c r="L25" s="22"/>
      <c r="M25" s="20" t="s">
        <v>33</v>
      </c>
      <c r="N25">
        <v>3200</v>
      </c>
      <c r="P25" s="22"/>
      <c r="Q25" s="22"/>
      <c r="R25" s="20" t="s">
        <v>33</v>
      </c>
      <c r="S25">
        <v>3200</v>
      </c>
    </row>
    <row r="26" spans="1:19">
      <c r="A26" s="22"/>
      <c r="B26" s="22"/>
      <c r="C26" s="20" t="s">
        <v>27</v>
      </c>
      <c r="F26" s="22"/>
      <c r="G26" s="22"/>
      <c r="H26" s="20" t="s">
        <v>27</v>
      </c>
      <c r="K26" s="22"/>
      <c r="L26" s="22"/>
      <c r="M26" s="20" t="s">
        <v>27</v>
      </c>
      <c r="P26" s="22"/>
      <c r="Q26" s="22"/>
      <c r="R26" s="20" t="s">
        <v>27</v>
      </c>
    </row>
    <row r="27" spans="1:19">
      <c r="A27" s="22"/>
      <c r="B27" s="22"/>
      <c r="C27" s="20" t="s">
        <v>28</v>
      </c>
      <c r="F27" s="22"/>
      <c r="G27" s="22"/>
      <c r="H27" s="20" t="s">
        <v>28</v>
      </c>
      <c r="K27" s="22"/>
      <c r="L27" s="22"/>
      <c r="M27" s="20" t="s">
        <v>28</v>
      </c>
      <c r="P27" s="22"/>
      <c r="Q27" s="22"/>
      <c r="R27" s="20" t="s">
        <v>28</v>
      </c>
    </row>
    <row r="28" spans="1:19">
      <c r="A28" s="27"/>
      <c r="B28" s="27"/>
      <c r="C28" s="28" t="s">
        <v>34</v>
      </c>
      <c r="D28" s="29"/>
      <c r="F28" s="27"/>
      <c r="G28" s="27"/>
      <c r="H28" s="28" t="s">
        <v>34</v>
      </c>
      <c r="I28" s="29"/>
      <c r="K28" s="27"/>
      <c r="L28" s="27"/>
      <c r="M28" s="28" t="s">
        <v>34</v>
      </c>
      <c r="N28" s="29"/>
      <c r="P28" s="27"/>
      <c r="Q28" s="27"/>
      <c r="R28" s="28" t="s">
        <v>34</v>
      </c>
      <c r="S28" s="29"/>
    </row>
    <row r="29" spans="1:19" ht="17" thickBot="1">
      <c r="A29" s="23" t="s">
        <v>31</v>
      </c>
      <c r="B29" s="23">
        <f>SUM(B4:B22)</f>
        <v>3200</v>
      </c>
      <c r="C29" s="26" t="s">
        <v>35</v>
      </c>
      <c r="D29" s="24">
        <f>SUM(D4:D28)</f>
        <v>3200</v>
      </c>
      <c r="F29" s="23" t="s">
        <v>31</v>
      </c>
      <c r="G29" s="23">
        <f>SUM(G4:G28)</f>
        <v>8300</v>
      </c>
      <c r="H29" s="26" t="s">
        <v>35</v>
      </c>
      <c r="I29" s="24">
        <f>SUM(I4:I28)</f>
        <v>8300</v>
      </c>
      <c r="K29" s="23" t="s">
        <v>31</v>
      </c>
      <c r="L29" s="23">
        <f>SUM(L4:L28)</f>
        <v>8300</v>
      </c>
      <c r="M29" s="26" t="s">
        <v>35</v>
      </c>
      <c r="N29" s="24">
        <f>SUM(N4:N28)</f>
        <v>8300</v>
      </c>
      <c r="P29" s="23" t="s">
        <v>31</v>
      </c>
      <c r="Q29" s="23">
        <f>SUM(Q4:Q28)</f>
        <v>8300</v>
      </c>
      <c r="R29" s="26" t="s">
        <v>35</v>
      </c>
      <c r="S29" s="24">
        <f>SUM(S4:S28)</f>
        <v>8300</v>
      </c>
    </row>
    <row r="30" spans="1:19">
      <c r="A30" s="64" t="s">
        <v>36</v>
      </c>
      <c r="B30" s="64"/>
      <c r="C30" s="64"/>
      <c r="D30" s="64"/>
      <c r="F30" s="64" t="s">
        <v>38</v>
      </c>
      <c r="G30" s="64"/>
      <c r="H30" s="64"/>
      <c r="I30" s="64"/>
      <c r="K30" s="64" t="s">
        <v>39</v>
      </c>
      <c r="L30" s="64"/>
      <c r="M30" s="64"/>
      <c r="N30" s="64"/>
      <c r="P30" s="64" t="s">
        <v>40</v>
      </c>
      <c r="Q30" s="64"/>
      <c r="R30" s="64"/>
      <c r="S30" s="64"/>
    </row>
    <row r="32" spans="1:19" ht="17" thickBot="1">
      <c r="A32" s="63" t="s">
        <v>0</v>
      </c>
      <c r="B32" s="63"/>
      <c r="C32" s="63"/>
      <c r="D32" s="63"/>
      <c r="F32" s="65" t="s">
        <v>0</v>
      </c>
      <c r="G32" s="65"/>
      <c r="H32" s="65"/>
      <c r="I32" s="65"/>
      <c r="K32" s="65" t="s">
        <v>0</v>
      </c>
      <c r="L32" s="65"/>
      <c r="M32" s="65"/>
      <c r="N32" s="65"/>
      <c r="P32" s="63" t="s">
        <v>43</v>
      </c>
      <c r="Q32" s="63"/>
    </row>
    <row r="33" spans="1:17">
      <c r="A33" s="1" t="s">
        <v>1</v>
      </c>
      <c r="B33" s="2"/>
      <c r="C33" s="1" t="s">
        <v>2</v>
      </c>
      <c r="D33" s="3"/>
      <c r="F33" s="38" t="s">
        <v>1</v>
      </c>
      <c r="G33" s="39"/>
      <c r="H33" s="38" t="s">
        <v>2</v>
      </c>
      <c r="I33" s="40"/>
      <c r="K33" s="38" t="s">
        <v>1</v>
      </c>
      <c r="L33" s="39"/>
      <c r="M33" s="38" t="s">
        <v>2</v>
      </c>
      <c r="N33" s="40"/>
      <c r="P33" s="68" t="s">
        <v>44</v>
      </c>
      <c r="Q33" s="8" t="s">
        <v>45</v>
      </c>
    </row>
    <row r="34" spans="1:17">
      <c r="A34" s="4" t="s">
        <v>3</v>
      </c>
      <c r="B34" s="5"/>
      <c r="C34" s="4" t="s">
        <v>4</v>
      </c>
      <c r="D34" s="6"/>
      <c r="F34" s="41" t="s">
        <v>3</v>
      </c>
      <c r="G34" s="35"/>
      <c r="H34" s="41" t="s">
        <v>4</v>
      </c>
      <c r="I34" s="42"/>
      <c r="K34" s="41" t="s">
        <v>3</v>
      </c>
      <c r="L34" s="35"/>
      <c r="M34" s="41" t="s">
        <v>4</v>
      </c>
      <c r="N34" s="42"/>
      <c r="P34" s="69" t="s">
        <v>46</v>
      </c>
      <c r="Q34" s="75">
        <v>4300</v>
      </c>
    </row>
    <row r="35" spans="1:17">
      <c r="A35" s="7" t="s">
        <v>5</v>
      </c>
      <c r="B35" s="32">
        <f>2450-1600</f>
        <v>850</v>
      </c>
      <c r="C35" s="7" t="s">
        <v>6</v>
      </c>
      <c r="D35" s="6">
        <v>5100</v>
      </c>
      <c r="F35" s="43" t="s">
        <v>5</v>
      </c>
      <c r="G35" s="35">
        <f>2450-1600</f>
        <v>850</v>
      </c>
      <c r="H35" s="43" t="s">
        <v>6</v>
      </c>
      <c r="I35" s="42">
        <v>5100</v>
      </c>
      <c r="K35" s="43" t="s">
        <v>5</v>
      </c>
      <c r="L35" s="32">
        <f>2450-1600+3000</f>
        <v>3850</v>
      </c>
      <c r="M35" s="43" t="s">
        <v>6</v>
      </c>
      <c r="N35" s="42">
        <v>5100</v>
      </c>
      <c r="P35" s="69" t="s">
        <v>47</v>
      </c>
      <c r="Q35" s="75">
        <v>3100</v>
      </c>
    </row>
    <row r="36" spans="1:17">
      <c r="A36" s="7" t="s">
        <v>7</v>
      </c>
      <c r="B36" s="5"/>
      <c r="C36" s="7" t="s">
        <v>8</v>
      </c>
      <c r="D36" s="33">
        <f>2400-1600</f>
        <v>800</v>
      </c>
      <c r="F36" s="43" t="s">
        <v>7</v>
      </c>
      <c r="G36" s="35"/>
      <c r="H36" s="43" t="s">
        <v>8</v>
      </c>
      <c r="I36" s="42">
        <f>2400-1600</f>
        <v>800</v>
      </c>
      <c r="K36" s="43" t="s">
        <v>7</v>
      </c>
      <c r="L36" s="32">
        <v>1300</v>
      </c>
      <c r="M36" s="43" t="s">
        <v>8</v>
      </c>
      <c r="N36" s="42">
        <f>2400-1600</f>
        <v>800</v>
      </c>
      <c r="P36" s="71" t="s">
        <v>48</v>
      </c>
      <c r="Q36" s="70"/>
    </row>
    <row r="37" spans="1:17">
      <c r="A37" s="7" t="s">
        <v>9</v>
      </c>
      <c r="B37" s="5"/>
      <c r="C37" s="7" t="s">
        <v>10</v>
      </c>
      <c r="D37" s="6"/>
      <c r="F37" s="43" t="s">
        <v>9</v>
      </c>
      <c r="G37" s="35"/>
      <c r="H37" s="43" t="s">
        <v>10</v>
      </c>
      <c r="I37" s="33">
        <v>1200</v>
      </c>
      <c r="K37" s="43" t="s">
        <v>9</v>
      </c>
      <c r="L37" s="35"/>
      <c r="M37" s="43" t="s">
        <v>10</v>
      </c>
      <c r="N37" s="42">
        <v>1200</v>
      </c>
      <c r="P37" s="71" t="s">
        <v>49</v>
      </c>
      <c r="Q37" s="70"/>
    </row>
    <row r="38" spans="1:17">
      <c r="A38" s="7" t="s">
        <v>11</v>
      </c>
      <c r="B38" s="5"/>
      <c r="C38" s="7" t="s">
        <v>12</v>
      </c>
      <c r="D38" s="6"/>
      <c r="F38" s="43" t="s">
        <v>11</v>
      </c>
      <c r="G38" s="35"/>
      <c r="H38" s="43" t="s">
        <v>12</v>
      </c>
      <c r="I38" s="42"/>
      <c r="K38" s="43" t="s">
        <v>11</v>
      </c>
      <c r="L38" s="35"/>
      <c r="M38" s="43" t="s">
        <v>12</v>
      </c>
      <c r="N38" s="42"/>
      <c r="P38" s="71" t="s">
        <v>50</v>
      </c>
      <c r="Q38" s="70"/>
    </row>
    <row r="39" spans="1:17">
      <c r="A39" s="7" t="s">
        <v>13</v>
      </c>
      <c r="B39" s="32">
        <v>2400</v>
      </c>
      <c r="C39" s="7" t="s">
        <v>10</v>
      </c>
      <c r="D39" s="6"/>
      <c r="F39" s="43" t="s">
        <v>13</v>
      </c>
      <c r="G39" s="32">
        <v>3600</v>
      </c>
      <c r="H39" s="43" t="s">
        <v>10</v>
      </c>
      <c r="I39" s="42"/>
      <c r="K39" s="43" t="s">
        <v>13</v>
      </c>
      <c r="L39" s="32">
        <f>3600-3100</f>
        <v>500</v>
      </c>
      <c r="M39" s="43" t="s">
        <v>10</v>
      </c>
      <c r="N39" s="42"/>
      <c r="P39" s="71" t="s">
        <v>51</v>
      </c>
      <c r="Q39" s="70"/>
    </row>
    <row r="40" spans="1:17">
      <c r="A40" s="7" t="s">
        <v>14</v>
      </c>
      <c r="B40" s="5"/>
      <c r="C40" s="8"/>
      <c r="D40" s="6"/>
      <c r="F40" s="43" t="s">
        <v>14</v>
      </c>
      <c r="G40" s="35"/>
      <c r="H40" s="44"/>
      <c r="I40" s="42"/>
      <c r="K40" s="43" t="s">
        <v>14</v>
      </c>
      <c r="L40" s="35"/>
      <c r="M40" s="44"/>
      <c r="N40" s="42"/>
      <c r="P40" s="71" t="s">
        <v>52</v>
      </c>
      <c r="Q40" s="70"/>
    </row>
    <row r="41" spans="1:17" ht="17" thickBot="1">
      <c r="A41" s="9" t="s">
        <v>15</v>
      </c>
      <c r="B41" s="10"/>
      <c r="C41" s="11"/>
      <c r="D41" s="12"/>
      <c r="F41" s="45" t="s">
        <v>15</v>
      </c>
      <c r="G41" s="46"/>
      <c r="H41" s="47"/>
      <c r="I41" s="48"/>
      <c r="K41" s="45" t="s">
        <v>15</v>
      </c>
      <c r="L41" s="46"/>
      <c r="M41" s="47"/>
      <c r="N41" s="48"/>
      <c r="P41" s="69" t="s">
        <v>53</v>
      </c>
      <c r="Q41" s="70"/>
    </row>
    <row r="42" spans="1:17">
      <c r="A42" s="4" t="s">
        <v>16</v>
      </c>
      <c r="B42" s="5"/>
      <c r="C42" s="13" t="s">
        <v>17</v>
      </c>
      <c r="D42" s="6"/>
      <c r="F42" s="41" t="s">
        <v>16</v>
      </c>
      <c r="G42" s="35"/>
      <c r="H42" s="49" t="s">
        <v>17</v>
      </c>
      <c r="I42" s="42"/>
      <c r="K42" s="41" t="s">
        <v>16</v>
      </c>
      <c r="L42" s="35"/>
      <c r="M42" s="49" t="s">
        <v>17</v>
      </c>
      <c r="N42" s="42"/>
      <c r="P42" s="71" t="s">
        <v>54</v>
      </c>
      <c r="Q42" s="70"/>
    </row>
    <row r="43" spans="1:17">
      <c r="A43" s="7" t="s">
        <v>18</v>
      </c>
      <c r="B43" s="14"/>
      <c r="C43" s="7" t="s">
        <v>19</v>
      </c>
      <c r="D43" s="15"/>
      <c r="F43" s="43" t="s">
        <v>18</v>
      </c>
      <c r="G43" s="50"/>
      <c r="H43" s="43" t="s">
        <v>19</v>
      </c>
      <c r="I43" s="51"/>
      <c r="K43" s="43" t="s">
        <v>18</v>
      </c>
      <c r="L43" s="50"/>
      <c r="M43" s="43" t="s">
        <v>19</v>
      </c>
      <c r="N43" s="51"/>
      <c r="P43" s="69" t="s">
        <v>55</v>
      </c>
      <c r="Q43" s="70"/>
    </row>
    <row r="44" spans="1:17">
      <c r="A44" s="7" t="s">
        <v>20</v>
      </c>
      <c r="B44" s="5">
        <v>5700</v>
      </c>
      <c r="C44" s="7" t="s">
        <v>21</v>
      </c>
      <c r="D44" s="6"/>
      <c r="F44" s="43" t="s">
        <v>20</v>
      </c>
      <c r="G44" s="35">
        <v>5700</v>
      </c>
      <c r="H44" s="43" t="s">
        <v>21</v>
      </c>
      <c r="I44" s="42"/>
      <c r="K44" s="43" t="s">
        <v>20</v>
      </c>
      <c r="L44" s="35">
        <v>5700</v>
      </c>
      <c r="M44" s="43" t="s">
        <v>21</v>
      </c>
      <c r="N44" s="42"/>
      <c r="P44" s="69" t="s">
        <v>56</v>
      </c>
      <c r="Q44" s="70"/>
    </row>
    <row r="45" spans="1:17">
      <c r="A45" s="7" t="s">
        <v>22</v>
      </c>
      <c r="B45" s="5">
        <v>150</v>
      </c>
      <c r="C45" s="7" t="s">
        <v>23</v>
      </c>
      <c r="D45" s="6"/>
      <c r="F45" s="43" t="s">
        <v>22</v>
      </c>
      <c r="G45" s="35">
        <v>150</v>
      </c>
      <c r="H45" s="43" t="s">
        <v>23</v>
      </c>
      <c r="I45" s="42"/>
      <c r="K45" s="43" t="s">
        <v>22</v>
      </c>
      <c r="L45" s="35">
        <v>150</v>
      </c>
      <c r="M45" s="43" t="s">
        <v>23</v>
      </c>
      <c r="N45" s="42"/>
      <c r="P45" s="71" t="s">
        <v>57</v>
      </c>
      <c r="Q45" s="70"/>
    </row>
    <row r="46" spans="1:17">
      <c r="A46" s="4"/>
      <c r="B46" s="5"/>
      <c r="C46" s="7" t="s">
        <v>24</v>
      </c>
      <c r="D46" s="6"/>
      <c r="F46" s="41"/>
      <c r="G46" s="35"/>
      <c r="H46" s="43" t="s">
        <v>24</v>
      </c>
      <c r="I46" s="42"/>
      <c r="K46" s="41"/>
      <c r="L46" s="35"/>
      <c r="M46" s="43" t="s">
        <v>24</v>
      </c>
      <c r="N46" s="42"/>
      <c r="P46" s="71" t="s">
        <v>58</v>
      </c>
      <c r="Q46" s="70"/>
    </row>
    <row r="47" spans="1:17">
      <c r="A47" s="8"/>
      <c r="B47" s="5"/>
      <c r="C47" s="1" t="s">
        <v>25</v>
      </c>
      <c r="D47" s="6"/>
      <c r="F47" s="44"/>
      <c r="G47" s="35"/>
      <c r="H47" s="38" t="s">
        <v>25</v>
      </c>
      <c r="I47" s="42"/>
      <c r="K47" s="44"/>
      <c r="L47" s="35"/>
      <c r="M47" s="38" t="s">
        <v>25</v>
      </c>
      <c r="N47" s="42"/>
      <c r="P47" s="69" t="s">
        <v>59</v>
      </c>
      <c r="Q47" s="70"/>
    </row>
    <row r="48" spans="1:17">
      <c r="A48" s="8"/>
      <c r="B48" s="5"/>
      <c r="C48" s="7" t="s">
        <v>26</v>
      </c>
      <c r="D48" s="6"/>
      <c r="F48" s="44"/>
      <c r="G48" s="35"/>
      <c r="H48" s="43" t="s">
        <v>26</v>
      </c>
      <c r="I48" s="42"/>
      <c r="K48" s="44"/>
      <c r="L48" s="35"/>
      <c r="M48" s="43" t="s">
        <v>26</v>
      </c>
      <c r="N48" s="42"/>
      <c r="P48" s="71" t="s">
        <v>60</v>
      </c>
      <c r="Q48" s="70"/>
    </row>
    <row r="49" spans="1:17" ht="17" thickBot="1">
      <c r="A49" s="8"/>
      <c r="B49" s="5"/>
      <c r="C49" s="7" t="s">
        <v>27</v>
      </c>
      <c r="D49" s="6"/>
      <c r="F49" s="44"/>
      <c r="G49" s="35"/>
      <c r="H49" s="43" t="s">
        <v>27</v>
      </c>
      <c r="I49" s="42"/>
      <c r="K49" s="44"/>
      <c r="L49" s="35"/>
      <c r="M49" s="43" t="s">
        <v>27</v>
      </c>
      <c r="N49" s="42"/>
      <c r="P49" s="72" t="s">
        <v>61</v>
      </c>
      <c r="Q49" s="73"/>
    </row>
    <row r="50" spans="1:17">
      <c r="A50" s="8"/>
      <c r="B50" s="5"/>
      <c r="C50" s="7" t="s">
        <v>28</v>
      </c>
      <c r="D50" s="6"/>
      <c r="F50" s="44"/>
      <c r="G50" s="35"/>
      <c r="H50" s="43" t="s">
        <v>28</v>
      </c>
      <c r="I50" s="42"/>
      <c r="K50" s="44"/>
      <c r="L50" s="35"/>
      <c r="M50" s="43" t="s">
        <v>28</v>
      </c>
      <c r="N50" s="42"/>
    </row>
    <row r="51" spans="1:17">
      <c r="A51" s="8"/>
      <c r="B51" s="5"/>
      <c r="C51" s="7" t="s">
        <v>29</v>
      </c>
      <c r="D51" s="6"/>
      <c r="F51" s="44"/>
      <c r="G51" s="35"/>
      <c r="H51" s="43" t="s">
        <v>29</v>
      </c>
      <c r="I51" s="42"/>
      <c r="K51" s="44"/>
      <c r="L51" s="35"/>
      <c r="M51" s="43" t="s">
        <v>29</v>
      </c>
      <c r="N51" s="42"/>
    </row>
    <row r="52" spans="1:17">
      <c r="A52" s="16"/>
      <c r="B52" s="17"/>
      <c r="C52" s="18" t="s">
        <v>30</v>
      </c>
      <c r="D52" s="19"/>
      <c r="F52" s="52"/>
      <c r="G52" s="53"/>
      <c r="H52" s="54" t="s">
        <v>30</v>
      </c>
      <c r="I52" s="55"/>
      <c r="K52" s="52"/>
      <c r="L52" s="53"/>
      <c r="M52" s="54" t="s">
        <v>30</v>
      </c>
      <c r="N52" s="55"/>
    </row>
    <row r="53" spans="1:17">
      <c r="A53" s="21"/>
      <c r="B53" s="21"/>
      <c r="C53" s="25" t="s">
        <v>32</v>
      </c>
      <c r="F53" s="56"/>
      <c r="G53" s="56"/>
      <c r="H53" s="57" t="s">
        <v>32</v>
      </c>
      <c r="I53" s="36"/>
      <c r="K53" s="56"/>
      <c r="L53" s="56"/>
      <c r="M53" s="57" t="s">
        <v>32</v>
      </c>
      <c r="N53" s="36"/>
    </row>
    <row r="54" spans="1:17">
      <c r="A54" s="22"/>
      <c r="B54" s="22"/>
      <c r="C54" s="20" t="s">
        <v>33</v>
      </c>
      <c r="D54" s="36">
        <v>3200</v>
      </c>
      <c r="F54" s="58"/>
      <c r="G54" s="58"/>
      <c r="H54" s="20" t="s">
        <v>33</v>
      </c>
      <c r="I54" s="36">
        <v>3200</v>
      </c>
      <c r="K54" s="58"/>
      <c r="L54" s="58"/>
      <c r="M54" s="20" t="s">
        <v>33</v>
      </c>
      <c r="N54" s="36">
        <v>3200</v>
      </c>
    </row>
    <row r="55" spans="1:17">
      <c r="A55" s="22"/>
      <c r="B55" s="22"/>
      <c r="C55" s="20" t="s">
        <v>27</v>
      </c>
      <c r="F55" s="58"/>
      <c r="G55" s="58"/>
      <c r="H55" s="20" t="s">
        <v>27</v>
      </c>
      <c r="I55" s="36"/>
      <c r="K55" s="58"/>
      <c r="L55" s="58"/>
      <c r="M55" s="20" t="s">
        <v>27</v>
      </c>
      <c r="N55" s="36"/>
    </row>
    <row r="56" spans="1:17">
      <c r="A56" s="22"/>
      <c r="B56" s="22"/>
      <c r="C56" s="20" t="s">
        <v>28</v>
      </c>
      <c r="F56" s="58"/>
      <c r="G56" s="58"/>
      <c r="H56" s="20" t="s">
        <v>28</v>
      </c>
      <c r="I56" s="36"/>
      <c r="K56" s="58"/>
      <c r="L56" s="58"/>
      <c r="M56" s="20" t="s">
        <v>28</v>
      </c>
      <c r="N56" s="36"/>
    </row>
    <row r="57" spans="1:17">
      <c r="A57" s="27"/>
      <c r="B57" s="27"/>
      <c r="C57" s="28" t="s">
        <v>34</v>
      </c>
      <c r="D57" s="29"/>
      <c r="F57" s="59"/>
      <c r="G57" s="59"/>
      <c r="H57" s="28" t="s">
        <v>34</v>
      </c>
      <c r="I57" s="60"/>
      <c r="K57" s="59"/>
      <c r="L57" s="59"/>
      <c r="M57" s="28" t="s">
        <v>34</v>
      </c>
      <c r="N57" s="76">
        <v>1200</v>
      </c>
    </row>
    <row r="58" spans="1:17" ht="17" thickBot="1">
      <c r="A58" s="23" t="s">
        <v>31</v>
      </c>
      <c r="B58" s="23">
        <f>SUM(B33:B51)</f>
        <v>9100</v>
      </c>
      <c r="C58" s="26" t="s">
        <v>35</v>
      </c>
      <c r="D58" s="24">
        <f>SUM(D33:D57)</f>
        <v>9100</v>
      </c>
      <c r="F58" s="61" t="s">
        <v>31</v>
      </c>
      <c r="G58" s="61">
        <f>SUM(G33:G51)</f>
        <v>10300</v>
      </c>
      <c r="H58" s="26" t="s">
        <v>35</v>
      </c>
      <c r="I58" s="62">
        <f>SUM(I33:I57)</f>
        <v>10300</v>
      </c>
      <c r="K58" s="61" t="s">
        <v>31</v>
      </c>
      <c r="L58" s="61">
        <f>SUM(L33:L51)</f>
        <v>11500</v>
      </c>
      <c r="M58" s="26" t="s">
        <v>35</v>
      </c>
      <c r="N58" s="62">
        <f>SUM(N33:N57)</f>
        <v>11500</v>
      </c>
    </row>
    <row r="59" spans="1:17">
      <c r="A59" s="64" t="s">
        <v>41</v>
      </c>
      <c r="B59" s="64"/>
      <c r="C59" s="64"/>
      <c r="D59" s="64"/>
      <c r="F59" s="66" t="s">
        <v>42</v>
      </c>
      <c r="G59" s="66"/>
      <c r="H59" s="66"/>
      <c r="I59" s="66"/>
      <c r="K59" s="74" t="s">
        <v>63</v>
      </c>
      <c r="L59" s="74"/>
      <c r="M59" s="74"/>
      <c r="N59" s="74"/>
      <c r="O59" s="74"/>
      <c r="P59" s="74"/>
      <c r="Q59" s="74"/>
    </row>
    <row r="61" spans="1:17" ht="17" thickBot="1">
      <c r="A61" s="65" t="s">
        <v>0</v>
      </c>
      <c r="B61" s="65"/>
      <c r="C61" s="65"/>
      <c r="D61" s="65"/>
      <c r="F61" s="65" t="s">
        <v>0</v>
      </c>
      <c r="G61" s="65"/>
      <c r="H61" s="65"/>
      <c r="I61" s="65"/>
      <c r="K61" s="34" t="s">
        <v>43</v>
      </c>
      <c r="L61" s="34"/>
    </row>
    <row r="62" spans="1:17">
      <c r="A62" s="38" t="s">
        <v>1</v>
      </c>
      <c r="B62" s="39"/>
      <c r="C62" s="38" t="s">
        <v>2</v>
      </c>
      <c r="D62" s="40"/>
      <c r="F62" s="38" t="s">
        <v>1</v>
      </c>
      <c r="G62" s="39"/>
      <c r="H62" s="38" t="s">
        <v>2</v>
      </c>
      <c r="I62" s="40"/>
      <c r="K62" s="68" t="s">
        <v>44</v>
      </c>
      <c r="L62" s="8" t="s">
        <v>45</v>
      </c>
    </row>
    <row r="63" spans="1:17">
      <c r="A63" s="41" t="s">
        <v>3</v>
      </c>
      <c r="B63" s="35"/>
      <c r="C63" s="41" t="s">
        <v>4</v>
      </c>
      <c r="D63" s="42"/>
      <c r="F63" s="41" t="s">
        <v>3</v>
      </c>
      <c r="G63" s="35"/>
      <c r="H63" s="41" t="s">
        <v>4</v>
      </c>
      <c r="I63" s="42"/>
      <c r="K63" s="69" t="s">
        <v>46</v>
      </c>
      <c r="L63" s="77">
        <v>4300</v>
      </c>
    </row>
    <row r="64" spans="1:17">
      <c r="A64" s="43" t="s">
        <v>5</v>
      </c>
      <c r="B64" s="32">
        <f>2450-1600+3000-150</f>
        <v>3700</v>
      </c>
      <c r="C64" s="43" t="s">
        <v>6</v>
      </c>
      <c r="D64" s="42">
        <v>5100</v>
      </c>
      <c r="F64" s="43" t="s">
        <v>5</v>
      </c>
      <c r="G64" s="32">
        <f>2450-1600+3000-150-50</f>
        <v>3650</v>
      </c>
      <c r="H64" s="43" t="s">
        <v>6</v>
      </c>
      <c r="I64" s="42">
        <v>5100</v>
      </c>
      <c r="K64" s="69" t="s">
        <v>47</v>
      </c>
      <c r="L64" s="77">
        <v>3100</v>
      </c>
    </row>
    <row r="65" spans="1:12">
      <c r="A65" s="43" t="s">
        <v>7</v>
      </c>
      <c r="B65" s="35">
        <v>1300</v>
      </c>
      <c r="C65" s="43" t="s">
        <v>8</v>
      </c>
      <c r="D65" s="42">
        <f>2400-1600</f>
        <v>800</v>
      </c>
      <c r="F65" s="43" t="s">
        <v>7</v>
      </c>
      <c r="G65" s="35">
        <v>1300</v>
      </c>
      <c r="H65" s="43" t="s">
        <v>8</v>
      </c>
      <c r="I65" s="42">
        <f>2400-1600</f>
        <v>800</v>
      </c>
      <c r="K65" s="71" t="s">
        <v>48</v>
      </c>
      <c r="L65" s="70"/>
    </row>
    <row r="66" spans="1:12">
      <c r="A66" s="43" t="s">
        <v>9</v>
      </c>
      <c r="B66" s="35"/>
      <c r="C66" s="43" t="s">
        <v>10</v>
      </c>
      <c r="D66" s="42">
        <v>1200</v>
      </c>
      <c r="F66" s="43" t="s">
        <v>9</v>
      </c>
      <c r="G66" s="35"/>
      <c r="H66" s="43" t="s">
        <v>10</v>
      </c>
      <c r="I66" s="42">
        <v>1200</v>
      </c>
      <c r="K66" s="71" t="s">
        <v>49</v>
      </c>
      <c r="L66" s="70"/>
    </row>
    <row r="67" spans="1:12">
      <c r="A67" s="43" t="s">
        <v>11</v>
      </c>
      <c r="B67" s="32">
        <v>150</v>
      </c>
      <c r="C67" s="43" t="s">
        <v>12</v>
      </c>
      <c r="D67" s="42"/>
      <c r="F67" s="43" t="s">
        <v>11</v>
      </c>
      <c r="G67" s="35">
        <v>150</v>
      </c>
      <c r="H67" s="43" t="s">
        <v>12</v>
      </c>
      <c r="I67" s="42"/>
      <c r="K67" s="71" t="s">
        <v>50</v>
      </c>
      <c r="L67" s="75">
        <v>50</v>
      </c>
    </row>
    <row r="68" spans="1:12">
      <c r="A68" s="43" t="s">
        <v>13</v>
      </c>
      <c r="B68" s="35">
        <f>3600-3100</f>
        <v>500</v>
      </c>
      <c r="C68" s="43" t="s">
        <v>10</v>
      </c>
      <c r="D68" s="42"/>
      <c r="F68" s="43" t="s">
        <v>13</v>
      </c>
      <c r="G68" s="35">
        <f>3600-3100</f>
        <v>500</v>
      </c>
      <c r="H68" s="43" t="s">
        <v>10</v>
      </c>
      <c r="I68" s="42"/>
      <c r="K68" s="71" t="s">
        <v>51</v>
      </c>
      <c r="L68" s="70"/>
    </row>
    <row r="69" spans="1:12">
      <c r="A69" s="43" t="s">
        <v>14</v>
      </c>
      <c r="B69" s="35"/>
      <c r="C69" s="44"/>
      <c r="D69" s="42"/>
      <c r="F69" s="43" t="s">
        <v>14</v>
      </c>
      <c r="G69" s="35"/>
      <c r="H69" s="44"/>
      <c r="I69" s="42"/>
      <c r="K69" s="71" t="s">
        <v>52</v>
      </c>
      <c r="L69" s="70"/>
    </row>
    <row r="70" spans="1:12" ht="17" thickBot="1">
      <c r="A70" s="45" t="s">
        <v>15</v>
      </c>
      <c r="B70" s="46"/>
      <c r="C70" s="47"/>
      <c r="D70" s="48"/>
      <c r="F70" s="45" t="s">
        <v>15</v>
      </c>
      <c r="G70" s="46"/>
      <c r="H70" s="47"/>
      <c r="I70" s="48"/>
      <c r="K70" s="69" t="s">
        <v>53</v>
      </c>
      <c r="L70" s="70"/>
    </row>
    <row r="71" spans="1:12">
      <c r="A71" s="41" t="s">
        <v>16</v>
      </c>
      <c r="B71" s="35"/>
      <c r="C71" s="49" t="s">
        <v>17</v>
      </c>
      <c r="D71" s="42"/>
      <c r="F71" s="41" t="s">
        <v>16</v>
      </c>
      <c r="G71" s="35"/>
      <c r="H71" s="49" t="s">
        <v>17</v>
      </c>
      <c r="I71" s="42"/>
      <c r="K71" s="71" t="s">
        <v>54</v>
      </c>
      <c r="L71" s="70"/>
    </row>
    <row r="72" spans="1:12">
      <c r="A72" s="43" t="s">
        <v>18</v>
      </c>
      <c r="B72" s="50"/>
      <c r="C72" s="43" t="s">
        <v>19</v>
      </c>
      <c r="D72" s="51"/>
      <c r="F72" s="43" t="s">
        <v>18</v>
      </c>
      <c r="G72" s="50"/>
      <c r="H72" s="43" t="s">
        <v>19</v>
      </c>
      <c r="I72" s="51"/>
      <c r="K72" s="69" t="s">
        <v>55</v>
      </c>
      <c r="L72" s="70"/>
    </row>
    <row r="73" spans="1:12">
      <c r="A73" s="43" t="s">
        <v>20</v>
      </c>
      <c r="B73" s="35">
        <v>5700</v>
      </c>
      <c r="C73" s="43" t="s">
        <v>21</v>
      </c>
      <c r="D73" s="42"/>
      <c r="F73" s="43" t="s">
        <v>20</v>
      </c>
      <c r="G73" s="35">
        <v>5700</v>
      </c>
      <c r="H73" s="43" t="s">
        <v>21</v>
      </c>
      <c r="I73" s="42"/>
      <c r="K73" s="69" t="s">
        <v>56</v>
      </c>
      <c r="L73" s="70"/>
    </row>
    <row r="74" spans="1:12">
      <c r="A74" s="43" t="s">
        <v>22</v>
      </c>
      <c r="B74" s="35">
        <v>150</v>
      </c>
      <c r="C74" s="43" t="s">
        <v>23</v>
      </c>
      <c r="D74" s="42"/>
      <c r="F74" s="43" t="s">
        <v>22</v>
      </c>
      <c r="G74" s="35">
        <v>150</v>
      </c>
      <c r="H74" s="43" t="s">
        <v>23</v>
      </c>
      <c r="I74" s="42"/>
      <c r="K74" s="71" t="s">
        <v>57</v>
      </c>
      <c r="L74" s="70"/>
    </row>
    <row r="75" spans="1:12">
      <c r="A75" s="41"/>
      <c r="B75" s="35"/>
      <c r="C75" s="43" t="s">
        <v>24</v>
      </c>
      <c r="D75" s="42"/>
      <c r="F75" s="41"/>
      <c r="G75" s="35"/>
      <c r="H75" s="43" t="s">
        <v>24</v>
      </c>
      <c r="I75" s="42"/>
      <c r="K75" s="71" t="s">
        <v>58</v>
      </c>
      <c r="L75" s="70"/>
    </row>
    <row r="76" spans="1:12">
      <c r="A76" s="44"/>
      <c r="B76" s="35"/>
      <c r="C76" s="38" t="s">
        <v>25</v>
      </c>
      <c r="D76" s="42"/>
      <c r="F76" s="44"/>
      <c r="G76" s="35"/>
      <c r="H76" s="38" t="s">
        <v>25</v>
      </c>
      <c r="I76" s="42"/>
      <c r="K76" s="69" t="s">
        <v>59</v>
      </c>
      <c r="L76" s="70"/>
    </row>
    <row r="77" spans="1:12">
      <c r="A77" s="44"/>
      <c r="B77" s="35"/>
      <c r="C77" s="43" t="s">
        <v>26</v>
      </c>
      <c r="D77" s="42"/>
      <c r="F77" s="44"/>
      <c r="G77" s="35"/>
      <c r="H77" s="43" t="s">
        <v>26</v>
      </c>
      <c r="I77" s="42"/>
      <c r="K77" s="71" t="s">
        <v>60</v>
      </c>
      <c r="L77" s="70"/>
    </row>
    <row r="78" spans="1:12" ht="17" thickBot="1">
      <c r="A78" s="44"/>
      <c r="B78" s="35"/>
      <c r="C78" s="43" t="s">
        <v>27</v>
      </c>
      <c r="D78" s="42"/>
      <c r="F78" s="44"/>
      <c r="G78" s="35"/>
      <c r="H78" s="43" t="s">
        <v>27</v>
      </c>
      <c r="I78" s="42"/>
      <c r="K78" s="72" t="s">
        <v>61</v>
      </c>
      <c r="L78" s="73"/>
    </row>
    <row r="79" spans="1:12">
      <c r="A79" s="44"/>
      <c r="B79" s="35"/>
      <c r="C79" s="43" t="s">
        <v>28</v>
      </c>
      <c r="D79" s="42"/>
      <c r="F79" s="44"/>
      <c r="G79" s="35"/>
      <c r="H79" s="43" t="s">
        <v>28</v>
      </c>
      <c r="I79" s="42"/>
    </row>
    <row r="80" spans="1:12">
      <c r="A80" s="44"/>
      <c r="B80" s="35"/>
      <c r="C80" s="43" t="s">
        <v>29</v>
      </c>
      <c r="D80" s="42"/>
      <c r="F80" s="44"/>
      <c r="G80" s="35"/>
      <c r="H80" s="43" t="s">
        <v>29</v>
      </c>
      <c r="I80" s="42"/>
    </row>
    <row r="81" spans="1:17">
      <c r="A81" s="52"/>
      <c r="B81" s="53"/>
      <c r="C81" s="54" t="s">
        <v>30</v>
      </c>
      <c r="D81" s="55"/>
      <c r="F81" s="52"/>
      <c r="G81" s="53"/>
      <c r="H81" s="54" t="s">
        <v>30</v>
      </c>
      <c r="I81" s="55"/>
    </row>
    <row r="82" spans="1:17">
      <c r="A82" s="56"/>
      <c r="B82" s="56"/>
      <c r="C82" s="57" t="s">
        <v>32</v>
      </c>
      <c r="D82" s="36"/>
      <c r="F82" s="56"/>
      <c r="G82" s="56"/>
      <c r="H82" s="57" t="s">
        <v>32</v>
      </c>
      <c r="I82" s="36"/>
    </row>
    <row r="83" spans="1:17">
      <c r="A83" s="58"/>
      <c r="B83" s="58"/>
      <c r="C83" s="20" t="s">
        <v>33</v>
      </c>
      <c r="D83" s="36">
        <v>3200</v>
      </c>
      <c r="F83" s="58"/>
      <c r="G83" s="58"/>
      <c r="H83" s="20" t="s">
        <v>33</v>
      </c>
      <c r="I83" s="36">
        <v>3200</v>
      </c>
    </row>
    <row r="84" spans="1:17">
      <c r="A84" s="58"/>
      <c r="B84" s="58"/>
      <c r="C84" s="20" t="s">
        <v>27</v>
      </c>
      <c r="D84" s="36"/>
      <c r="F84" s="58"/>
      <c r="G84" s="58"/>
      <c r="H84" s="20" t="s">
        <v>27</v>
      </c>
      <c r="I84" s="36"/>
    </row>
    <row r="85" spans="1:17">
      <c r="A85" s="58"/>
      <c r="B85" s="58"/>
      <c r="C85" s="20" t="s">
        <v>28</v>
      </c>
      <c r="D85" s="36"/>
      <c r="F85" s="58"/>
      <c r="G85" s="58"/>
      <c r="H85" s="20" t="s">
        <v>28</v>
      </c>
      <c r="I85" s="36"/>
    </row>
    <row r="86" spans="1:17">
      <c r="A86" s="59"/>
      <c r="B86" s="59"/>
      <c r="C86" s="28" t="s">
        <v>34</v>
      </c>
      <c r="D86" s="60">
        <v>1200</v>
      </c>
      <c r="F86" s="59"/>
      <c r="G86" s="59"/>
      <c r="H86" s="28" t="s">
        <v>34</v>
      </c>
      <c r="I86" s="60">
        <f>1200-50</f>
        <v>1150</v>
      </c>
    </row>
    <row r="87" spans="1:17" ht="17" thickBot="1">
      <c r="A87" s="61" t="s">
        <v>31</v>
      </c>
      <c r="B87" s="61">
        <f>SUM(B62:B80)</f>
        <v>11500</v>
      </c>
      <c r="C87" s="26" t="s">
        <v>35</v>
      </c>
      <c r="D87" s="62">
        <f>SUM(D62:D86)</f>
        <v>11500</v>
      </c>
      <c r="F87" s="61" t="s">
        <v>31</v>
      </c>
      <c r="G87" s="61">
        <f>SUM(G62:G80)</f>
        <v>11450</v>
      </c>
      <c r="H87" s="26" t="s">
        <v>35</v>
      </c>
      <c r="I87" s="62">
        <f>SUM(I62:I86)</f>
        <v>11450</v>
      </c>
    </row>
    <row r="88" spans="1:17">
      <c r="A88" s="64" t="s">
        <v>62</v>
      </c>
      <c r="B88" s="64"/>
      <c r="C88" s="64"/>
      <c r="D88" s="64"/>
      <c r="F88" s="78" t="s">
        <v>64</v>
      </c>
      <c r="G88" s="78"/>
      <c r="H88" s="78"/>
      <c r="I88" s="78"/>
      <c r="J88" s="78"/>
      <c r="K88" s="78"/>
      <c r="L88" s="78"/>
    </row>
    <row r="90" spans="1:17" ht="17" thickBot="1">
      <c r="A90" s="65" t="s">
        <v>0</v>
      </c>
      <c r="B90" s="65"/>
      <c r="C90" s="65"/>
      <c r="D90" s="65"/>
      <c r="F90" s="34" t="s">
        <v>43</v>
      </c>
      <c r="G90" s="34"/>
      <c r="K90" s="65" t="s">
        <v>0</v>
      </c>
      <c r="L90" s="65"/>
      <c r="M90" s="65"/>
      <c r="N90" s="65"/>
      <c r="P90" s="34" t="s">
        <v>43</v>
      </c>
      <c r="Q90" s="34"/>
    </row>
    <row r="91" spans="1:17">
      <c r="A91" s="38" t="s">
        <v>1</v>
      </c>
      <c r="B91" s="39"/>
      <c r="C91" s="38" t="s">
        <v>2</v>
      </c>
      <c r="D91" s="40"/>
      <c r="F91" s="68" t="s">
        <v>44</v>
      </c>
      <c r="G91" s="8" t="s">
        <v>45</v>
      </c>
      <c r="K91" s="38" t="s">
        <v>1</v>
      </c>
      <c r="L91" s="39"/>
      <c r="M91" s="38" t="s">
        <v>2</v>
      </c>
      <c r="N91" s="40"/>
      <c r="O91" s="36"/>
      <c r="P91" s="83" t="s">
        <v>44</v>
      </c>
      <c r="Q91" s="44" t="s">
        <v>45</v>
      </c>
    </row>
    <row r="92" spans="1:17">
      <c r="A92" s="41" t="s">
        <v>3</v>
      </c>
      <c r="B92" s="35"/>
      <c r="C92" s="41" t="s">
        <v>4</v>
      </c>
      <c r="D92" s="42"/>
      <c r="F92" s="79" t="s">
        <v>46</v>
      </c>
      <c r="G92" s="77">
        <v>4300</v>
      </c>
      <c r="K92" s="41" t="s">
        <v>3</v>
      </c>
      <c r="L92" s="35"/>
      <c r="M92" s="41" t="s">
        <v>4</v>
      </c>
      <c r="N92" s="42"/>
      <c r="O92" s="36"/>
      <c r="P92" s="79" t="s">
        <v>46</v>
      </c>
      <c r="Q92" s="77">
        <v>4300</v>
      </c>
    </row>
    <row r="93" spans="1:17">
      <c r="A93" s="43" t="s">
        <v>5</v>
      </c>
      <c r="B93" s="32">
        <f>2450-1600+3000-150-50-400</f>
        <v>3250</v>
      </c>
      <c r="C93" s="43" t="s">
        <v>6</v>
      </c>
      <c r="D93" s="42">
        <v>5100</v>
      </c>
      <c r="E93" s="36"/>
      <c r="F93" s="79" t="s">
        <v>47</v>
      </c>
      <c r="G93" s="77">
        <v>3100</v>
      </c>
      <c r="K93" s="43" t="s">
        <v>5</v>
      </c>
      <c r="L93" s="32">
        <f>2450-1600+3000-150-50-400-130</f>
        <v>3120</v>
      </c>
      <c r="M93" s="43" t="s">
        <v>6</v>
      </c>
      <c r="N93" s="42">
        <v>5100</v>
      </c>
      <c r="O93" s="36"/>
      <c r="P93" s="79" t="s">
        <v>47</v>
      </c>
      <c r="Q93" s="77">
        <v>3100</v>
      </c>
    </row>
    <row r="94" spans="1:17">
      <c r="A94" s="43" t="s">
        <v>7</v>
      </c>
      <c r="B94" s="35">
        <v>1300</v>
      </c>
      <c r="C94" s="43" t="s">
        <v>8</v>
      </c>
      <c r="D94" s="42">
        <f>2400-1600</f>
        <v>800</v>
      </c>
      <c r="E94" s="36"/>
      <c r="F94" s="80" t="s">
        <v>48</v>
      </c>
      <c r="G94" s="77"/>
      <c r="K94" s="43" t="s">
        <v>7</v>
      </c>
      <c r="L94" s="35">
        <v>1300</v>
      </c>
      <c r="M94" s="43" t="s">
        <v>8</v>
      </c>
      <c r="N94" s="42">
        <f>2400-1600</f>
        <v>800</v>
      </c>
      <c r="O94" s="36"/>
      <c r="P94" s="80" t="s">
        <v>48</v>
      </c>
      <c r="Q94" s="77"/>
    </row>
    <row r="95" spans="1:17">
      <c r="A95" s="43" t="s">
        <v>9</v>
      </c>
      <c r="B95" s="35"/>
      <c r="C95" s="43" t="s">
        <v>10</v>
      </c>
      <c r="D95" s="42">
        <v>1200</v>
      </c>
      <c r="E95" s="36"/>
      <c r="F95" s="80" t="s">
        <v>49</v>
      </c>
      <c r="G95" s="75">
        <v>250</v>
      </c>
      <c r="K95" s="43" t="s">
        <v>9</v>
      </c>
      <c r="L95" s="35"/>
      <c r="M95" s="43" t="s">
        <v>10</v>
      </c>
      <c r="N95" s="42">
        <v>1200</v>
      </c>
      <c r="O95" s="36"/>
      <c r="P95" s="80" t="s">
        <v>49</v>
      </c>
      <c r="Q95" s="77">
        <v>250</v>
      </c>
    </row>
    <row r="96" spans="1:17">
      <c r="A96" s="43" t="s">
        <v>11</v>
      </c>
      <c r="B96" s="35">
        <v>150</v>
      </c>
      <c r="C96" s="43" t="s">
        <v>12</v>
      </c>
      <c r="D96" s="42"/>
      <c r="E96" s="36"/>
      <c r="F96" s="80" t="s">
        <v>50</v>
      </c>
      <c r="G96" s="75">
        <f>50+150</f>
        <v>200</v>
      </c>
      <c r="K96" s="43" t="s">
        <v>11</v>
      </c>
      <c r="L96" s="35">
        <v>150</v>
      </c>
      <c r="M96" s="43" t="s">
        <v>12</v>
      </c>
      <c r="N96" s="42"/>
      <c r="O96" s="36"/>
      <c r="P96" s="80" t="s">
        <v>50</v>
      </c>
      <c r="Q96" s="77">
        <f>50+150</f>
        <v>200</v>
      </c>
    </row>
    <row r="97" spans="1:17">
      <c r="A97" s="43" t="s">
        <v>13</v>
      </c>
      <c r="B97" s="35">
        <f>3600-3100</f>
        <v>500</v>
      </c>
      <c r="C97" s="43" t="s">
        <v>10</v>
      </c>
      <c r="D97" s="42"/>
      <c r="E97" s="36"/>
      <c r="F97" s="80" t="s">
        <v>51</v>
      </c>
      <c r="G97" s="77"/>
      <c r="K97" s="43" t="s">
        <v>13</v>
      </c>
      <c r="L97" s="35">
        <f>3600-3100</f>
        <v>500</v>
      </c>
      <c r="M97" s="43" t="s">
        <v>10</v>
      </c>
      <c r="N97" s="42"/>
      <c r="O97" s="36"/>
      <c r="P97" s="80" t="s">
        <v>51</v>
      </c>
      <c r="Q97" s="75">
        <v>130</v>
      </c>
    </row>
    <row r="98" spans="1:17">
      <c r="A98" s="43" t="s">
        <v>14</v>
      </c>
      <c r="B98" s="35"/>
      <c r="C98" s="44"/>
      <c r="D98" s="42"/>
      <c r="E98" s="36"/>
      <c r="F98" s="80" t="s">
        <v>52</v>
      </c>
      <c r="G98" s="77"/>
      <c r="K98" s="43" t="s">
        <v>14</v>
      </c>
      <c r="L98" s="35"/>
      <c r="M98" s="44"/>
      <c r="N98" s="42"/>
      <c r="O98" s="36"/>
      <c r="P98" s="80" t="s">
        <v>52</v>
      </c>
      <c r="Q98" s="77"/>
    </row>
    <row r="99" spans="1:17" ht="17" thickBot="1">
      <c r="A99" s="45" t="s">
        <v>15</v>
      </c>
      <c r="B99" s="46"/>
      <c r="C99" s="47"/>
      <c r="D99" s="48"/>
      <c r="E99" s="36"/>
      <c r="F99" s="79" t="s">
        <v>53</v>
      </c>
      <c r="G99" s="77"/>
      <c r="K99" s="45" t="s">
        <v>15</v>
      </c>
      <c r="L99" s="46"/>
      <c r="M99" s="47"/>
      <c r="N99" s="48"/>
      <c r="O99" s="36"/>
      <c r="P99" s="79" t="s">
        <v>53</v>
      </c>
      <c r="Q99" s="77"/>
    </row>
    <row r="100" spans="1:17">
      <c r="A100" s="41" t="s">
        <v>16</v>
      </c>
      <c r="B100" s="35"/>
      <c r="C100" s="49" t="s">
        <v>17</v>
      </c>
      <c r="D100" s="42"/>
      <c r="E100" s="36"/>
      <c r="F100" s="80" t="s">
        <v>54</v>
      </c>
      <c r="G100" s="77"/>
      <c r="K100" s="41" t="s">
        <v>16</v>
      </c>
      <c r="L100" s="35"/>
      <c r="M100" s="49" t="s">
        <v>17</v>
      </c>
      <c r="N100" s="42"/>
      <c r="O100" s="36"/>
      <c r="P100" s="80" t="s">
        <v>54</v>
      </c>
      <c r="Q100" s="77"/>
    </row>
    <row r="101" spans="1:17">
      <c r="A101" s="43" t="s">
        <v>18</v>
      </c>
      <c r="B101" s="50"/>
      <c r="C101" s="43" t="s">
        <v>19</v>
      </c>
      <c r="D101" s="51"/>
      <c r="E101" s="36"/>
      <c r="F101" s="79" t="s">
        <v>55</v>
      </c>
      <c r="G101" s="77"/>
      <c r="K101" s="43" t="s">
        <v>18</v>
      </c>
      <c r="L101" s="50"/>
      <c r="M101" s="43" t="s">
        <v>19</v>
      </c>
      <c r="N101" s="51"/>
      <c r="O101" s="36"/>
      <c r="P101" s="79" t="s">
        <v>55</v>
      </c>
      <c r="Q101" s="77"/>
    </row>
    <row r="102" spans="1:17">
      <c r="A102" s="43" t="s">
        <v>20</v>
      </c>
      <c r="B102" s="35">
        <v>5700</v>
      </c>
      <c r="C102" s="43" t="s">
        <v>21</v>
      </c>
      <c r="D102" s="42"/>
      <c r="E102" s="36"/>
      <c r="F102" s="79" t="s">
        <v>56</v>
      </c>
      <c r="G102" s="77"/>
      <c r="K102" s="43" t="s">
        <v>20</v>
      </c>
      <c r="L102" s="35">
        <v>5700</v>
      </c>
      <c r="M102" s="43" t="s">
        <v>21</v>
      </c>
      <c r="N102" s="42"/>
      <c r="O102" s="36"/>
      <c r="P102" s="79" t="s">
        <v>56</v>
      </c>
      <c r="Q102" s="77"/>
    </row>
    <row r="103" spans="1:17">
      <c r="A103" s="43" t="s">
        <v>22</v>
      </c>
      <c r="B103" s="35">
        <v>150</v>
      </c>
      <c r="C103" s="43" t="s">
        <v>23</v>
      </c>
      <c r="D103" s="42"/>
      <c r="E103" s="36"/>
      <c r="F103" s="80" t="s">
        <v>57</v>
      </c>
      <c r="G103" s="77"/>
      <c r="K103" s="43" t="s">
        <v>22</v>
      </c>
      <c r="L103" s="35">
        <v>150</v>
      </c>
      <c r="M103" s="43" t="s">
        <v>23</v>
      </c>
      <c r="N103" s="42"/>
      <c r="O103" s="36"/>
      <c r="P103" s="80" t="s">
        <v>57</v>
      </c>
      <c r="Q103" s="77"/>
    </row>
    <row r="104" spans="1:17">
      <c r="A104" s="41"/>
      <c r="B104" s="35"/>
      <c r="C104" s="43" t="s">
        <v>24</v>
      </c>
      <c r="D104" s="42"/>
      <c r="E104" s="36"/>
      <c r="F104" s="80" t="s">
        <v>58</v>
      </c>
      <c r="G104" s="77"/>
      <c r="K104" s="41"/>
      <c r="L104" s="35"/>
      <c r="M104" s="43" t="s">
        <v>24</v>
      </c>
      <c r="N104" s="42"/>
      <c r="O104" s="36"/>
      <c r="P104" s="80" t="s">
        <v>58</v>
      </c>
      <c r="Q104" s="77"/>
    </row>
    <row r="105" spans="1:17">
      <c r="A105" s="44"/>
      <c r="B105" s="35"/>
      <c r="C105" s="38" t="s">
        <v>25</v>
      </c>
      <c r="D105" s="42"/>
      <c r="E105" s="36"/>
      <c r="F105" s="79" t="s">
        <v>59</v>
      </c>
      <c r="G105" s="77"/>
      <c r="K105" s="44"/>
      <c r="L105" s="35"/>
      <c r="M105" s="38" t="s">
        <v>25</v>
      </c>
      <c r="N105" s="42"/>
      <c r="O105" s="36"/>
      <c r="P105" s="79" t="s">
        <v>59</v>
      </c>
      <c r="Q105" s="77"/>
    </row>
    <row r="106" spans="1:17">
      <c r="A106" s="44"/>
      <c r="B106" s="35"/>
      <c r="C106" s="43" t="s">
        <v>26</v>
      </c>
      <c r="D106" s="42"/>
      <c r="E106" s="36"/>
      <c r="F106" s="80" t="s">
        <v>60</v>
      </c>
      <c r="G106" s="77"/>
      <c r="K106" s="44"/>
      <c r="L106" s="35"/>
      <c r="M106" s="43" t="s">
        <v>26</v>
      </c>
      <c r="N106" s="42"/>
      <c r="O106" s="36"/>
      <c r="P106" s="80" t="s">
        <v>60</v>
      </c>
      <c r="Q106" s="77"/>
    </row>
    <row r="107" spans="1:17" ht="17" thickBot="1">
      <c r="A107" s="44"/>
      <c r="B107" s="35"/>
      <c r="C107" s="43" t="s">
        <v>27</v>
      </c>
      <c r="D107" s="42"/>
      <c r="E107" s="36"/>
      <c r="F107" s="81" t="s">
        <v>61</v>
      </c>
      <c r="G107" s="82"/>
      <c r="K107" s="44"/>
      <c r="L107" s="35"/>
      <c r="M107" s="43" t="s">
        <v>27</v>
      </c>
      <c r="N107" s="42"/>
      <c r="O107" s="36"/>
      <c r="P107" s="81" t="s">
        <v>61</v>
      </c>
      <c r="Q107" s="82"/>
    </row>
    <row r="108" spans="1:17">
      <c r="A108" s="44"/>
      <c r="B108" s="35"/>
      <c r="C108" s="43" t="s">
        <v>28</v>
      </c>
      <c r="D108" s="42"/>
      <c r="E108" s="36"/>
      <c r="K108" s="44"/>
      <c r="L108" s="35"/>
      <c r="M108" s="43" t="s">
        <v>28</v>
      </c>
      <c r="N108" s="42"/>
      <c r="O108" s="36"/>
      <c r="P108" s="36"/>
      <c r="Q108" s="36"/>
    </row>
    <row r="109" spans="1:17">
      <c r="A109" s="44"/>
      <c r="B109" s="35"/>
      <c r="C109" s="43" t="s">
        <v>29</v>
      </c>
      <c r="D109" s="42"/>
      <c r="E109" s="36"/>
      <c r="F109" s="36"/>
      <c r="G109" s="36"/>
      <c r="K109" s="44"/>
      <c r="L109" s="35"/>
      <c r="M109" s="43" t="s">
        <v>29</v>
      </c>
      <c r="N109" s="42"/>
      <c r="O109" s="36"/>
      <c r="P109" s="36"/>
      <c r="Q109" s="36"/>
    </row>
    <row r="110" spans="1:17">
      <c r="A110" s="52"/>
      <c r="B110" s="53"/>
      <c r="C110" s="54" t="s">
        <v>30</v>
      </c>
      <c r="D110" s="55"/>
      <c r="E110" s="36"/>
      <c r="F110" s="36"/>
      <c r="G110" s="36"/>
      <c r="K110" s="52"/>
      <c r="L110" s="53"/>
      <c r="M110" s="54" t="s">
        <v>30</v>
      </c>
      <c r="N110" s="55"/>
      <c r="O110" s="36"/>
      <c r="P110" s="36"/>
      <c r="Q110" s="36"/>
    </row>
    <row r="111" spans="1:17">
      <c r="A111" s="56"/>
      <c r="B111" s="56"/>
      <c r="C111" s="57" t="s">
        <v>32</v>
      </c>
      <c r="D111" s="36"/>
      <c r="E111" s="36"/>
      <c r="F111" s="36"/>
      <c r="G111" s="36"/>
      <c r="K111" s="56"/>
      <c r="L111" s="56"/>
      <c r="M111" s="57" t="s">
        <v>32</v>
      </c>
      <c r="N111" s="36"/>
      <c r="O111" s="36"/>
      <c r="P111" s="36"/>
      <c r="Q111" s="36"/>
    </row>
    <row r="112" spans="1:17">
      <c r="A112" s="58"/>
      <c r="B112" s="58"/>
      <c r="C112" s="20" t="s">
        <v>33</v>
      </c>
      <c r="D112" s="36">
        <v>3200</v>
      </c>
      <c r="E112" s="36"/>
      <c r="F112" s="36"/>
      <c r="G112" s="36"/>
      <c r="K112" s="58"/>
      <c r="L112" s="58"/>
      <c r="M112" s="20" t="s">
        <v>33</v>
      </c>
      <c r="N112" s="36">
        <v>3200</v>
      </c>
      <c r="O112" s="36"/>
      <c r="P112" s="36"/>
      <c r="Q112" s="36"/>
    </row>
    <row r="113" spans="1:17">
      <c r="A113" s="58"/>
      <c r="B113" s="58"/>
      <c r="C113" s="20" t="s">
        <v>27</v>
      </c>
      <c r="D113" s="36"/>
      <c r="E113" s="36"/>
      <c r="F113" s="36"/>
      <c r="G113" s="36"/>
      <c r="K113" s="58"/>
      <c r="L113" s="58"/>
      <c r="M113" s="20" t="s">
        <v>27</v>
      </c>
      <c r="N113" s="36"/>
      <c r="O113" s="36"/>
      <c r="P113" s="36"/>
      <c r="Q113" s="36"/>
    </row>
    <row r="114" spans="1:17">
      <c r="A114" s="58"/>
      <c r="B114" s="58"/>
      <c r="C114" s="20" t="s">
        <v>28</v>
      </c>
      <c r="D114" s="36"/>
      <c r="E114" s="36"/>
      <c r="F114" s="36"/>
      <c r="G114" s="36"/>
      <c r="K114" s="58"/>
      <c r="L114" s="58"/>
      <c r="M114" s="20" t="s">
        <v>28</v>
      </c>
      <c r="N114" s="36"/>
      <c r="O114" s="36"/>
      <c r="P114" s="36"/>
      <c r="Q114" s="36"/>
    </row>
    <row r="115" spans="1:17">
      <c r="A115" s="59"/>
      <c r="B115" s="59"/>
      <c r="C115" s="28" t="s">
        <v>34</v>
      </c>
      <c r="D115" s="76">
        <f>1200-50-400</f>
        <v>750</v>
      </c>
      <c r="E115" s="36"/>
      <c r="F115" s="36"/>
      <c r="G115" s="36"/>
      <c r="K115" s="59"/>
      <c r="L115" s="59"/>
      <c r="M115" s="28" t="s">
        <v>34</v>
      </c>
      <c r="N115" s="76">
        <f>1200-50-400-130</f>
        <v>620</v>
      </c>
      <c r="O115" s="36"/>
      <c r="P115" s="36"/>
      <c r="Q115" s="36"/>
    </row>
    <row r="116" spans="1:17" ht="17" thickBot="1">
      <c r="A116" s="61" t="s">
        <v>31</v>
      </c>
      <c r="B116" s="61">
        <f>SUM(B91:B109)</f>
        <v>11050</v>
      </c>
      <c r="C116" s="26" t="s">
        <v>35</v>
      </c>
      <c r="D116" s="62">
        <f>SUM(D91:D115)</f>
        <v>11050</v>
      </c>
      <c r="E116" s="36"/>
      <c r="F116" s="36"/>
      <c r="G116" s="36"/>
      <c r="K116" s="61" t="s">
        <v>31</v>
      </c>
      <c r="L116" s="61">
        <f>SUM(L91:L109)</f>
        <v>10920</v>
      </c>
      <c r="M116" s="26" t="s">
        <v>35</v>
      </c>
      <c r="N116" s="62">
        <f>SUM(N91:N115)</f>
        <v>10920</v>
      </c>
      <c r="O116" s="36"/>
      <c r="P116" s="36"/>
      <c r="Q116" s="36"/>
    </row>
    <row r="117" spans="1:17">
      <c r="A117" s="78" t="s">
        <v>65</v>
      </c>
      <c r="B117" s="78"/>
      <c r="C117" s="78"/>
      <c r="D117" s="78"/>
      <c r="E117" s="78"/>
      <c r="F117" s="78"/>
      <c r="G117" s="78"/>
      <c r="K117" s="78" t="s">
        <v>66</v>
      </c>
      <c r="L117" s="78"/>
      <c r="M117" s="78"/>
      <c r="N117" s="78"/>
      <c r="O117" s="78"/>
      <c r="P117" s="78"/>
      <c r="Q117" s="78"/>
    </row>
    <row r="119" spans="1:17" ht="17" thickBot="1">
      <c r="A119" s="65" t="s">
        <v>0</v>
      </c>
      <c r="B119" s="65"/>
      <c r="C119" s="65"/>
      <c r="D119" s="65"/>
      <c r="F119" s="34" t="s">
        <v>43</v>
      </c>
      <c r="G119" s="34"/>
      <c r="K119" s="65" t="s">
        <v>0</v>
      </c>
      <c r="L119" s="65"/>
      <c r="M119" s="65"/>
      <c r="N119" s="65"/>
      <c r="O119" s="36"/>
      <c r="P119" s="37" t="s">
        <v>43</v>
      </c>
      <c r="Q119" s="37"/>
    </row>
    <row r="120" spans="1:17">
      <c r="A120" s="38" t="s">
        <v>1</v>
      </c>
      <c r="B120" s="39"/>
      <c r="C120" s="38" t="s">
        <v>2</v>
      </c>
      <c r="D120" s="40"/>
      <c r="E120" s="36"/>
      <c r="F120" s="83" t="s">
        <v>44</v>
      </c>
      <c r="G120" s="44" t="s">
        <v>45</v>
      </c>
      <c r="K120" s="38" t="s">
        <v>1</v>
      </c>
      <c r="L120" s="39"/>
      <c r="M120" s="38" t="s">
        <v>2</v>
      </c>
      <c r="N120" s="40"/>
      <c r="O120" s="36"/>
      <c r="P120" s="83" t="s">
        <v>44</v>
      </c>
      <c r="Q120" s="44" t="s">
        <v>45</v>
      </c>
    </row>
    <row r="121" spans="1:17">
      <c r="A121" s="41" t="s">
        <v>3</v>
      </c>
      <c r="B121" s="35"/>
      <c r="C121" s="41" t="s">
        <v>4</v>
      </c>
      <c r="D121" s="42"/>
      <c r="E121" s="36"/>
      <c r="F121" s="79" t="s">
        <v>46</v>
      </c>
      <c r="G121" s="77">
        <v>4300</v>
      </c>
      <c r="K121" s="41" t="s">
        <v>3</v>
      </c>
      <c r="L121" s="35"/>
      <c r="M121" s="41" t="s">
        <v>4</v>
      </c>
      <c r="N121" s="42"/>
      <c r="O121" s="36"/>
      <c r="P121" s="79" t="s">
        <v>46</v>
      </c>
      <c r="Q121" s="77">
        <v>4300</v>
      </c>
    </row>
    <row r="122" spans="1:17">
      <c r="A122" s="43" t="s">
        <v>5</v>
      </c>
      <c r="B122" s="32">
        <f>2450-1600+3000-150-50-400-130-100</f>
        <v>3020</v>
      </c>
      <c r="C122" s="43" t="s">
        <v>6</v>
      </c>
      <c r="D122" s="42">
        <v>5100</v>
      </c>
      <c r="E122" s="36"/>
      <c r="F122" s="79" t="s">
        <v>47</v>
      </c>
      <c r="G122" s="77">
        <v>3100</v>
      </c>
      <c r="K122" s="43" t="s">
        <v>5</v>
      </c>
      <c r="L122" s="32">
        <f>2450-1600+3000-150-50-400-130-100-100</f>
        <v>2920</v>
      </c>
      <c r="M122" s="43" t="s">
        <v>6</v>
      </c>
      <c r="N122" s="42">
        <v>5100</v>
      </c>
      <c r="O122" s="36"/>
      <c r="P122" s="79" t="s">
        <v>47</v>
      </c>
      <c r="Q122" s="77">
        <v>3100</v>
      </c>
    </row>
    <row r="123" spans="1:17">
      <c r="A123" s="43" t="s">
        <v>7</v>
      </c>
      <c r="B123" s="35">
        <v>1300</v>
      </c>
      <c r="C123" s="43" t="s">
        <v>8</v>
      </c>
      <c r="D123" s="42">
        <f>2400-1600</f>
        <v>800</v>
      </c>
      <c r="E123" s="36"/>
      <c r="F123" s="80" t="s">
        <v>48</v>
      </c>
      <c r="G123" s="77"/>
      <c r="K123" s="43" t="s">
        <v>7</v>
      </c>
      <c r="L123" s="35">
        <v>1300</v>
      </c>
      <c r="M123" s="43" t="s">
        <v>8</v>
      </c>
      <c r="N123" s="42">
        <f>2400-1600</f>
        <v>800</v>
      </c>
      <c r="O123" s="36"/>
      <c r="P123" s="80" t="s">
        <v>48</v>
      </c>
      <c r="Q123" s="77"/>
    </row>
    <row r="124" spans="1:17">
      <c r="A124" s="43" t="s">
        <v>9</v>
      </c>
      <c r="B124" s="35"/>
      <c r="C124" s="43" t="s">
        <v>10</v>
      </c>
      <c r="D124" s="42">
        <v>1200</v>
      </c>
      <c r="E124" s="36"/>
      <c r="F124" s="80" t="s">
        <v>49</v>
      </c>
      <c r="G124" s="77">
        <v>250</v>
      </c>
      <c r="K124" s="43" t="s">
        <v>9</v>
      </c>
      <c r="L124" s="35"/>
      <c r="M124" s="43" t="s">
        <v>10</v>
      </c>
      <c r="N124" s="42">
        <v>1200</v>
      </c>
      <c r="O124" s="36"/>
      <c r="P124" s="80" t="s">
        <v>49</v>
      </c>
      <c r="Q124" s="77">
        <v>250</v>
      </c>
    </row>
    <row r="125" spans="1:17">
      <c r="A125" s="43" t="s">
        <v>11</v>
      </c>
      <c r="B125" s="35">
        <v>150</v>
      </c>
      <c r="C125" s="43" t="s">
        <v>12</v>
      </c>
      <c r="D125" s="42"/>
      <c r="E125" s="36"/>
      <c r="F125" s="80" t="s">
        <v>50</v>
      </c>
      <c r="G125" s="77">
        <f>50+150</f>
        <v>200</v>
      </c>
      <c r="K125" s="43" t="s">
        <v>11</v>
      </c>
      <c r="L125" s="35">
        <v>150</v>
      </c>
      <c r="M125" s="43" t="s">
        <v>12</v>
      </c>
      <c r="N125" s="42"/>
      <c r="O125" s="36"/>
      <c r="P125" s="80" t="s">
        <v>50</v>
      </c>
      <c r="Q125" s="77">
        <f>50+150</f>
        <v>200</v>
      </c>
    </row>
    <row r="126" spans="1:17">
      <c r="A126" s="43" t="s">
        <v>13</v>
      </c>
      <c r="B126" s="35">
        <f>3600-3100</f>
        <v>500</v>
      </c>
      <c r="C126" s="43" t="s">
        <v>10</v>
      </c>
      <c r="D126" s="42"/>
      <c r="E126" s="36"/>
      <c r="F126" s="80" t="s">
        <v>51</v>
      </c>
      <c r="G126" s="77">
        <v>130</v>
      </c>
      <c r="K126" s="43" t="s">
        <v>13</v>
      </c>
      <c r="L126" s="35">
        <f>3600-3100</f>
        <v>500</v>
      </c>
      <c r="M126" s="43" t="s">
        <v>10</v>
      </c>
      <c r="N126" s="42"/>
      <c r="O126" s="36"/>
      <c r="P126" s="80" t="s">
        <v>51</v>
      </c>
      <c r="Q126" s="77">
        <v>130</v>
      </c>
    </row>
    <row r="127" spans="1:17">
      <c r="A127" s="43" t="s">
        <v>14</v>
      </c>
      <c r="B127" s="35"/>
      <c r="C127" s="44"/>
      <c r="D127" s="42"/>
      <c r="E127" s="36"/>
      <c r="F127" s="80" t="s">
        <v>52</v>
      </c>
      <c r="G127" s="77"/>
      <c r="K127" s="43" t="s">
        <v>14</v>
      </c>
      <c r="L127" s="35"/>
      <c r="M127" s="44"/>
      <c r="N127" s="42"/>
      <c r="O127" s="36"/>
      <c r="P127" s="80" t="s">
        <v>52</v>
      </c>
      <c r="Q127" s="77"/>
    </row>
    <row r="128" spans="1:17" ht="17" thickBot="1">
      <c r="A128" s="45" t="s">
        <v>15</v>
      </c>
      <c r="B128" s="46"/>
      <c r="C128" s="47"/>
      <c r="D128" s="48"/>
      <c r="E128" s="36"/>
      <c r="F128" s="79" t="s">
        <v>53</v>
      </c>
      <c r="G128" s="77"/>
      <c r="K128" s="45" t="s">
        <v>15</v>
      </c>
      <c r="L128" s="46"/>
      <c r="M128" s="47"/>
      <c r="N128" s="48"/>
      <c r="O128" s="36"/>
      <c r="P128" s="79" t="s">
        <v>53</v>
      </c>
      <c r="Q128" s="77"/>
    </row>
    <row r="129" spans="1:17">
      <c r="A129" s="41" t="s">
        <v>16</v>
      </c>
      <c r="B129" s="35"/>
      <c r="C129" s="49" t="s">
        <v>17</v>
      </c>
      <c r="D129" s="42"/>
      <c r="E129" s="36"/>
      <c r="F129" s="80" t="s">
        <v>54</v>
      </c>
      <c r="G129" s="77"/>
      <c r="K129" s="41" t="s">
        <v>16</v>
      </c>
      <c r="L129" s="35"/>
      <c r="M129" s="49" t="s">
        <v>17</v>
      </c>
      <c r="N129" s="42"/>
      <c r="O129" s="36"/>
      <c r="P129" s="80" t="s">
        <v>54</v>
      </c>
      <c r="Q129" s="77"/>
    </row>
    <row r="130" spans="1:17">
      <c r="A130" s="43" t="s">
        <v>18</v>
      </c>
      <c r="B130" s="50"/>
      <c r="C130" s="43" t="s">
        <v>19</v>
      </c>
      <c r="D130" s="51"/>
      <c r="E130" s="36"/>
      <c r="F130" s="79" t="s">
        <v>55</v>
      </c>
      <c r="G130" s="77"/>
      <c r="K130" s="43" t="s">
        <v>18</v>
      </c>
      <c r="L130" s="50"/>
      <c r="M130" s="43" t="s">
        <v>19</v>
      </c>
      <c r="N130" s="51"/>
      <c r="O130" s="36"/>
      <c r="P130" s="79" t="s">
        <v>55</v>
      </c>
      <c r="Q130" s="77"/>
    </row>
    <row r="131" spans="1:17">
      <c r="A131" s="43" t="s">
        <v>20</v>
      </c>
      <c r="B131" s="35">
        <v>5700</v>
      </c>
      <c r="C131" s="43" t="s">
        <v>21</v>
      </c>
      <c r="D131" s="42"/>
      <c r="E131" s="36"/>
      <c r="F131" s="79" t="s">
        <v>56</v>
      </c>
      <c r="G131" s="77"/>
      <c r="K131" s="43" t="s">
        <v>20</v>
      </c>
      <c r="L131" s="35">
        <v>5700</v>
      </c>
      <c r="M131" s="43" t="s">
        <v>21</v>
      </c>
      <c r="N131" s="42"/>
      <c r="O131" s="36"/>
      <c r="P131" s="79" t="s">
        <v>56</v>
      </c>
      <c r="Q131" s="77"/>
    </row>
    <row r="132" spans="1:17">
      <c r="A132" s="43" t="s">
        <v>22</v>
      </c>
      <c r="B132" s="35">
        <v>150</v>
      </c>
      <c r="C132" s="43" t="s">
        <v>23</v>
      </c>
      <c r="D132" s="42"/>
      <c r="E132" s="36"/>
      <c r="F132" s="80" t="s">
        <v>57</v>
      </c>
      <c r="G132" s="77"/>
      <c r="K132" s="43" t="s">
        <v>22</v>
      </c>
      <c r="L132" s="35">
        <v>150</v>
      </c>
      <c r="M132" s="43" t="s">
        <v>23</v>
      </c>
      <c r="N132" s="42"/>
      <c r="O132" s="36"/>
      <c r="P132" s="80" t="s">
        <v>57</v>
      </c>
      <c r="Q132" s="77"/>
    </row>
    <row r="133" spans="1:17">
      <c r="A133" s="41"/>
      <c r="B133" s="35"/>
      <c r="C133" s="43" t="s">
        <v>24</v>
      </c>
      <c r="D133" s="42"/>
      <c r="E133" s="36"/>
      <c r="F133" s="80" t="s">
        <v>58</v>
      </c>
      <c r="G133" s="77"/>
      <c r="K133" s="41"/>
      <c r="L133" s="35"/>
      <c r="M133" s="43" t="s">
        <v>24</v>
      </c>
      <c r="N133" s="42"/>
      <c r="O133" s="36"/>
      <c r="P133" s="80" t="s">
        <v>58</v>
      </c>
      <c r="Q133" s="77"/>
    </row>
    <row r="134" spans="1:17">
      <c r="A134" s="44"/>
      <c r="B134" s="35"/>
      <c r="C134" s="38" t="s">
        <v>25</v>
      </c>
      <c r="D134" s="42"/>
      <c r="E134" s="36"/>
      <c r="F134" s="79" t="s">
        <v>59</v>
      </c>
      <c r="G134" s="77"/>
      <c r="K134" s="44"/>
      <c r="L134" s="35"/>
      <c r="M134" s="38" t="s">
        <v>25</v>
      </c>
      <c r="N134" s="42"/>
      <c r="O134" s="36"/>
      <c r="P134" s="79" t="s">
        <v>59</v>
      </c>
      <c r="Q134" s="77"/>
    </row>
    <row r="135" spans="1:17">
      <c r="A135" s="44"/>
      <c r="B135" s="35"/>
      <c r="C135" s="43" t="s">
        <v>26</v>
      </c>
      <c r="D135" s="42"/>
      <c r="E135" s="36"/>
      <c r="F135" s="80" t="s">
        <v>60</v>
      </c>
      <c r="G135" s="75">
        <v>100</v>
      </c>
      <c r="K135" s="44"/>
      <c r="L135" s="35"/>
      <c r="M135" s="43" t="s">
        <v>26</v>
      </c>
      <c r="N135" s="42"/>
      <c r="O135" s="36"/>
      <c r="P135" s="80" t="s">
        <v>60</v>
      </c>
      <c r="Q135" s="77">
        <v>100</v>
      </c>
    </row>
    <row r="136" spans="1:17" ht="17" thickBot="1">
      <c r="A136" s="44"/>
      <c r="B136" s="35"/>
      <c r="C136" s="43" t="s">
        <v>27</v>
      </c>
      <c r="D136" s="42"/>
      <c r="E136" s="36"/>
      <c r="F136" s="81" t="s">
        <v>61</v>
      </c>
      <c r="G136" s="84">
        <f>G121-SUM(G122:G127)-G135</f>
        <v>520</v>
      </c>
      <c r="K136" s="44"/>
      <c r="L136" s="35"/>
      <c r="M136" s="43" t="s">
        <v>27</v>
      </c>
      <c r="N136" s="42"/>
      <c r="O136" s="36"/>
      <c r="P136" s="81" t="s">
        <v>61</v>
      </c>
      <c r="Q136" s="82">
        <f>Q121-SUM(Q122:Q127)-Q135</f>
        <v>520</v>
      </c>
    </row>
    <row r="137" spans="1:17">
      <c r="A137" s="44"/>
      <c r="B137" s="35"/>
      <c r="C137" s="43" t="s">
        <v>28</v>
      </c>
      <c r="D137" s="42"/>
      <c r="E137" s="36"/>
      <c r="F137" s="36"/>
      <c r="G137" s="36"/>
      <c r="K137" s="44"/>
      <c r="L137" s="35"/>
      <c r="M137" s="43" t="s">
        <v>28</v>
      </c>
      <c r="N137" s="42"/>
      <c r="O137" s="36"/>
      <c r="P137" s="36"/>
      <c r="Q137" s="36"/>
    </row>
    <row r="138" spans="1:17">
      <c r="A138" s="44"/>
      <c r="B138" s="35"/>
      <c r="C138" s="43" t="s">
        <v>29</v>
      </c>
      <c r="D138" s="42"/>
      <c r="E138" s="36"/>
      <c r="F138" s="36"/>
      <c r="G138" s="36"/>
      <c r="K138" s="44"/>
      <c r="L138" s="35"/>
      <c r="M138" s="43" t="s">
        <v>29</v>
      </c>
      <c r="N138" s="42"/>
      <c r="O138" s="36"/>
      <c r="P138" s="36"/>
      <c r="Q138" s="36"/>
    </row>
    <row r="139" spans="1:17">
      <c r="A139" s="52"/>
      <c r="B139" s="53"/>
      <c r="C139" s="54" t="s">
        <v>30</v>
      </c>
      <c r="D139" s="55"/>
      <c r="E139" s="36"/>
      <c r="F139" s="36"/>
      <c r="G139" s="36"/>
      <c r="K139" s="52"/>
      <c r="L139" s="53"/>
      <c r="M139" s="54" t="s">
        <v>30</v>
      </c>
      <c r="N139" s="55"/>
      <c r="O139" s="36"/>
      <c r="P139" s="36"/>
      <c r="Q139" s="36"/>
    </row>
    <row r="140" spans="1:17">
      <c r="A140" s="56"/>
      <c r="B140" s="56"/>
      <c r="C140" s="57" t="s">
        <v>32</v>
      </c>
      <c r="D140" s="36"/>
      <c r="E140" s="36"/>
      <c r="F140" s="36"/>
      <c r="G140" s="36"/>
      <c r="K140" s="56"/>
      <c r="L140" s="56"/>
      <c r="M140" s="57" t="s">
        <v>32</v>
      </c>
      <c r="N140" s="36"/>
      <c r="O140" s="36"/>
      <c r="P140" s="36"/>
      <c r="Q140" s="36"/>
    </row>
    <row r="141" spans="1:17">
      <c r="A141" s="58"/>
      <c r="B141" s="58"/>
      <c r="C141" s="20" t="s">
        <v>33</v>
      </c>
      <c r="D141" s="36">
        <v>3200</v>
      </c>
      <c r="E141" s="36"/>
      <c r="F141" s="36"/>
      <c r="G141" s="36"/>
      <c r="K141" s="58"/>
      <c r="L141" s="58"/>
      <c r="M141" s="20" t="s">
        <v>33</v>
      </c>
      <c r="N141" s="36">
        <v>3200</v>
      </c>
      <c r="O141" s="36"/>
      <c r="P141" s="36"/>
      <c r="Q141" s="36"/>
    </row>
    <row r="142" spans="1:17">
      <c r="A142" s="58"/>
      <c r="B142" s="58"/>
      <c r="C142" s="20" t="s">
        <v>27</v>
      </c>
      <c r="D142" s="36"/>
      <c r="E142" s="36"/>
      <c r="F142" s="36"/>
      <c r="G142" s="36"/>
      <c r="K142" s="58"/>
      <c r="L142" s="58"/>
      <c r="M142" s="20" t="s">
        <v>27</v>
      </c>
      <c r="N142" s="36"/>
      <c r="O142" s="36"/>
      <c r="P142" s="36"/>
      <c r="Q142" s="36"/>
    </row>
    <row r="143" spans="1:17">
      <c r="A143" s="58"/>
      <c r="B143" s="58"/>
      <c r="C143" s="20" t="s">
        <v>28</v>
      </c>
      <c r="D143" s="36"/>
      <c r="E143" s="36"/>
      <c r="F143" s="36"/>
      <c r="G143" s="36"/>
      <c r="K143" s="58"/>
      <c r="L143" s="58"/>
      <c r="M143" s="20" t="s">
        <v>28</v>
      </c>
      <c r="N143" s="36"/>
      <c r="O143" s="36"/>
      <c r="P143" s="36"/>
      <c r="Q143" s="36"/>
    </row>
    <row r="144" spans="1:17">
      <c r="A144" s="59"/>
      <c r="B144" s="59"/>
      <c r="C144" s="28" t="s">
        <v>34</v>
      </c>
      <c r="D144" s="76">
        <f>1200-50-400-130-100</f>
        <v>520</v>
      </c>
      <c r="E144" s="36"/>
      <c r="F144" s="36"/>
      <c r="G144" s="36"/>
      <c r="K144" s="59"/>
      <c r="L144" s="59"/>
      <c r="M144" s="28" t="s">
        <v>34</v>
      </c>
      <c r="N144" s="76">
        <f>1200-50-400-130-100-100</f>
        <v>420</v>
      </c>
      <c r="O144" s="36"/>
      <c r="P144" s="36"/>
      <c r="Q144" s="36"/>
    </row>
    <row r="145" spans="1:17" ht="17" thickBot="1">
      <c r="A145" s="61" t="s">
        <v>31</v>
      </c>
      <c r="B145" s="61">
        <f>SUM(B120:B138)</f>
        <v>10820</v>
      </c>
      <c r="C145" s="26" t="s">
        <v>35</v>
      </c>
      <c r="D145" s="62">
        <f>SUM(D120:D144)</f>
        <v>10820</v>
      </c>
      <c r="E145" s="36"/>
      <c r="F145" s="36"/>
      <c r="G145" s="36"/>
      <c r="K145" s="61" t="s">
        <v>31</v>
      </c>
      <c r="L145" s="61">
        <f>SUM(L120:L138)</f>
        <v>10720</v>
      </c>
      <c r="M145" s="26" t="s">
        <v>35</v>
      </c>
      <c r="N145" s="62">
        <f>SUM(N120:N144)</f>
        <v>10720</v>
      </c>
      <c r="O145" s="36"/>
      <c r="P145" s="36"/>
      <c r="Q145" s="36"/>
    </row>
    <row r="146" spans="1:17">
      <c r="A146" s="78" t="s">
        <v>67</v>
      </c>
      <c r="B146" s="78"/>
      <c r="C146" s="78"/>
      <c r="D146" s="78"/>
      <c r="E146" s="78"/>
      <c r="F146" s="78"/>
      <c r="G146" s="78"/>
      <c r="K146" s="74" t="s">
        <v>68</v>
      </c>
      <c r="L146" s="74"/>
      <c r="M146" s="74"/>
      <c r="N146" s="74"/>
      <c r="O146" s="74"/>
      <c r="P146" s="74"/>
      <c r="Q146" s="74"/>
    </row>
    <row r="148" spans="1:17" ht="17" thickBot="1">
      <c r="A148" s="65" t="s">
        <v>0</v>
      </c>
      <c r="B148" s="65"/>
      <c r="C148" s="65"/>
      <c r="D148" s="65"/>
      <c r="E148" s="36"/>
      <c r="F148" s="37" t="s">
        <v>43</v>
      </c>
      <c r="G148" s="37"/>
      <c r="K148" s="85" t="s">
        <v>70</v>
      </c>
      <c r="L148" s="85"/>
    </row>
    <row r="149" spans="1:17">
      <c r="A149" s="38" t="s">
        <v>1</v>
      </c>
      <c r="B149" s="39"/>
      <c r="C149" s="38" t="s">
        <v>2</v>
      </c>
      <c r="D149" s="40"/>
      <c r="E149" s="36"/>
      <c r="F149" s="83" t="s">
        <v>44</v>
      </c>
      <c r="G149" s="44" t="s">
        <v>45</v>
      </c>
      <c r="J149" s="88"/>
      <c r="K149" s="86" t="s">
        <v>71</v>
      </c>
      <c r="L149" s="89"/>
      <c r="M149" s="88"/>
    </row>
    <row r="150" spans="1:17">
      <c r="A150" s="41" t="s">
        <v>3</v>
      </c>
      <c r="B150" s="35"/>
      <c r="C150" s="41" t="s">
        <v>4</v>
      </c>
      <c r="D150" s="42"/>
      <c r="E150" s="36"/>
      <c r="F150" s="79" t="s">
        <v>46</v>
      </c>
      <c r="G150" s="77">
        <v>4300</v>
      </c>
      <c r="J150" s="88"/>
      <c r="K150" s="87" t="s">
        <v>96</v>
      </c>
      <c r="L150" s="90">
        <v>3000</v>
      </c>
      <c r="M150" s="88"/>
    </row>
    <row r="151" spans="1:17">
      <c r="A151" s="43" t="s">
        <v>5</v>
      </c>
      <c r="B151" s="32">
        <f>2450-1600+3000-150-50-400-130-100-100-1200</f>
        <v>1720</v>
      </c>
      <c r="C151" s="43" t="s">
        <v>6</v>
      </c>
      <c r="D151" s="42">
        <v>5100</v>
      </c>
      <c r="E151" s="36"/>
      <c r="F151" s="79" t="s">
        <v>47</v>
      </c>
      <c r="G151" s="77">
        <v>3100</v>
      </c>
      <c r="J151" s="88"/>
      <c r="K151" s="87" t="s">
        <v>72</v>
      </c>
      <c r="L151" s="90"/>
      <c r="M151" s="88"/>
    </row>
    <row r="152" spans="1:17">
      <c r="A152" s="43" t="s">
        <v>7</v>
      </c>
      <c r="B152" s="35">
        <v>1300</v>
      </c>
      <c r="C152" s="43" t="s">
        <v>8</v>
      </c>
      <c r="D152" s="42">
        <f>2400-1600</f>
        <v>800</v>
      </c>
      <c r="E152" s="36"/>
      <c r="F152" s="80" t="s">
        <v>48</v>
      </c>
      <c r="G152" s="77"/>
      <c r="J152" s="88"/>
      <c r="K152" s="87" t="s">
        <v>73</v>
      </c>
      <c r="L152" s="90"/>
      <c r="M152" s="88"/>
    </row>
    <row r="153" spans="1:17">
      <c r="A153" s="43" t="s">
        <v>9</v>
      </c>
      <c r="B153" s="35"/>
      <c r="C153" s="43" t="s">
        <v>10</v>
      </c>
      <c r="D153" s="33"/>
      <c r="E153" s="36"/>
      <c r="F153" s="80" t="s">
        <v>49</v>
      </c>
      <c r="G153" s="77">
        <v>250</v>
      </c>
      <c r="J153" s="88"/>
      <c r="K153" s="87" t="s">
        <v>74</v>
      </c>
      <c r="L153" s="90">
        <v>3000</v>
      </c>
      <c r="M153" s="88"/>
    </row>
    <row r="154" spans="1:17">
      <c r="A154" s="43" t="s">
        <v>11</v>
      </c>
      <c r="B154" s="35">
        <v>150</v>
      </c>
      <c r="C154" s="43" t="s">
        <v>12</v>
      </c>
      <c r="D154" s="42"/>
      <c r="E154" s="36"/>
      <c r="F154" s="80" t="s">
        <v>50</v>
      </c>
      <c r="G154" s="77">
        <f>50+150</f>
        <v>200</v>
      </c>
      <c r="J154" s="88"/>
      <c r="K154" s="87" t="s">
        <v>97</v>
      </c>
      <c r="L154" s="90">
        <v>1750</v>
      </c>
      <c r="M154" s="88"/>
    </row>
    <row r="155" spans="1:17">
      <c r="A155" s="43" t="s">
        <v>13</v>
      </c>
      <c r="B155" s="35">
        <f>3600-3100</f>
        <v>500</v>
      </c>
      <c r="C155" s="43" t="s">
        <v>10</v>
      </c>
      <c r="D155" s="42"/>
      <c r="E155" s="36"/>
      <c r="F155" s="80" t="s">
        <v>51</v>
      </c>
      <c r="G155" s="77">
        <v>130</v>
      </c>
      <c r="J155" s="88"/>
      <c r="K155" s="87" t="s">
        <v>95</v>
      </c>
      <c r="L155" s="90">
        <v>1200</v>
      </c>
      <c r="M155" s="88"/>
    </row>
    <row r="156" spans="1:17">
      <c r="A156" s="43" t="s">
        <v>14</v>
      </c>
      <c r="B156" s="35"/>
      <c r="C156" s="44"/>
      <c r="D156" s="42"/>
      <c r="E156" s="36"/>
      <c r="F156" s="80" t="s">
        <v>52</v>
      </c>
      <c r="G156" s="77"/>
      <c r="J156" s="88"/>
      <c r="K156" s="87" t="s">
        <v>99</v>
      </c>
      <c r="L156" s="90">
        <v>100</v>
      </c>
      <c r="M156" s="88"/>
    </row>
    <row r="157" spans="1:17" ht="17" thickBot="1">
      <c r="A157" s="45" t="s">
        <v>15</v>
      </c>
      <c r="B157" s="46"/>
      <c r="C157" s="47"/>
      <c r="D157" s="48"/>
      <c r="E157" s="36"/>
      <c r="F157" s="79" t="s">
        <v>53</v>
      </c>
      <c r="G157" s="77"/>
      <c r="J157" s="88"/>
      <c r="K157" s="87" t="s">
        <v>98</v>
      </c>
      <c r="L157" s="90">
        <v>450</v>
      </c>
      <c r="M157" s="88"/>
    </row>
    <row r="158" spans="1:17">
      <c r="A158" s="41" t="s">
        <v>16</v>
      </c>
      <c r="B158" s="35"/>
      <c r="C158" s="49" t="s">
        <v>17</v>
      </c>
      <c r="D158" s="42"/>
      <c r="E158" s="36"/>
      <c r="F158" s="80" t="s">
        <v>54</v>
      </c>
      <c r="G158" s="77"/>
      <c r="J158" s="88"/>
      <c r="K158" s="87" t="s">
        <v>75</v>
      </c>
      <c r="L158" s="90">
        <v>3500</v>
      </c>
      <c r="M158" s="88"/>
    </row>
    <row r="159" spans="1:17">
      <c r="A159" s="43" t="s">
        <v>18</v>
      </c>
      <c r="B159" s="50"/>
      <c r="C159" s="43" t="s">
        <v>19</v>
      </c>
      <c r="D159" s="51"/>
      <c r="E159" s="36"/>
      <c r="F159" s="79" t="s">
        <v>55</v>
      </c>
      <c r="G159" s="77"/>
      <c r="J159" s="88"/>
      <c r="K159" s="87" t="s">
        <v>76</v>
      </c>
      <c r="L159" s="90">
        <v>-500</v>
      </c>
      <c r="M159" s="88"/>
    </row>
    <row r="160" spans="1:17">
      <c r="A160" s="43" t="s">
        <v>20</v>
      </c>
      <c r="B160" s="35">
        <v>5700</v>
      </c>
      <c r="C160" s="43" t="s">
        <v>21</v>
      </c>
      <c r="D160" s="42"/>
      <c r="E160" s="36"/>
      <c r="F160" s="79" t="s">
        <v>56</v>
      </c>
      <c r="G160" s="77"/>
      <c r="J160" s="88"/>
      <c r="K160" s="91" t="s">
        <v>77</v>
      </c>
      <c r="L160" s="91"/>
      <c r="M160" s="88"/>
    </row>
    <row r="161" spans="1:13">
      <c r="A161" s="43" t="s">
        <v>22</v>
      </c>
      <c r="B161" s="35">
        <v>150</v>
      </c>
      <c r="C161" s="43" t="s">
        <v>23</v>
      </c>
      <c r="D161" s="42"/>
      <c r="E161" s="36"/>
      <c r="F161" s="80" t="s">
        <v>57</v>
      </c>
      <c r="G161" s="77"/>
      <c r="J161" s="88"/>
      <c r="K161" s="87" t="s">
        <v>78</v>
      </c>
      <c r="L161" s="90"/>
      <c r="M161" s="88"/>
    </row>
    <row r="162" spans="1:13">
      <c r="A162" s="41"/>
      <c r="B162" s="35"/>
      <c r="C162" s="43" t="s">
        <v>24</v>
      </c>
      <c r="D162" s="42"/>
      <c r="E162" s="36"/>
      <c r="F162" s="80" t="s">
        <v>58</v>
      </c>
      <c r="G162" s="77"/>
      <c r="J162" s="88"/>
      <c r="K162" s="87" t="s">
        <v>79</v>
      </c>
      <c r="L162" s="90"/>
      <c r="M162" s="88"/>
    </row>
    <row r="163" spans="1:13">
      <c r="A163" s="44"/>
      <c r="B163" s="35"/>
      <c r="C163" s="38" t="s">
        <v>25</v>
      </c>
      <c r="D163" s="42"/>
      <c r="E163" s="36"/>
      <c r="F163" s="79" t="s">
        <v>59</v>
      </c>
      <c r="G163" s="77"/>
      <c r="J163" s="88"/>
      <c r="K163" s="87" t="s">
        <v>80</v>
      </c>
      <c r="L163" s="90"/>
      <c r="M163" s="88"/>
    </row>
    <row r="164" spans="1:13">
      <c r="A164" s="44"/>
      <c r="B164" s="35"/>
      <c r="C164" s="43" t="s">
        <v>26</v>
      </c>
      <c r="D164" s="42"/>
      <c r="E164" s="36"/>
      <c r="F164" s="80" t="s">
        <v>60</v>
      </c>
      <c r="G164" s="77">
        <v>100</v>
      </c>
      <c r="J164" s="88"/>
      <c r="K164" s="87" t="s">
        <v>81</v>
      </c>
      <c r="L164" s="90"/>
      <c r="M164" s="88"/>
    </row>
    <row r="165" spans="1:13" ht="17" thickBot="1">
      <c r="A165" s="44"/>
      <c r="B165" s="35"/>
      <c r="C165" s="43" t="s">
        <v>27</v>
      </c>
      <c r="D165" s="42"/>
      <c r="E165" s="36"/>
      <c r="F165" s="81" t="s">
        <v>61</v>
      </c>
      <c r="G165" s="82">
        <f>G150-SUM(G151:G156)-G164</f>
        <v>520</v>
      </c>
      <c r="J165" s="88"/>
      <c r="K165" s="87" t="s">
        <v>74</v>
      </c>
      <c r="L165" s="90"/>
      <c r="M165" s="88"/>
    </row>
    <row r="166" spans="1:13">
      <c r="A166" s="44"/>
      <c r="B166" s="35"/>
      <c r="C166" s="43" t="s">
        <v>28</v>
      </c>
      <c r="D166" s="42"/>
      <c r="E166" s="36"/>
      <c r="F166" s="36"/>
      <c r="G166" s="36"/>
      <c r="J166" s="88"/>
      <c r="K166" s="87" t="s">
        <v>94</v>
      </c>
      <c r="L166" s="90">
        <v>5850</v>
      </c>
      <c r="M166" s="88"/>
    </row>
    <row r="167" spans="1:13">
      <c r="A167" s="44"/>
      <c r="B167" s="35"/>
      <c r="C167" s="43" t="s">
        <v>29</v>
      </c>
      <c r="D167" s="42"/>
      <c r="E167" s="36"/>
      <c r="F167" s="36"/>
      <c r="G167" s="36"/>
      <c r="J167" s="88"/>
      <c r="K167" s="87" t="s">
        <v>82</v>
      </c>
      <c r="L167" s="90"/>
      <c r="M167" s="88"/>
    </row>
    <row r="168" spans="1:13">
      <c r="A168" s="52"/>
      <c r="B168" s="53"/>
      <c r="C168" s="54" t="s">
        <v>30</v>
      </c>
      <c r="D168" s="55"/>
      <c r="E168" s="36"/>
      <c r="F168" s="36"/>
      <c r="G168" s="36"/>
      <c r="J168" s="88"/>
      <c r="K168" s="87" t="s">
        <v>83</v>
      </c>
      <c r="L168" s="90"/>
      <c r="M168" s="88"/>
    </row>
    <row r="169" spans="1:13">
      <c r="A169" s="56"/>
      <c r="B169" s="56"/>
      <c r="C169" s="57" t="s">
        <v>32</v>
      </c>
      <c r="D169" s="36"/>
      <c r="E169" s="36"/>
      <c r="F169" s="36"/>
      <c r="G169" s="36"/>
      <c r="J169" s="88"/>
      <c r="K169" s="87" t="s">
        <v>75</v>
      </c>
      <c r="L169" s="90">
        <v>5850</v>
      </c>
      <c r="M169" s="88"/>
    </row>
    <row r="170" spans="1:13">
      <c r="A170" s="58"/>
      <c r="B170" s="58"/>
      <c r="C170" s="20" t="s">
        <v>33</v>
      </c>
      <c r="D170" s="36">
        <v>3200</v>
      </c>
      <c r="E170" s="36"/>
      <c r="F170" s="36"/>
      <c r="G170" s="36"/>
      <c r="J170" s="88"/>
      <c r="K170" s="87" t="s">
        <v>84</v>
      </c>
      <c r="L170" s="90">
        <v>-5850</v>
      </c>
      <c r="M170" s="88"/>
    </row>
    <row r="171" spans="1:13">
      <c r="A171" s="58"/>
      <c r="B171" s="58"/>
      <c r="C171" s="20" t="s">
        <v>27</v>
      </c>
      <c r="D171" s="36"/>
      <c r="E171" s="36"/>
      <c r="F171" s="36"/>
      <c r="G171" s="36"/>
      <c r="J171" s="88"/>
      <c r="K171" s="91" t="s">
        <v>85</v>
      </c>
      <c r="L171" s="91"/>
      <c r="M171" s="88"/>
    </row>
    <row r="172" spans="1:13">
      <c r="A172" s="58"/>
      <c r="B172" s="58"/>
      <c r="C172" s="20" t="s">
        <v>28</v>
      </c>
      <c r="D172" s="36"/>
      <c r="E172" s="36"/>
      <c r="F172" s="36"/>
      <c r="G172" s="36"/>
      <c r="J172" s="88"/>
      <c r="K172" s="87" t="s">
        <v>92</v>
      </c>
      <c r="L172" s="90">
        <v>3200</v>
      </c>
      <c r="M172" s="88"/>
    </row>
    <row r="173" spans="1:13">
      <c r="A173" s="59"/>
      <c r="B173" s="59"/>
      <c r="C173" s="28" t="s">
        <v>34</v>
      </c>
      <c r="D173" s="76">
        <f>1200-50-400-130-100-100</f>
        <v>420</v>
      </c>
      <c r="E173" s="36"/>
      <c r="F173" s="36"/>
      <c r="G173" s="36"/>
      <c r="J173" s="88"/>
      <c r="K173" s="87" t="s">
        <v>93</v>
      </c>
      <c r="L173" s="90">
        <v>5100</v>
      </c>
      <c r="M173" s="88"/>
    </row>
    <row r="174" spans="1:13" ht="17" thickBot="1">
      <c r="A174" s="61" t="s">
        <v>31</v>
      </c>
      <c r="B174" s="61">
        <f>SUM(B149:B167)</f>
        <v>9520</v>
      </c>
      <c r="C174" s="26" t="s">
        <v>35</v>
      </c>
      <c r="D174" s="62">
        <f>SUM(D149:D173)</f>
        <v>9520</v>
      </c>
      <c r="E174" s="36"/>
      <c r="F174" s="36"/>
      <c r="G174" s="36"/>
      <c r="J174" s="88"/>
      <c r="K174" s="87" t="s">
        <v>86</v>
      </c>
      <c r="L174" s="90"/>
      <c r="M174" s="88"/>
    </row>
    <row r="175" spans="1:13">
      <c r="A175" s="74" t="s">
        <v>69</v>
      </c>
      <c r="B175" s="74"/>
      <c r="C175" s="74"/>
      <c r="D175" s="74"/>
      <c r="E175" s="74"/>
      <c r="F175" s="74"/>
      <c r="G175" s="74"/>
      <c r="J175" s="88"/>
      <c r="K175" s="87" t="s">
        <v>74</v>
      </c>
      <c r="L175" s="90">
        <v>8300</v>
      </c>
      <c r="M175" s="88"/>
    </row>
    <row r="176" spans="1:13">
      <c r="J176" s="88"/>
      <c r="K176" s="87" t="s">
        <v>87</v>
      </c>
      <c r="L176" s="90"/>
      <c r="M176" s="88"/>
    </row>
    <row r="177" spans="10:13">
      <c r="J177" s="88"/>
      <c r="K177" s="87" t="s">
        <v>100</v>
      </c>
      <c r="L177" s="90">
        <v>230</v>
      </c>
      <c r="M177" s="88"/>
    </row>
    <row r="178" spans="10:13">
      <c r="J178" s="88"/>
      <c r="K178" s="87" t="s">
        <v>88</v>
      </c>
      <c r="L178" s="90"/>
      <c r="M178" s="88"/>
    </row>
    <row r="179" spans="10:13">
      <c r="J179" s="88"/>
      <c r="K179" s="87" t="s">
        <v>75</v>
      </c>
      <c r="L179" s="90">
        <v>230</v>
      </c>
      <c r="M179" s="88"/>
    </row>
    <row r="180" spans="10:13">
      <c r="J180" s="88"/>
      <c r="K180" s="87" t="s">
        <v>89</v>
      </c>
      <c r="L180" s="90">
        <v>8070</v>
      </c>
      <c r="M180" s="88"/>
    </row>
    <row r="181" spans="10:13">
      <c r="K181" s="87" t="s">
        <v>90</v>
      </c>
      <c r="L181" s="90"/>
    </row>
    <row r="182" spans="10:13">
      <c r="K182" s="87" t="s">
        <v>91</v>
      </c>
      <c r="L182" s="90">
        <v>1720</v>
      </c>
    </row>
  </sheetData>
  <mergeCells count="34">
    <mergeCell ref="A175:G175"/>
    <mergeCell ref="K149:L149"/>
    <mergeCell ref="K148:L148"/>
    <mergeCell ref="K160:L160"/>
    <mergeCell ref="K171:L171"/>
    <mergeCell ref="A119:D119"/>
    <mergeCell ref="A146:G146"/>
    <mergeCell ref="K119:N119"/>
    <mergeCell ref="K146:Q146"/>
    <mergeCell ref="A148:D148"/>
    <mergeCell ref="A90:D90"/>
    <mergeCell ref="A117:G117"/>
    <mergeCell ref="K90:N90"/>
    <mergeCell ref="K117:Q117"/>
    <mergeCell ref="A88:D88"/>
    <mergeCell ref="F61:I61"/>
    <mergeCell ref="F88:L88"/>
    <mergeCell ref="K32:N32"/>
    <mergeCell ref="P32:Q32"/>
    <mergeCell ref="K59:Q59"/>
    <mergeCell ref="A61:D61"/>
    <mergeCell ref="K3:N3"/>
    <mergeCell ref="K30:N30"/>
    <mergeCell ref="P3:S3"/>
    <mergeCell ref="P30:S30"/>
    <mergeCell ref="A3:D3"/>
    <mergeCell ref="A30:D30"/>
    <mergeCell ref="F3:I3"/>
    <mergeCell ref="F30:I30"/>
    <mergeCell ref="A32:D32"/>
    <mergeCell ref="A59:D59"/>
    <mergeCell ref="F32:I32"/>
    <mergeCell ref="F59:I59"/>
    <mergeCell ref="A1:D1"/>
  </mergeCells>
  <phoneticPr fontId="1" type="noConversion"/>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Palance</dc:creator>
  <cp:lastModifiedBy>palance</cp:lastModifiedBy>
  <dcterms:created xsi:type="dcterms:W3CDTF">2018-03-03T07:24:28Z</dcterms:created>
  <dcterms:modified xsi:type="dcterms:W3CDTF">2018-03-03T13:27:35Z</dcterms:modified>
</cp:coreProperties>
</file>