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0210"/>
  <workbookPr defaultThemeVersion="166925"/>
  <mc:AlternateContent xmlns:mc="http://schemas.openxmlformats.org/markup-compatibility/2006">
    <mc:Choice Requires="x15">
      <x15ac:absPath xmlns:x15ac="http://schemas.microsoft.com/office/spreadsheetml/2010/11/ac" url="/Users/palance/Documents/GitHub/finance-learning/"/>
    </mc:Choice>
  </mc:AlternateContent>
  <bookViews>
    <workbookView xWindow="19140" yWindow="460" windowWidth="56600" windowHeight="40640" activeTab="1"/>
  </bookViews>
  <sheets>
    <sheet name="工作表1" sheetId="1" r:id="rId1"/>
    <sheet name="工作表2" sheetId="2" r:id="rId2"/>
  </sheet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85" i="2" l="1"/>
  <c r="B204" i="2" s="1"/>
  <c r="D182" i="2"/>
  <c r="D204" i="2" s="1"/>
  <c r="B181" i="2"/>
  <c r="D153" i="2"/>
  <c r="D175" i="2" s="1"/>
  <c r="B152" i="2"/>
  <c r="B175" i="2" s="1"/>
  <c r="D124" i="2"/>
  <c r="D146" i="2" s="1"/>
  <c r="B123" i="2"/>
  <c r="B146" i="2" s="1"/>
  <c r="D117" i="2"/>
  <c r="B117" i="2"/>
  <c r="D88" i="2"/>
  <c r="B88" i="2"/>
  <c r="D59" i="2"/>
  <c r="B59" i="2"/>
  <c r="D30" i="2"/>
  <c r="B30" i="2"/>
  <c r="B151" i="1"/>
  <c r="D173" i="1"/>
  <c r="G165" i="1"/>
  <c r="B155" i="1"/>
  <c r="G154" i="1"/>
  <c r="D152" i="1"/>
  <c r="D174" i="1" s="1"/>
  <c r="B174" i="1"/>
  <c r="N144" i="1"/>
  <c r="L122" i="1"/>
  <c r="Q136" i="1"/>
  <c r="L126" i="1"/>
  <c r="Q125" i="1"/>
  <c r="N123" i="1"/>
  <c r="N145" i="1" s="1"/>
  <c r="L145" i="1"/>
  <c r="G136" i="1"/>
  <c r="D144" i="1"/>
  <c r="B122" i="1"/>
  <c r="B126" i="1"/>
  <c r="G125" i="1"/>
  <c r="D123" i="1"/>
  <c r="D145" i="1" s="1"/>
  <c r="B145" i="1"/>
  <c r="N115" i="1"/>
  <c r="L93" i="1"/>
  <c r="L97" i="1"/>
  <c r="Q96" i="1"/>
  <c r="N94" i="1"/>
  <c r="N116" i="1" s="1"/>
  <c r="L116" i="1"/>
  <c r="D115" i="1"/>
  <c r="G96" i="1"/>
  <c r="B93" i="1"/>
  <c r="B97" i="1"/>
  <c r="D94" i="1"/>
  <c r="D116" i="1" s="1"/>
  <c r="B116" i="1"/>
  <c r="I86" i="1"/>
  <c r="G64" i="1"/>
  <c r="G87" i="1"/>
  <c r="G68" i="1"/>
  <c r="I65" i="1"/>
  <c r="I87" i="1" s="1"/>
  <c r="B64" i="1"/>
  <c r="B87" i="1"/>
  <c r="B68" i="1"/>
  <c r="D65" i="1"/>
  <c r="D87" i="1" s="1"/>
  <c r="L39" i="1"/>
  <c r="L35" i="1"/>
  <c r="N36" i="1"/>
  <c r="N58" i="1" s="1"/>
  <c r="L58" i="1"/>
  <c r="I36" i="1" l="1"/>
  <c r="I58" i="1" s="1"/>
  <c r="G35" i="1"/>
  <c r="G58" i="1" s="1"/>
  <c r="D36" i="1"/>
  <c r="B35" i="1"/>
  <c r="D58" i="1"/>
  <c r="B58" i="1"/>
  <c r="S29" i="1" l="1"/>
  <c r="Q29" i="1"/>
  <c r="N29" i="1"/>
  <c r="L29" i="1"/>
  <c r="I29" i="1"/>
  <c r="G29" i="1"/>
  <c r="D29" i="1"/>
  <c r="B29" i="1"/>
</calcChain>
</file>

<file path=xl/comments1.xml><?xml version="1.0" encoding="utf-8"?>
<comments xmlns="http://schemas.openxmlformats.org/spreadsheetml/2006/main">
  <authors>
    <author>palance</author>
    <author>Palance</author>
  </authors>
  <commentList>
    <comment ref="C4" authorId="0" shapeId="0">
      <text>
        <r>
          <rPr>
            <b/>
            <sz val="10"/>
            <color rgb="FF000000"/>
            <rFont val="Microsoft YaHei UI"/>
            <charset val="134"/>
          </rPr>
          <t>palance:</t>
        </r>
        <r>
          <rPr>
            <sz val="10"/>
            <color rgb="FF000000"/>
            <rFont val="Microsoft YaHei UI"/>
            <charset val="134"/>
          </rPr>
          <t xml:space="preserve">
</t>
        </r>
        <r>
          <rPr>
            <sz val="10"/>
            <color rgb="FF000000"/>
            <rFont val="等线"/>
            <family val="4"/>
            <charset val="134"/>
          </rPr>
          <t>由于过去的交易或事项所引起的公司、企业的现有债务，这种债务需要企业在将来以转移资产或提供劳务加以清偿，从而引起未来经济利益的流出。</t>
        </r>
      </text>
    </comment>
    <comment ref="A5"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企业可以在一年或者超过一年的一个营业周期内变现或者运用的资产</t>
        </r>
      </text>
    </comment>
    <comment ref="C5"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在一份资产负债表中，一年内或者超过一年的一个营业周期内需要偿还的债务合计。流动负债主要包括短期借款、应付票据、应付账款、预收账款、应付工资、应付福利费、应付股利、应交税金、其它暂收应付款项、预提费用和一年内到期的长期借贷等。</t>
        </r>
      </text>
    </comment>
    <comment ref="A6"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包括库存现金、银行存款和其他货币资金三个项目的期末余额，具有专门用途的货币资金不包括在内。</t>
        </r>
      </text>
    </comment>
    <comment ref="C6" authorId="0"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企业用来维持正常的生产经营所需的资金或为抵偿某项债务而向银行或其它金融机构等外单位借入的、还款期限在一年以下或者一年的一个经营周期内的各种借款。</t>
        </r>
      </text>
    </comment>
    <comment ref="A7"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核算企业因销售商品、提供劳务等经营活动应收取的款项</t>
        </r>
      </text>
    </comment>
    <comment ref="C7"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企业因购买材料、物资和接受劳务供应等而应该付给供货单位的账款。</t>
        </r>
      </text>
    </comment>
    <comment ref="A8"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除存出保证金（如租房子时缴付的未来将退回的保证金、押金等）、买入返售金融资产、应收票据、应收账款、预付账款、应收股利、应收利息、应收代位追偿款、应收分保账款、应收分包合同准备金、长期应收款等以外的其他各种应收及暂付款项。</t>
        </r>
      </text>
    </comment>
    <comment ref="C8" authorId="1" shapeId="0">
      <text>
        <r>
          <rPr>
            <b/>
            <sz val="10"/>
            <color rgb="FF000000"/>
            <rFont val="Microsoft YaHei UI"/>
            <charset val="134"/>
          </rPr>
          <t>Palance:</t>
        </r>
        <r>
          <rPr>
            <sz val="10"/>
            <color rgb="FF000000"/>
            <rFont val="Microsoft YaHei UI"/>
            <charset val="134"/>
          </rPr>
          <t xml:space="preserve">
</t>
        </r>
        <r>
          <rPr>
            <sz val="10"/>
            <color rgb="FF000000"/>
            <rFont val="等线"/>
            <family val="4"/>
            <charset val="134"/>
          </rPr>
          <t>企业在商品交易业务以外发生的应付和暂收款项。指企业除应付票据、应付账款、应付工资、应付利润等以外的应付、暂收其他单位或个人的款项。</t>
        </r>
        <r>
          <rPr>
            <sz val="10"/>
            <color rgb="FF000000"/>
            <rFont val="等线"/>
            <family val="4"/>
            <charset val="134"/>
          </rPr>
          <t xml:space="preserve">
</t>
        </r>
      </text>
    </comment>
    <comment ref="A9"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企业按照合同规定预付的款项</t>
        </r>
      </text>
    </comment>
    <comment ref="C9"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买卖双方协议商定，由购货方预先支付一部分货款给供应方而发生的一项负债。</t>
        </r>
      </text>
    </comment>
    <comment ref="A10"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包括在产品、产成品和存货</t>
        </r>
      </text>
    </comment>
    <comment ref="A11"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如预付房租、预付广告费用、预付办公用品等</t>
        </r>
      </text>
    </comment>
    <comment ref="A13"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流动资产以外的资产，包括长期投资、固定资产、无形资产等</t>
        </r>
      </text>
    </comment>
    <comment ref="C13"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偿还期在一年或超过一年的一个营业周期以上的债务。非流动负债的主要项目有长期借贷、应付债券和长期应付款等。</t>
        </r>
      </text>
    </comment>
    <comment ref="A14"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不满足短期投资条件的投资，既不准备在一年或长于一年的经营周期内转变为现金的投资。长期投资按其性质分为长期股票投资、长期债权投资和其他长期投资。</t>
        </r>
      </text>
    </comment>
    <comment ref="C14" authorId="0"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企业从银行或其他金融机构借入的期限在一年以上的借款。</t>
        </r>
      </text>
    </comment>
    <comment ref="A15"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同时具有下列特征的有形资产：（</t>
        </r>
        <r>
          <rPr>
            <sz val="10"/>
            <color rgb="FF000000"/>
            <rFont val="Microsoft YaHei UI"/>
            <charset val="134"/>
          </rPr>
          <t>1</t>
        </r>
        <r>
          <rPr>
            <sz val="10"/>
            <color rgb="FF000000"/>
            <rFont val="Microsoft YaHei UI"/>
            <charset val="134"/>
          </rPr>
          <t>）为生产商品、提供劳务、出租或经营管理而持有的；（</t>
        </r>
        <r>
          <rPr>
            <sz val="10"/>
            <color rgb="FF000000"/>
            <rFont val="Microsoft YaHei UI"/>
            <charset val="134"/>
          </rPr>
          <t>2</t>
        </r>
        <r>
          <rPr>
            <sz val="10"/>
            <color rgb="FF000000"/>
            <rFont val="Microsoft YaHei UI"/>
            <charset val="134"/>
          </rPr>
          <t>）使用寿命超过一个会计年度</t>
        </r>
        <r>
          <rPr>
            <sz val="10"/>
            <color rgb="FF000000"/>
            <rFont val="Microsoft YaHei UI"/>
            <charset val="134"/>
          </rPr>
          <t>。</t>
        </r>
        <r>
          <rPr>
            <sz val="10"/>
            <color rgb="FF000000"/>
            <rFont val="Microsoft YaHei UI"/>
            <charset val="134"/>
          </rPr>
          <t xml:space="preserve">
</t>
        </r>
        <r>
          <rPr>
            <sz val="10"/>
            <color rgb="FF000000"/>
            <rFont val="Microsoft YaHei UI"/>
            <charset val="134"/>
          </rPr>
          <t xml:space="preserve">
</t>
        </r>
        <r>
          <rPr>
            <sz val="10"/>
            <color rgb="FF000000"/>
            <rFont val="Microsoft YaHei UI"/>
            <charset val="134"/>
          </rPr>
          <t>历史成本</t>
        </r>
        <r>
          <rPr>
            <sz val="10"/>
            <color rgb="FF000000"/>
            <rFont val="Microsoft YaHei UI"/>
            <charset val="134"/>
          </rPr>
          <t>/</t>
        </r>
        <r>
          <rPr>
            <sz val="10"/>
            <color rgb="FF000000"/>
            <rFont val="Microsoft YaHei UI"/>
            <charset val="134"/>
          </rPr>
          <t>原始成本</t>
        </r>
        <r>
          <rPr>
            <sz val="10"/>
            <color rgb="FF000000"/>
            <rFont val="Microsoft YaHei UI"/>
            <charset val="134"/>
          </rPr>
          <t>/</t>
        </r>
        <r>
          <rPr>
            <sz val="10"/>
            <color rgb="FF000000"/>
            <rFont val="Microsoft YaHei UI"/>
            <charset val="134"/>
          </rPr>
          <t>实际成本：资产在其取得时为他所支付的现金或现金等价物的金额。负债在正常经营活动中为交换而收到的或未偿付将要支付的现金或现金等价物的金额。</t>
        </r>
        <r>
          <rPr>
            <sz val="10"/>
            <color rgb="FF000000"/>
            <rFont val="Microsoft YaHei UI"/>
            <charset val="134"/>
          </rPr>
          <t xml:space="preserve">
</t>
        </r>
        <r>
          <rPr>
            <sz val="10"/>
            <color rgb="FF000000"/>
            <rFont val="Microsoft YaHei UI"/>
            <charset val="134"/>
          </rPr>
          <t xml:space="preserve">
</t>
        </r>
        <r>
          <rPr>
            <sz val="10"/>
            <color rgb="FF000000"/>
            <rFont val="Microsoft YaHei UI"/>
            <charset val="134"/>
          </rPr>
          <t>金融资产：金融资产通常指企业的库存现金、银行存款、其他货币基金、应收账款、应收票据、贷款、其他应收款、股权投资、债权投资和衍生金融工具形成的资产。</t>
        </r>
      </text>
    </comment>
    <comment ref="C15"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企业为筹集资金而对外发行的期限在一年以上的长期借贷款性质的书面证明，约定在一定期限内还本付息的一种书面承诺。</t>
        </r>
      </text>
    </comment>
    <comment ref="A16" authorId="1" shapeId="0">
      <text>
        <r>
          <rPr>
            <b/>
            <sz val="10"/>
            <color rgb="FF000000"/>
            <rFont val="Microsoft YaHei UI"/>
            <charset val="134"/>
          </rPr>
          <t>Palance:</t>
        </r>
        <r>
          <rPr>
            <sz val="10"/>
            <color rgb="FF000000"/>
            <rFont val="Microsoft YaHei UI"/>
            <charset val="134"/>
          </rPr>
          <t xml:space="preserve">
</t>
        </r>
        <r>
          <rPr>
            <sz val="10"/>
            <color rgb="FF000000"/>
            <rFont val="等线"/>
            <family val="4"/>
            <charset val="134"/>
            <scheme val="minor"/>
          </rPr>
          <t>企业拥有或控制的没有实物形态的可辨认非货币性资产，包括专利权、专有技术、版权、商标权、商誉，在中国也包括土地使用权。在其他国家，企业和个人可以拥有土地所有权，因此土地属于固定资产。</t>
        </r>
      </text>
    </comment>
    <comment ref="C16"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企业除了长期借款和应付债券以外的长期负债，包括应付引进设备款、应付融资租入固定资产的租赁费等。</t>
        </r>
      </text>
    </comment>
    <comment ref="C18"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公司总资产中扣除负债所余下的部分，也成为净资产。股东权益是一个很重要的财务指标，它反映了公司的自有资本。</t>
        </r>
        <r>
          <rPr>
            <sz val="10"/>
            <color rgb="FF000000"/>
            <rFont val="Microsoft YaHei UI"/>
            <charset val="134"/>
          </rPr>
          <t xml:space="preserve">
</t>
        </r>
        <r>
          <rPr>
            <sz val="10"/>
            <color rgb="FF000000"/>
            <rFont val="Microsoft YaHei UI"/>
            <charset val="134"/>
          </rPr>
          <t>股本：股东在公司中所占的权益，多用于指股票。</t>
        </r>
      </text>
    </comment>
    <comment ref="C20"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企业收到的投资者的超出其在企业注册资本所占份额，以及直接计入所有者权益的利得和损失等。资本公积包括资本溢价（股本溢价）和直接计入所有者权益的利得和损失。</t>
        </r>
      </text>
    </comment>
    <comment ref="C21"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企业按照规定从净利润中提取的各种积累资金。</t>
        </r>
      </text>
    </comment>
    <comment ref="C22"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未分配利润：企业未作分配的利润。它在以后年度可继续进行分配，在未进行分配之前，属于所有者权益的组成部分。</t>
        </r>
      </text>
    </comment>
    <comment ref="K119" authorId="0"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它表达的含义：公司一共获得</t>
        </r>
        <r>
          <rPr>
            <sz val="10"/>
            <color rgb="FF000000"/>
            <rFont val="Microsoft YaHei UI"/>
            <charset val="134"/>
          </rPr>
          <t>10720</t>
        </r>
        <r>
          <rPr>
            <sz val="10"/>
            <color rgb="FF000000"/>
            <rFont val="Microsoft YaHei UI"/>
            <charset val="134"/>
          </rPr>
          <t>万的资金。</t>
        </r>
        <r>
          <rPr>
            <sz val="10"/>
            <color rgb="FF000000"/>
            <rFont val="Microsoft YaHei UI"/>
            <charset val="134"/>
          </rPr>
          <t xml:space="preserve">
</t>
        </r>
        <r>
          <rPr>
            <sz val="10"/>
            <color rgb="FF000000"/>
            <rFont val="Microsoft YaHei UI"/>
            <charset val="134"/>
          </rPr>
          <t>这些资金从哪里来的呢？看右侧：</t>
        </r>
        <r>
          <rPr>
            <sz val="10"/>
            <color rgb="FF000000"/>
            <rFont val="Microsoft YaHei UI"/>
            <charset val="134"/>
          </rPr>
          <t>5100</t>
        </r>
        <r>
          <rPr>
            <sz val="10"/>
            <color rgb="FF000000"/>
            <rFont val="Microsoft YaHei UI"/>
            <charset val="134"/>
          </rPr>
          <t>贷款、</t>
        </r>
        <r>
          <rPr>
            <sz val="10"/>
            <color rgb="FF000000"/>
            <rFont val="Microsoft YaHei UI"/>
            <charset val="134"/>
          </rPr>
          <t>3200</t>
        </r>
        <r>
          <rPr>
            <sz val="10"/>
            <color rgb="FF000000"/>
            <rFont val="Microsoft YaHei UI"/>
            <charset val="134"/>
          </rPr>
          <t>股本</t>
        </r>
        <r>
          <rPr>
            <sz val="10"/>
            <color rgb="FF000000"/>
            <rFont val="Microsoft YaHei UI"/>
            <charset val="134"/>
          </rPr>
          <t xml:space="preserve">……
</t>
        </r>
        <r>
          <rPr>
            <sz val="10"/>
            <color rgb="FF000000"/>
            <rFont val="Microsoft YaHei UI"/>
            <charset val="134"/>
          </rPr>
          <t>这些钱都变成了什么呢？看左侧：</t>
        </r>
        <r>
          <rPr>
            <sz val="10"/>
            <color rgb="FF000000"/>
            <rFont val="Microsoft YaHei UI"/>
            <charset val="134"/>
          </rPr>
          <t>2920</t>
        </r>
        <r>
          <rPr>
            <sz val="10"/>
            <color rgb="FF000000"/>
            <rFont val="Microsoft YaHei UI"/>
            <charset val="134"/>
          </rPr>
          <t>现金、</t>
        </r>
        <r>
          <rPr>
            <sz val="10"/>
            <color rgb="FF000000"/>
            <rFont val="Microsoft YaHei UI"/>
            <charset val="134"/>
          </rPr>
          <t>1300</t>
        </r>
        <r>
          <rPr>
            <sz val="10"/>
            <color rgb="FF000000"/>
            <rFont val="Microsoft YaHei UI"/>
            <charset val="134"/>
          </rPr>
          <t>应收账款</t>
        </r>
        <r>
          <rPr>
            <sz val="10"/>
            <color rgb="FF000000"/>
            <rFont val="Microsoft YaHei UI"/>
            <charset val="134"/>
          </rPr>
          <t>……</t>
        </r>
      </text>
    </comment>
  </commentList>
</comments>
</file>

<file path=xl/comments2.xml><?xml version="1.0" encoding="utf-8"?>
<comments xmlns="http://schemas.openxmlformats.org/spreadsheetml/2006/main">
  <authors>
    <author>palance</author>
    <author>Palance</author>
  </authors>
  <commentList>
    <comment ref="C5" authorId="0" shapeId="0">
      <text>
        <r>
          <rPr>
            <b/>
            <sz val="10"/>
            <color rgb="FF000000"/>
            <rFont val="Microsoft YaHei UI"/>
            <charset val="134"/>
          </rPr>
          <t>palance:</t>
        </r>
        <r>
          <rPr>
            <sz val="10"/>
            <color rgb="FF000000"/>
            <rFont val="Microsoft YaHei UI"/>
            <charset val="134"/>
          </rPr>
          <t xml:space="preserve">
</t>
        </r>
        <r>
          <rPr>
            <sz val="10"/>
            <color rgb="FF000000"/>
            <rFont val="等线"/>
            <family val="4"/>
            <charset val="134"/>
          </rPr>
          <t>由于过去的交易或事项所引起的公司、企业的现有债务，这种债务需要企业在将来以转移资产或提供劳务加以清偿，从而引起未来经济利益的流出。</t>
        </r>
      </text>
    </comment>
    <comment ref="A6"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企业可以在一年或者超过一年的一个营业周期内变现或者运用的资产</t>
        </r>
      </text>
    </comment>
    <comment ref="C6"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在一份资产负债表中，一年内或者超过一年的一个营业周期内需要偿还的债务合计。流动负债主要包括短期借款、应付票据、应付账款、预收账款、应付工资、应付福利费、应付股利、应交税金、其它暂收应付款项、预提费用和一年内到期的长期借贷等。</t>
        </r>
      </text>
    </comment>
    <comment ref="A7"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包括库存现金、银行存款和其他货币资金三个项目的期末余额，具有专门用途的货币资金不包括在内。</t>
        </r>
      </text>
    </comment>
    <comment ref="C7" authorId="0"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企业用来维持正常的生产经营所需的资金或为抵偿某项债务而向银行或其它金融机构等外单位借入的、还款期限在一年以下或者一年的一个经营周期内的各种借款。</t>
        </r>
      </text>
    </comment>
    <comment ref="A8"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核算企业因销售商品、提供劳务等经营活动应收取的款项</t>
        </r>
      </text>
    </comment>
    <comment ref="C8"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企业因购买材料、物资和接受劳务供应等而应该付给供货单位的账款。</t>
        </r>
      </text>
    </comment>
    <comment ref="A9"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除存出保证金（如租房子时缴付的未来将退回的保证金、押金等）、买入返售金融资产、应收票据、应收账款、预付账款、应收股利、应收利息、应收代位追偿款、应收分保账款、应收分包合同准备金、长期应收款等以外的其他各种应收及暂付款项。</t>
        </r>
      </text>
    </comment>
    <comment ref="C9" authorId="1" shapeId="0">
      <text>
        <r>
          <rPr>
            <b/>
            <sz val="10"/>
            <color rgb="FF000000"/>
            <rFont val="Microsoft YaHei UI"/>
            <charset val="134"/>
          </rPr>
          <t>Palance:</t>
        </r>
        <r>
          <rPr>
            <sz val="10"/>
            <color rgb="FF000000"/>
            <rFont val="Microsoft YaHei UI"/>
            <charset val="134"/>
          </rPr>
          <t xml:space="preserve">
</t>
        </r>
        <r>
          <rPr>
            <sz val="10"/>
            <color rgb="FF000000"/>
            <rFont val="等线"/>
            <family val="4"/>
            <charset val="134"/>
          </rPr>
          <t>企业在商品交易业务以外发生的应付和暂收款项。指企业除应付票据、应付账款、应付工资、应付利润等以外的应付、暂收其他单位或个人的款项。</t>
        </r>
        <r>
          <rPr>
            <sz val="10"/>
            <color rgb="FF000000"/>
            <rFont val="等线"/>
            <family val="4"/>
            <charset val="134"/>
          </rPr>
          <t xml:space="preserve">
</t>
        </r>
      </text>
    </comment>
    <comment ref="A10"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企业按照合同规定预付的款项</t>
        </r>
      </text>
    </comment>
    <comment ref="C10"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买卖双方协议商定，由购货方预先支付一部分货款给供应方而发生的一项负债。</t>
        </r>
      </text>
    </comment>
    <comment ref="A11"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包括在产品、产成品和存货</t>
        </r>
      </text>
    </comment>
    <comment ref="A12"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如预付房租、预付广告费用、预付办公用品等</t>
        </r>
      </text>
    </comment>
    <comment ref="A14"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流动资产以外的资产，包括长期投资、固定资产、无形资产等</t>
        </r>
      </text>
    </comment>
    <comment ref="C14"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偿还期在一年或超过一年的一个营业周期以上的债务。非流动负债的主要项目有长期借贷、应付债券和长期应付款等。</t>
        </r>
      </text>
    </comment>
    <comment ref="A15"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不满足短期投资条件的投资，既不准备在一年或长于一年的经营周期内转变为现金的投资。长期投资按其性质分为长期股票投资、长期债权投资和其他长期投资。</t>
        </r>
      </text>
    </comment>
    <comment ref="C15" authorId="0"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企业从银行或其他金融机构借入的期限在一年以上的借款。</t>
        </r>
      </text>
    </comment>
    <comment ref="A16"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同时具有下列特征的有形资产：（</t>
        </r>
        <r>
          <rPr>
            <sz val="10"/>
            <color rgb="FF000000"/>
            <rFont val="Microsoft YaHei UI"/>
            <charset val="134"/>
          </rPr>
          <t>1</t>
        </r>
        <r>
          <rPr>
            <sz val="10"/>
            <color rgb="FF000000"/>
            <rFont val="Microsoft YaHei UI"/>
            <charset val="134"/>
          </rPr>
          <t>）为生产商品、提供劳务、出租或经营管理而持有的；（</t>
        </r>
        <r>
          <rPr>
            <sz val="10"/>
            <color rgb="FF000000"/>
            <rFont val="Microsoft YaHei UI"/>
            <charset val="134"/>
          </rPr>
          <t>2</t>
        </r>
        <r>
          <rPr>
            <sz val="10"/>
            <color rgb="FF000000"/>
            <rFont val="Microsoft YaHei UI"/>
            <charset val="134"/>
          </rPr>
          <t>）使用寿命超过一个会计年度</t>
        </r>
        <r>
          <rPr>
            <sz val="10"/>
            <color rgb="FF000000"/>
            <rFont val="Microsoft YaHei UI"/>
            <charset val="134"/>
          </rPr>
          <t>。</t>
        </r>
        <r>
          <rPr>
            <sz val="10"/>
            <color rgb="FF000000"/>
            <rFont val="Microsoft YaHei UI"/>
            <charset val="134"/>
          </rPr>
          <t xml:space="preserve">
</t>
        </r>
        <r>
          <rPr>
            <sz val="10"/>
            <color rgb="FF000000"/>
            <rFont val="Microsoft YaHei UI"/>
            <charset val="134"/>
          </rPr>
          <t xml:space="preserve">
</t>
        </r>
        <r>
          <rPr>
            <sz val="10"/>
            <color rgb="FF000000"/>
            <rFont val="Microsoft YaHei UI"/>
            <charset val="134"/>
          </rPr>
          <t>历史成本</t>
        </r>
        <r>
          <rPr>
            <sz val="10"/>
            <color rgb="FF000000"/>
            <rFont val="Microsoft YaHei UI"/>
            <charset val="134"/>
          </rPr>
          <t>/</t>
        </r>
        <r>
          <rPr>
            <sz val="10"/>
            <color rgb="FF000000"/>
            <rFont val="Microsoft YaHei UI"/>
            <charset val="134"/>
          </rPr>
          <t>原始成本</t>
        </r>
        <r>
          <rPr>
            <sz val="10"/>
            <color rgb="FF000000"/>
            <rFont val="Microsoft YaHei UI"/>
            <charset val="134"/>
          </rPr>
          <t>/</t>
        </r>
        <r>
          <rPr>
            <sz val="10"/>
            <color rgb="FF000000"/>
            <rFont val="Microsoft YaHei UI"/>
            <charset val="134"/>
          </rPr>
          <t>实际成本：资产在其取得时为他所支付的现金或现金等价物的金额。负债在正常经营活动中为交换而收到的或未偿付将要支付的现金或现金等价物的金额。</t>
        </r>
        <r>
          <rPr>
            <sz val="10"/>
            <color rgb="FF000000"/>
            <rFont val="Microsoft YaHei UI"/>
            <charset val="134"/>
          </rPr>
          <t xml:space="preserve">
</t>
        </r>
        <r>
          <rPr>
            <sz val="10"/>
            <color rgb="FF000000"/>
            <rFont val="Microsoft YaHei UI"/>
            <charset val="134"/>
          </rPr>
          <t xml:space="preserve">
</t>
        </r>
        <r>
          <rPr>
            <sz val="10"/>
            <color rgb="FF000000"/>
            <rFont val="Microsoft YaHei UI"/>
            <charset val="134"/>
          </rPr>
          <t>金融资产：金融资产通常指企业的库存现金、银行存款、其他货币基金、应收账款、应收票据、贷款、其他应收款、股权投资、债权投资和衍生金融工具形成的资产。</t>
        </r>
      </text>
    </comment>
    <comment ref="C16"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企业为筹集资金而对外发行的期限在一年以上的长期借贷款性质的书面证明，约定在一定期限内还本付息的一种书面承诺。</t>
        </r>
      </text>
    </comment>
    <comment ref="A17" authorId="1" shapeId="0">
      <text>
        <r>
          <rPr>
            <b/>
            <sz val="10"/>
            <color rgb="FF000000"/>
            <rFont val="Microsoft YaHei UI"/>
            <charset val="134"/>
          </rPr>
          <t>Palance:</t>
        </r>
        <r>
          <rPr>
            <sz val="10"/>
            <color rgb="FF000000"/>
            <rFont val="Microsoft YaHei UI"/>
            <charset val="134"/>
          </rPr>
          <t xml:space="preserve">
</t>
        </r>
        <r>
          <rPr>
            <sz val="10"/>
            <color rgb="FF000000"/>
            <rFont val="等线"/>
            <family val="4"/>
            <charset val="134"/>
            <scheme val="minor"/>
          </rPr>
          <t>企业拥有或控制的没有实物形态的可辨认非货币性资产，包括专利权、专有技术、版权、商标权、商誉，在中国也包括土地使用权。在其他国家，企业和个人可以拥有土地所有权，因此土地属于固定资产。</t>
        </r>
      </text>
    </comment>
    <comment ref="C17"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企业除了长期借款和应付债券以外的长期负债，包括应付引进设备款、应付融资租入固定资产的租赁费等。</t>
        </r>
      </text>
    </comment>
    <comment ref="C19"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公司总资产中扣除负债所余下的部分，也成为净资产。股东权益是一个很重要的财务指标，它反映了公司的自有资本。</t>
        </r>
        <r>
          <rPr>
            <sz val="10"/>
            <color rgb="FF000000"/>
            <rFont val="Microsoft YaHei UI"/>
            <charset val="134"/>
          </rPr>
          <t xml:space="preserve">
</t>
        </r>
        <r>
          <rPr>
            <sz val="10"/>
            <color rgb="FF000000"/>
            <rFont val="Microsoft YaHei UI"/>
            <charset val="134"/>
          </rPr>
          <t>股本：股东在公司中所占的权益，多用于指股票。</t>
        </r>
      </text>
    </comment>
    <comment ref="C21"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企业收到的投资者的超出其在企业注册资本所占份额，以及直接计入所有者权益的利得和损失等。资本公积包括资本溢价（股本溢价）和直接计入所有者权益的利得和损失。</t>
        </r>
      </text>
    </comment>
    <comment ref="C22"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企业按照规定从净利润中提取的各种积累资金。</t>
        </r>
      </text>
    </comment>
    <comment ref="C23"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未分配利润：企业未作分配的利润。它在以后年度可继续进行分配，在未进行分配之前，属于所有者权益的组成部分。</t>
        </r>
      </text>
    </comment>
  </commentList>
</comments>
</file>

<file path=xl/sharedStrings.xml><?xml version="1.0" encoding="utf-8"?>
<sst xmlns="http://schemas.openxmlformats.org/spreadsheetml/2006/main" count="1029" uniqueCount="108">
  <si>
    <t>资产负债表（单位：元）</t>
    <rPh sb="0" eb="5">
      <t>zi'chan'fu'zhai'biao</t>
    </rPh>
    <phoneticPr fontId="1" type="noConversion"/>
  </si>
  <si>
    <t>资产</t>
    <rPh sb="0" eb="2">
      <t>zi'chan</t>
    </rPh>
    <phoneticPr fontId="1" type="noConversion"/>
  </si>
  <si>
    <t>负债</t>
    <rPh sb="0" eb="2">
      <t>fu'zhai</t>
    </rPh>
    <phoneticPr fontId="1" type="noConversion"/>
  </si>
  <si>
    <t>流动资产</t>
    <rPh sb="0" eb="4">
      <t>liu'dong'zi'chan</t>
    </rPh>
    <phoneticPr fontId="1" type="noConversion"/>
  </si>
  <si>
    <t>流动负债</t>
    <rPh sb="0" eb="4">
      <t>liu'dong'fu'zhai</t>
    </rPh>
    <phoneticPr fontId="1" type="noConversion"/>
  </si>
  <si>
    <t>货币资金</t>
    <rPh sb="0" eb="4">
      <t>huo'bi'zi'jin</t>
    </rPh>
    <phoneticPr fontId="1" type="noConversion"/>
  </si>
  <si>
    <t>短期借贷</t>
    <rPh sb="0" eb="4">
      <t>duan'qi'jie'dai</t>
    </rPh>
    <phoneticPr fontId="1" type="noConversion"/>
  </si>
  <si>
    <t>应收账款</t>
    <rPh sb="0" eb="4">
      <t>ying'shou'zhang'kuan</t>
    </rPh>
    <phoneticPr fontId="1" type="noConversion"/>
  </si>
  <si>
    <t>应付账款</t>
    <rPh sb="0" eb="4">
      <t>ying'fu'zhang'kuan</t>
    </rPh>
    <phoneticPr fontId="1" type="noConversion"/>
  </si>
  <si>
    <t>其他应收款</t>
    <rPh sb="0" eb="5">
      <t>qi'ta'ying'shou'kuan</t>
    </rPh>
    <phoneticPr fontId="1" type="noConversion"/>
  </si>
  <si>
    <t>其他应付款</t>
    <rPh sb="0" eb="5">
      <t>qi'ta'ying'fu'kuan</t>
    </rPh>
    <phoneticPr fontId="1" type="noConversion"/>
  </si>
  <si>
    <t>预付账款</t>
    <rPh sb="0" eb="4">
      <t>yu'fu'zhang'kuan</t>
    </rPh>
    <phoneticPr fontId="1" type="noConversion"/>
  </si>
  <si>
    <t>预收账款</t>
    <rPh sb="0" eb="4">
      <t>yu'shou'zhang'kuan</t>
    </rPh>
    <phoneticPr fontId="1" type="noConversion"/>
  </si>
  <si>
    <t>存货</t>
    <rPh sb="0" eb="2">
      <t>cun'huo</t>
    </rPh>
    <phoneticPr fontId="1" type="noConversion"/>
  </si>
  <si>
    <t>待摊费用</t>
    <rPh sb="0" eb="4">
      <t>dai'tan'fei'yong</t>
    </rPh>
    <phoneticPr fontId="1" type="noConversion"/>
  </si>
  <si>
    <t>其他流动资产</t>
    <rPh sb="0" eb="6">
      <t>qi'ta'liu'dong'zi'chan</t>
    </rPh>
    <phoneticPr fontId="1" type="noConversion"/>
  </si>
  <si>
    <t>非流动资产</t>
    <rPh sb="0" eb="5">
      <t>fei'liu'dong'zi'chan</t>
    </rPh>
    <phoneticPr fontId="1" type="noConversion"/>
  </si>
  <si>
    <t>非流动负债</t>
    <rPh sb="0" eb="5">
      <t>fei'liu'dong'fu'zhai</t>
    </rPh>
    <phoneticPr fontId="1" type="noConversion"/>
  </si>
  <si>
    <t>长期投资</t>
    <rPh sb="0" eb="4">
      <t>chang'qi'tou'zi</t>
    </rPh>
    <phoneticPr fontId="1" type="noConversion"/>
  </si>
  <si>
    <t>长期借款</t>
    <rPh sb="0" eb="4">
      <t>chang'qi'jie'kuan</t>
    </rPh>
    <phoneticPr fontId="1" type="noConversion"/>
  </si>
  <si>
    <t>固定资产</t>
    <rPh sb="0" eb="4">
      <t>gu'ding'zi'chan</t>
    </rPh>
    <phoneticPr fontId="1" type="noConversion"/>
  </si>
  <si>
    <t>应付债券</t>
    <rPh sb="0" eb="4">
      <t>ying'fu'zhai'quan</t>
    </rPh>
    <phoneticPr fontId="1" type="noConversion"/>
  </si>
  <si>
    <t>无形资产及其他非流动资产</t>
    <rPh sb="0" eb="12">
      <t>wu'xing'zi'chan'ji'qi'ta'fei'liu'dong'zi'chan</t>
    </rPh>
    <phoneticPr fontId="1" type="noConversion"/>
  </si>
  <si>
    <t>长期应付款</t>
    <rPh sb="0" eb="5">
      <t>chang'qi'ying'fu'kuan</t>
    </rPh>
    <phoneticPr fontId="1" type="noConversion"/>
  </si>
  <si>
    <t>其他非流动负债</t>
    <rPh sb="0" eb="7">
      <t>qi'ta'fei'liu'dong'fu'zhai</t>
    </rPh>
    <phoneticPr fontId="1" type="noConversion"/>
  </si>
  <si>
    <t>所有者权益</t>
    <rPh sb="0" eb="5">
      <t>suo'you'zhe'quan'yi</t>
    </rPh>
    <phoneticPr fontId="1" type="noConversion"/>
  </si>
  <si>
    <t>实收资本</t>
    <rPh sb="0" eb="4">
      <t>shi'shou'zi'ben</t>
    </rPh>
    <phoneticPr fontId="1" type="noConversion"/>
  </si>
  <si>
    <t>资本公积</t>
    <rPh sb="0" eb="4">
      <t>zi'ben'gong'ji</t>
    </rPh>
    <phoneticPr fontId="1" type="noConversion"/>
  </si>
  <si>
    <t>盈余公积</t>
    <rPh sb="0" eb="4">
      <t>ying'yu'gong'ji</t>
    </rPh>
    <phoneticPr fontId="1" type="noConversion"/>
  </si>
  <si>
    <t>预留收益</t>
    <rPh sb="0" eb="4">
      <t>yu'liu'shou'yi</t>
    </rPh>
    <phoneticPr fontId="1" type="noConversion"/>
  </si>
  <si>
    <t>负债及所有者权益总计</t>
    <rPh sb="0" eb="10">
      <t>fu'zhai'ji'suo'you'zhe'quan'yi'zong'ji</t>
    </rPh>
    <phoneticPr fontId="1" type="noConversion"/>
  </si>
  <si>
    <t>总资产</t>
    <rPh sb="0" eb="3">
      <t>zong'zi'chan</t>
    </rPh>
    <phoneticPr fontId="1" type="noConversion"/>
  </si>
  <si>
    <t>股东权益</t>
    <rPh sb="0" eb="4">
      <t>gu'dong'quan'yi</t>
    </rPh>
    <phoneticPr fontId="1" type="noConversion"/>
  </si>
  <si>
    <t>股本</t>
    <rPh sb="0" eb="2">
      <t>gu'ben</t>
    </rPh>
    <phoneticPr fontId="1" type="noConversion"/>
  </si>
  <si>
    <t>未分配利润</t>
    <rPh sb="0" eb="5">
      <t>wei'fen'pei'li'run</t>
    </rPh>
    <phoneticPr fontId="1" type="noConversion"/>
  </si>
  <si>
    <t>负债和股东权益</t>
    <rPh sb="0" eb="7">
      <t>fu'zhai'he'gu'dong'quan'yi</t>
    </rPh>
    <phoneticPr fontId="1" type="noConversion"/>
  </si>
  <si>
    <t>第一步：股东投入3200万</t>
    <rPh sb="0" eb="3">
      <t>di'yi'bu</t>
    </rPh>
    <phoneticPr fontId="1" type="noConversion"/>
  </si>
  <si>
    <t>在公司运作过程中的资产负债表恒等式</t>
    <rPh sb="0" eb="1">
      <t>wan</t>
    </rPh>
    <phoneticPr fontId="1" type="noConversion"/>
  </si>
  <si>
    <t>第二步：向银行贷款5100万</t>
    <rPh sb="0" eb="14">
      <t>di'yi'bu</t>
    </rPh>
    <phoneticPr fontId="1" type="noConversion"/>
  </si>
  <si>
    <t>第三步：支出5700万购置厂房、设备及办公家具</t>
    <rPh sb="0" eb="23">
      <t>di'yi'bu</t>
    </rPh>
    <phoneticPr fontId="1" type="noConversion"/>
  </si>
  <si>
    <t>第四步：花150万获得一块土地的使用权，在中国土地使用权属于无形资产</t>
    <rPh sb="0" eb="19">
      <t>di'yi'bu</t>
    </rPh>
    <phoneticPr fontId="1" type="noConversion"/>
  </si>
  <si>
    <t>第五步：采购2400万原材料，支付1600万</t>
    <rPh sb="0" eb="22">
      <t>di'yi'bu</t>
    </rPh>
    <phoneticPr fontId="1" type="noConversion"/>
  </si>
  <si>
    <t>第六步：用掉2400原材料，水电开支和员工工资1200</t>
    <rPh sb="0" eb="27">
      <t>di'yi'bu</t>
    </rPh>
    <phoneticPr fontId="1" type="noConversion"/>
  </si>
  <si>
    <t>利润表（单位：元）</t>
    <rPh sb="0" eb="3">
      <t>li'run'biao</t>
    </rPh>
    <phoneticPr fontId="1" type="noConversion"/>
  </si>
  <si>
    <t>项目</t>
    <rPh sb="0" eb="1">
      <t>yuan</t>
    </rPh>
    <phoneticPr fontId="1" type="noConversion"/>
  </si>
  <si>
    <t>本期金额</t>
    <rPh sb="0" eb="4">
      <t>ben'qi'jin'e</t>
    </rPh>
    <phoneticPr fontId="1" type="noConversion"/>
  </si>
  <si>
    <t>一、营业收入</t>
    <rPh sb="0" eb="1">
      <t>yi</t>
    </rPh>
    <phoneticPr fontId="1" type="noConversion"/>
  </si>
  <si>
    <t>减：营业成本</t>
    <rPh sb="0" eb="1">
      <t>jian</t>
    </rPh>
    <phoneticPr fontId="1" type="noConversion"/>
  </si>
  <si>
    <t>营业税金及附加</t>
    <rPh sb="0" eb="7">
      <t>ying'ye'shui'jin'ji'fu'jia</t>
    </rPh>
    <phoneticPr fontId="1" type="noConversion"/>
  </si>
  <si>
    <t>营业费用</t>
    <rPh sb="0" eb="4">
      <t>ying'ye'fei'yong</t>
    </rPh>
    <phoneticPr fontId="1" type="noConversion"/>
  </si>
  <si>
    <t>管理费用</t>
    <rPh sb="0" eb="4">
      <t>guan'li'fei'yong</t>
    </rPh>
    <phoneticPr fontId="1" type="noConversion"/>
  </si>
  <si>
    <t>财务费用</t>
    <rPh sb="0" eb="4">
      <t>cai'wu'fei'yong</t>
    </rPh>
    <phoneticPr fontId="1" type="noConversion"/>
  </si>
  <si>
    <t>资产减值损失</t>
    <rPh sb="0" eb="6">
      <t>zi'chan'jian'zhi'sun'shi</t>
    </rPh>
    <phoneticPr fontId="1" type="noConversion"/>
  </si>
  <si>
    <t>加：公允价值变动收益（损失以“-”号填列）</t>
    <rPh sb="0" eb="1">
      <t>jia</t>
    </rPh>
    <phoneticPr fontId="1" type="noConversion"/>
  </si>
  <si>
    <t>投资收益（损失以“-”号填列）</t>
    <rPh sb="0" eb="4">
      <t>tou'zi'shou'yi</t>
    </rPh>
    <phoneticPr fontId="1" type="noConversion"/>
  </si>
  <si>
    <t>其中：对联营企业和合营企业的投资收益</t>
    <rPh sb="0" eb="2">
      <t>qi'zhong</t>
    </rPh>
    <phoneticPr fontId="1" type="noConversion"/>
  </si>
  <si>
    <t>二、营业利润（亏损以“-”号填列）</t>
    <rPh sb="0" eb="1">
      <t>er</t>
    </rPh>
    <phoneticPr fontId="1" type="noConversion"/>
  </si>
  <si>
    <t>加：营业外收入</t>
    <rPh sb="0" eb="1">
      <t>jia</t>
    </rPh>
    <phoneticPr fontId="1" type="noConversion"/>
  </si>
  <si>
    <t>减：营业外支出</t>
    <rPh sb="0" eb="1">
      <t>jian</t>
    </rPh>
    <phoneticPr fontId="1" type="noConversion"/>
  </si>
  <si>
    <t>三、利润总额（亏损总额以“-”号填列）</t>
    <rPh sb="0" eb="1">
      <t>san</t>
    </rPh>
    <phoneticPr fontId="1" type="noConversion"/>
  </si>
  <si>
    <t>减：所得税费用</t>
    <rPh sb="0" eb="1">
      <t>jian</t>
    </rPh>
    <phoneticPr fontId="1" type="noConversion"/>
  </si>
  <si>
    <t>四、净利润（净亏损以“-”号填列）</t>
    <rPh sb="0" eb="1">
      <t>si</t>
    </rPh>
    <phoneticPr fontId="1" type="noConversion"/>
  </si>
  <si>
    <t>第八步：为下一年生产采购原材料，预付150万</t>
    <rPh sb="0" eb="1034">
      <t>di'yi'bu</t>
    </rPh>
    <phoneticPr fontId="1" type="noConversion"/>
  </si>
  <si>
    <t>第七步：销售产品（成本3100万），销售合同4300万，收到3000万，还有1300万欠款</t>
    <rPh sb="0" eb="613">
      <t>di'yi'bu</t>
    </rPh>
    <phoneticPr fontId="1" type="noConversion"/>
  </si>
  <si>
    <t>第九步：公司花费50万研制一种低成本污染处理的技术</t>
    <rPh sb="0" eb="2256">
      <t>di'yi'bu</t>
    </rPh>
    <phoneticPr fontId="1" type="noConversion"/>
  </si>
  <si>
    <t>第十步：支出400万，其中250支付销售人员工资和销售部门开支，150支付管理人员工资和管理部门开支</t>
    <rPh sb="0" eb="3861">
      <t>di'yi'bu</t>
    </rPh>
    <phoneticPr fontId="1" type="noConversion"/>
  </si>
  <si>
    <t>第十一步：支付130万利息</t>
    <rPh sb="0" eb="3979">
      <t>di'yi'bu</t>
    </rPh>
    <phoneticPr fontId="1" type="noConversion"/>
  </si>
  <si>
    <t>第十二步：上缴100万所得税</t>
    <rPh sb="0" eb="4208">
      <t>di'yi'bu</t>
    </rPh>
    <phoneticPr fontId="1" type="noConversion"/>
  </si>
  <si>
    <t>第十三步：分配100万给股东</t>
    <rPh sb="0" eb="4373">
      <t>di'yi'bu</t>
    </rPh>
    <phoneticPr fontId="1" type="noConversion"/>
  </si>
  <si>
    <t>第十四步：发放员工工资1200万</t>
    <rPh sb="0" eb="4708">
      <t>di'yi'bu</t>
    </rPh>
    <phoneticPr fontId="1" type="noConversion"/>
  </si>
  <si>
    <t>现金流量表（单位：元）</t>
    <rPh sb="0" eb="5">
      <t>xian'jin'liu'liang'biao</t>
    </rPh>
    <phoneticPr fontId="1" type="noConversion"/>
  </si>
  <si>
    <t>经营活动产生的现金流量</t>
    <rPh sb="0" eb="1">
      <t>yuan</t>
    </rPh>
    <phoneticPr fontId="1" type="noConversion"/>
  </si>
  <si>
    <t>收到的税费返还</t>
    <rPh sb="0" eb="7">
      <t>shou'dao'de'shui'fei'fan'h</t>
    </rPh>
    <phoneticPr fontId="1" type="noConversion"/>
  </si>
  <si>
    <t>收到的其他与经营活动有关的现金</t>
    <rPh sb="0" eb="15">
      <t>shou'dao'de'qi'ta'yu'jing'ying'huo'dong'you'guan'de'xian'jin</t>
    </rPh>
    <phoneticPr fontId="1" type="noConversion"/>
  </si>
  <si>
    <t>现金流入小计</t>
    <rPh sb="0" eb="6">
      <t>xian'jin'liu'ru'xiao'ji</t>
    </rPh>
    <phoneticPr fontId="1" type="noConversion"/>
  </si>
  <si>
    <t>现金流出小计</t>
    <rPh sb="0" eb="6">
      <t>xian'jin'liu'chu'xiao'ji</t>
    </rPh>
    <phoneticPr fontId="1" type="noConversion"/>
  </si>
  <si>
    <t>经营活动产生的现金流量净额</t>
    <rPh sb="0" eb="13">
      <t>jing'ying'huo'dong'chan'sheng'de'xian'jin'liu'liang'jing'e</t>
    </rPh>
    <phoneticPr fontId="1" type="noConversion"/>
  </si>
  <si>
    <t>投资活动产生的现金流量</t>
    <rPh sb="0" eb="11">
      <t>tou'zi'huo'dong'chan'sheng'de'xian'jin'liu'liang</t>
    </rPh>
    <phoneticPr fontId="1" type="noConversion"/>
  </si>
  <si>
    <t>收回投资所收到的现金</t>
    <rPh sb="0" eb="10">
      <t>shou'hui'tou'zi'suo'shou'dao'de'xian'jin</t>
    </rPh>
    <phoneticPr fontId="1" type="noConversion"/>
  </si>
  <si>
    <t>取得投资收益所收到的现金</t>
    <rPh sb="0" eb="12">
      <t>qu'de'tou'zi'shou'yi'suo'shou'dao'de'xian'jin</t>
    </rPh>
    <phoneticPr fontId="1" type="noConversion"/>
  </si>
  <si>
    <t>处置固定资产、无形资产和其他长期资产而所收到的现金净额</t>
    <rPh sb="0" eb="6">
      <t>chu'zhi'gu'ding'zi'chan</t>
    </rPh>
    <phoneticPr fontId="1" type="noConversion"/>
  </si>
  <si>
    <t>收到的其他与投资活动有关的现金</t>
    <rPh sb="0" eb="15">
      <t>shou'dao'de'qi'ta'yu'tou'zi'huo'dong'you'guan'de'xian'jin</t>
    </rPh>
    <phoneticPr fontId="1" type="noConversion"/>
  </si>
  <si>
    <t>投资所支付的现金</t>
    <rPh sb="0" eb="8">
      <t>tou'zi'suo'zhi'fu'de'xian'jin</t>
    </rPh>
    <phoneticPr fontId="1" type="noConversion"/>
  </si>
  <si>
    <t>支付的其他与投资活动有关的现金</t>
    <rPh sb="0" eb="15">
      <t>zhi'fu'de'qi'ta'yu'tou'zi'huo'dong'you'guan'de'xian'jin</t>
    </rPh>
    <phoneticPr fontId="1" type="noConversion"/>
  </si>
  <si>
    <t>投资活动产生的现金流量净额</t>
    <rPh sb="0" eb="13">
      <t>tou'zi'huo'dong'chan'sheng'de'xian'jin'liu'liang'jing'e</t>
    </rPh>
    <phoneticPr fontId="1" type="noConversion"/>
  </si>
  <si>
    <t>融资活动产生的现金流量</t>
    <rPh sb="0" eb="11">
      <t>rong'zi'huo'dong'chan'sheng'de'xian'jin'liu'liang</t>
    </rPh>
    <phoneticPr fontId="1" type="noConversion"/>
  </si>
  <si>
    <t>收到的其他与筹资活动有关的现金</t>
    <rPh sb="0" eb="15">
      <t>shou'dao'de'qi'ta'yu'chou'zi'huo'dong'you'guan'de'xian'jin</t>
    </rPh>
    <phoneticPr fontId="1" type="noConversion"/>
  </si>
  <si>
    <t>偿还债务所支付的现金</t>
    <rPh sb="0" eb="8">
      <t>chang'huan'zhai'wu'suo'zhi'fu'de</t>
    </rPh>
    <phoneticPr fontId="1" type="noConversion"/>
  </si>
  <si>
    <t>支付的其他与筹资活动有关的现金</t>
    <rPh sb="0" eb="15">
      <t>zhi'fu'de'qi'ta'yu'chou'zi'huo'dong'you'guan'de'xian'jin</t>
    </rPh>
    <phoneticPr fontId="1" type="noConversion"/>
  </si>
  <si>
    <t>筹资活动产生的现金流量净额</t>
    <rPh sb="0" eb="13">
      <t>chou'zi'huo'dong'chan'sheng'de'xian'jin'liu'liang'jing'e</t>
    </rPh>
    <phoneticPr fontId="1" type="noConversion"/>
  </si>
  <si>
    <t>汇率变动对现金的影响</t>
    <rPh sb="0" eb="10">
      <t>hui'lv'bian'dong'dui'xian'jin'de'ying'xiang</t>
    </rPh>
    <phoneticPr fontId="1" type="noConversion"/>
  </si>
  <si>
    <t>现金及现金等价物净增加额</t>
    <rPh sb="0" eb="12">
      <t>xian'jin'ji'xian'jin'deng'jia'wu'jing'zeng'jia'e</t>
    </rPh>
    <phoneticPr fontId="1" type="noConversion"/>
  </si>
  <si>
    <t>吸收投资所收到的现金①</t>
    <rPh sb="0" eb="10">
      <t>xi'shou'tou'zi'suo'shou'dao'de'xian'jin</t>
    </rPh>
    <phoneticPr fontId="1" type="noConversion"/>
  </si>
  <si>
    <t>借款所收到的现金②</t>
    <rPh sb="0" eb="8">
      <t>jie'kuan'suo'shou'dao'de'xian'jin</t>
    </rPh>
    <phoneticPr fontId="1" type="noConversion"/>
  </si>
  <si>
    <t>购建固定资产、无形资产和其他长期资产所支付的现金③④</t>
    <rPh sb="0" eb="2">
      <t>gou'jian'gu'ding'zi'chan</t>
    </rPh>
    <phoneticPr fontId="1" type="noConversion"/>
  </si>
  <si>
    <r>
      <t>支付给职工以及为职工支付的现金⑭</t>
    </r>
    <r>
      <rPr>
        <sz val="12"/>
        <color theme="1"/>
        <rFont val="等线"/>
        <family val="2"/>
        <charset val="134"/>
        <scheme val="minor"/>
      </rPr>
      <t/>
    </r>
    <rPh sb="0" eb="15">
      <t>zhi'fu'gei'zhi'gong'yi'ji'wei'zhi'gong'zhi'fu'de'xian'jin</t>
    </rPh>
    <phoneticPr fontId="1" type="noConversion"/>
  </si>
  <si>
    <t>销售商品、提供劳务收到的现金⑦</t>
    <rPh sb="0" eb="4">
      <t>xiao'shou'shang'pin</t>
    </rPh>
    <phoneticPr fontId="1" type="noConversion"/>
  </si>
  <si>
    <t>购买商品、接收劳务支付的现金⑤⑧</t>
    <rPh sb="0" eb="4">
      <t>gou'mai'shang'pin</t>
    </rPh>
    <phoneticPr fontId="1" type="noConversion"/>
  </si>
  <si>
    <t>支付的其他与经营活动有关的现金⑨⑩</t>
    <rPh sb="0" eb="15">
      <t>zhi'fu'de'qi'ta'yu'jing'ying'huo'dong'you'guan'de'xian'jin</t>
    </rPh>
    <phoneticPr fontId="1" type="noConversion"/>
  </si>
  <si>
    <t>支付的各项税费⑫</t>
    <rPh sb="0" eb="23">
      <t>zhi'fu'de'ge'xian'shui'fei</t>
    </rPh>
    <phoneticPr fontId="1" type="noConversion"/>
  </si>
  <si>
    <r>
      <t>分配股利、利润或偿付利息所支付的现金</t>
    </r>
    <r>
      <rPr>
        <sz val="12"/>
        <color theme="1"/>
        <rFont val="DengXian"/>
        <family val="4"/>
        <charset val="134"/>
      </rPr>
      <t>⑪</t>
    </r>
    <r>
      <rPr>
        <sz val="12"/>
        <color theme="1"/>
        <rFont val="等线"/>
        <family val="2"/>
        <charset val="134"/>
        <scheme val="minor"/>
      </rPr>
      <t>⑫</t>
    </r>
    <rPh sb="0" eb="4">
      <t>fen'pei'gu'li</t>
    </rPh>
    <phoneticPr fontId="1" type="noConversion"/>
  </si>
  <si>
    <t>第一步：股东投入3200万</t>
  </si>
  <si>
    <t>第二步：向银行贷款5100万</t>
    <phoneticPr fontId="1" type="noConversion"/>
  </si>
  <si>
    <t>第三步：支出5700万购置厂房、设备及办公家具</t>
    <phoneticPr fontId="1" type="noConversion"/>
  </si>
  <si>
    <t>第四步：花150万获得一块土地的使用权，在中国土地使用权属于无形资产</t>
    <phoneticPr fontId="1" type="noConversion"/>
  </si>
  <si>
    <t>第五步：采购2400万原材料，支付1600万</t>
    <phoneticPr fontId="1" type="noConversion"/>
  </si>
  <si>
    <t>第六步：用掉2400原材料，水电开支和员工工资1200</t>
    <phoneticPr fontId="1" type="noConversion"/>
  </si>
  <si>
    <t>第七步：销售产品（成本3100万），销售合同4300万，收到3000万，还有1300万欠款</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</si>
</sst>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76" formatCode="_(* #,##0_);_(* \(#,##0\);_(* &quot;-&quot;??_);_(@_)"/>
  </numFmts>
  <fonts count="9">
    <font>
      <sz val="12"/>
      <color theme="1"/>
      <name val="等线"/>
      <family val="2"/>
      <charset val="134"/>
      <scheme val="minor"/>
    </font>
    <font>
      <sz val="9"/>
      <name val="等线"/>
      <family val="2"/>
      <charset val="134"/>
      <scheme val="minor"/>
    </font>
    <font>
      <b/>
      <sz val="12"/>
      <color theme="1"/>
      <name val="等线"/>
      <family val="4"/>
      <charset val="134"/>
      <scheme val="minor"/>
    </font>
    <font>
      <sz val="10"/>
      <color rgb="FF000000"/>
      <name val="等线"/>
      <family val="4"/>
      <charset val="134"/>
      <scheme val="minor"/>
    </font>
    <font>
      <sz val="10"/>
      <color rgb="FF000000"/>
      <name val="等线"/>
      <family val="4"/>
      <charset val="134"/>
    </font>
    <font>
      <sz val="10"/>
      <color rgb="FF000000"/>
      <name val="Microsoft YaHei UI"/>
      <charset val="134"/>
    </font>
    <font>
      <b/>
      <sz val="10"/>
      <color rgb="FF000000"/>
      <name val="Microsoft YaHei UI"/>
      <charset val="134"/>
    </font>
    <font>
      <sz val="12"/>
      <color theme="1"/>
      <name val="等线"/>
      <family val="2"/>
      <charset val="134"/>
      <scheme val="minor"/>
    </font>
    <font>
      <sz val="12"/>
      <color theme="1"/>
      <name val="DengXian"/>
      <family val="4"/>
      <charset val="134"/>
    </font>
  </fonts>
  <fills count="3">
    <fill>
      <patternFill patternType="none"/>
    </fill>
    <fill>
      <patternFill patternType="gray125"/>
    </fill>
    <fill>
      <patternFill patternType="solid">
        <fgColor rgb="FFFFFF00"/>
        <bgColor indexed="64"/>
      </patternFill>
    </fill>
  </fills>
  <borders count="20">
    <border>
      <left/>
      <right/>
      <top/>
      <bottom/>
      <diagonal/>
    </border>
    <border>
      <left/>
      <right/>
      <top/>
      <bottom style="medium">
        <color auto="1"/>
      </bottom>
      <diagonal/>
    </border>
    <border>
      <left style="thin">
        <color indexed="64"/>
      </left>
      <right style="thin">
        <color indexed="64"/>
      </right>
      <top style="medium">
        <color auto="1"/>
      </top>
      <bottom/>
      <diagonal/>
    </border>
    <border>
      <left style="thin">
        <color indexed="64"/>
      </left>
      <right/>
      <top style="medium">
        <color auto="1"/>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medium">
        <color auto="1"/>
      </bottom>
      <diagonal/>
    </border>
    <border>
      <left style="thin">
        <color indexed="64"/>
      </left>
      <right/>
      <top/>
      <bottom style="medium">
        <color auto="1"/>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medium">
        <color indexed="64"/>
      </bottom>
      <diagonal/>
    </border>
    <border>
      <left/>
      <right style="thin">
        <color indexed="64"/>
      </right>
      <top/>
      <bottom style="thin">
        <color indexed="64"/>
      </bottom>
      <diagonal/>
    </border>
    <border>
      <left/>
      <right/>
      <top style="medium">
        <color indexed="64"/>
      </top>
      <bottom/>
      <diagonal/>
    </border>
    <border>
      <left/>
      <right style="thin">
        <color indexed="64"/>
      </right>
      <top style="medium">
        <color auto="1"/>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alignment vertical="center"/>
    </xf>
    <xf numFmtId="43" fontId="7" fillId="0" borderId="0" applyFont="0" applyFill="0" applyBorder="0" applyAlignment="0" applyProtection="0">
      <alignment vertical="center"/>
    </xf>
  </cellStyleXfs>
  <cellXfs count="93">
    <xf numFmtId="0" fontId="0" fillId="0" borderId="0" xfId="0">
      <alignment vertical="center"/>
    </xf>
    <xf numFmtId="0" fontId="2" fillId="0" borderId="0" xfId="0" applyFont="1" applyAlignment="1">
      <alignment horizontal="center"/>
    </xf>
    <xf numFmtId="0" fontId="0" fillId="0" borderId="2" xfId="0" applyBorder="1" applyAlignment="1"/>
    <xf numFmtId="0" fontId="0" fillId="0" borderId="3" xfId="0" applyBorder="1" applyAlignment="1"/>
    <xf numFmtId="0" fontId="2" fillId="0" borderId="0" xfId="0" applyFont="1" applyAlignment="1"/>
    <xf numFmtId="0" fontId="0" fillId="0" borderId="4" xfId="0" applyBorder="1" applyAlignment="1"/>
    <xf numFmtId="0" fontId="0" fillId="0" borderId="5" xfId="0" applyBorder="1" applyAlignment="1"/>
    <xf numFmtId="0" fontId="0" fillId="0" borderId="0" xfId="0" applyAlignment="1">
      <alignment horizontal="left" indent="1"/>
    </xf>
    <xf numFmtId="0" fontId="0" fillId="0" borderId="0" xfId="0" applyAlignment="1"/>
    <xf numFmtId="0" fontId="0" fillId="0" borderId="1" xfId="0" applyBorder="1" applyAlignment="1">
      <alignment horizontal="left" indent="1"/>
    </xf>
    <xf numFmtId="0" fontId="0" fillId="0" borderId="6" xfId="0" applyBorder="1" applyAlignment="1"/>
    <xf numFmtId="0" fontId="0" fillId="0" borderId="1" xfId="0" applyBorder="1" applyAlignment="1"/>
    <xf numFmtId="0" fontId="0" fillId="0" borderId="7" xfId="0" applyBorder="1" applyAlignment="1"/>
    <xf numFmtId="0" fontId="2" fillId="0" borderId="0" xfId="0" applyFont="1" applyAlignment="1">
      <alignment horizontal="left"/>
    </xf>
    <xf numFmtId="1" fontId="0" fillId="0" borderId="4" xfId="0" applyNumberFormat="1" applyBorder="1" applyAlignment="1"/>
    <xf numFmtId="176" fontId="0" fillId="0" borderId="5" xfId="0" applyNumberFormat="1" applyBorder="1" applyAlignment="1"/>
    <xf numFmtId="0" fontId="0" fillId="0" borderId="8" xfId="0" applyBorder="1" applyAlignment="1"/>
    <xf numFmtId="0" fontId="0" fillId="0" borderId="9" xfId="0" applyBorder="1" applyAlignment="1"/>
    <xf numFmtId="0" fontId="2" fillId="0" borderId="8" xfId="0" applyFont="1" applyBorder="1" applyAlignment="1">
      <alignment horizontal="left"/>
    </xf>
    <xf numFmtId="0" fontId="0" fillId="0" borderId="10" xfId="0" applyBorder="1" applyAlignment="1"/>
    <xf numFmtId="0" fontId="0" fillId="0" borderId="12" xfId="0" applyFill="1" applyBorder="1" applyAlignment="1">
      <alignment horizontal="left" indent="1"/>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1" xfId="0" applyBorder="1">
      <alignment vertical="center"/>
    </xf>
    <xf numFmtId="0" fontId="2" fillId="0" borderId="11" xfId="0" applyFont="1" applyBorder="1" applyAlignment="1">
      <alignment horizontal="left"/>
    </xf>
    <xf numFmtId="0" fontId="2" fillId="0" borderId="13" xfId="0" applyFont="1" applyFill="1" applyBorder="1" applyAlignment="1">
      <alignment horizontal="left"/>
    </xf>
    <xf numFmtId="0" fontId="0" fillId="0" borderId="14" xfId="0" applyBorder="1">
      <alignment vertical="center"/>
    </xf>
    <xf numFmtId="0" fontId="0" fillId="0" borderId="14" xfId="0" applyFill="1" applyBorder="1" applyAlignment="1">
      <alignment horizontal="left" indent="1"/>
    </xf>
    <xf numFmtId="0" fontId="0" fillId="0" borderId="8" xfId="0" applyBorder="1">
      <alignment vertical="center"/>
    </xf>
    <xf numFmtId="0" fontId="0" fillId="0" borderId="0" xfId="0" applyAlignment="1">
      <alignment horizontal="left" vertical="center"/>
    </xf>
    <xf numFmtId="0" fontId="0" fillId="2" borderId="0" xfId="0" applyFill="1">
      <alignment vertical="center"/>
    </xf>
    <xf numFmtId="0" fontId="0" fillId="2" borderId="4" xfId="0" applyFill="1" applyBorder="1" applyAlignment="1"/>
    <xf numFmtId="0" fontId="0" fillId="2" borderId="5" xfId="0" applyFill="1" applyBorder="1" applyAlignment="1"/>
    <xf numFmtId="0" fontId="0" fillId="0" borderId="1" xfId="0" applyBorder="1" applyAlignment="1">
      <alignment horizontal="center"/>
    </xf>
    <xf numFmtId="0" fontId="0" fillId="0" borderId="4" xfId="0" applyFill="1" applyBorder="1" applyAlignment="1"/>
    <xf numFmtId="0" fontId="0" fillId="0" borderId="0" xfId="0" applyFill="1">
      <alignment vertical="center"/>
    </xf>
    <xf numFmtId="0" fontId="0" fillId="0" borderId="1" xfId="0" applyFill="1" applyBorder="1" applyAlignment="1">
      <alignment horizontal="center"/>
    </xf>
    <xf numFmtId="0" fontId="2" fillId="0" borderId="0" xfId="0" applyFont="1" applyFill="1" applyAlignment="1">
      <alignment horizontal="center"/>
    </xf>
    <xf numFmtId="0" fontId="0" fillId="0" borderId="2" xfId="0" applyFill="1" applyBorder="1" applyAlignment="1"/>
    <xf numFmtId="0" fontId="0" fillId="0" borderId="3" xfId="0" applyFill="1" applyBorder="1" applyAlignment="1"/>
    <xf numFmtId="0" fontId="2" fillId="0" borderId="0" xfId="0" applyFont="1" applyFill="1" applyAlignment="1"/>
    <xf numFmtId="0" fontId="0" fillId="0" borderId="5" xfId="0" applyFill="1" applyBorder="1" applyAlignment="1"/>
    <xf numFmtId="0" fontId="0" fillId="0" borderId="0" xfId="0" applyFill="1" applyAlignment="1">
      <alignment horizontal="left" indent="1"/>
    </xf>
    <xf numFmtId="0" fontId="0" fillId="0" borderId="0" xfId="0" applyFill="1" applyAlignment="1"/>
    <xf numFmtId="0" fontId="0" fillId="0" borderId="1" xfId="0" applyFill="1" applyBorder="1" applyAlignment="1">
      <alignment horizontal="left" indent="1"/>
    </xf>
    <xf numFmtId="0" fontId="0" fillId="0" borderId="6" xfId="0" applyFill="1" applyBorder="1" applyAlignment="1"/>
    <xf numFmtId="0" fontId="0" fillId="0" borderId="1" xfId="0" applyFill="1" applyBorder="1" applyAlignment="1"/>
    <xf numFmtId="0" fontId="0" fillId="0" borderId="7" xfId="0" applyFill="1" applyBorder="1" applyAlignment="1"/>
    <xf numFmtId="0" fontId="2" fillId="0" borderId="0" xfId="0" applyFont="1" applyFill="1" applyAlignment="1">
      <alignment horizontal="left"/>
    </xf>
    <xf numFmtId="1" fontId="0" fillId="0" borderId="4" xfId="0" applyNumberFormat="1" applyFill="1" applyBorder="1" applyAlignment="1"/>
    <xf numFmtId="176" fontId="0" fillId="0" borderId="5" xfId="0" applyNumberFormat="1" applyFill="1" applyBorder="1" applyAlignment="1"/>
    <xf numFmtId="0" fontId="0" fillId="0" borderId="8" xfId="0" applyFill="1" applyBorder="1" applyAlignment="1"/>
    <xf numFmtId="0" fontId="0" fillId="0" borderId="9" xfId="0" applyFill="1" applyBorder="1" applyAlignment="1"/>
    <xf numFmtId="0" fontId="2" fillId="0" borderId="8" xfId="0" applyFont="1" applyFill="1" applyBorder="1" applyAlignment="1">
      <alignment horizontal="left"/>
    </xf>
    <xf numFmtId="0" fontId="0" fillId="0" borderId="10" xfId="0" applyFill="1" applyBorder="1" applyAlignment="1"/>
    <xf numFmtId="0" fontId="0" fillId="0" borderId="11" xfId="0" applyFill="1" applyBorder="1">
      <alignment vertical="center"/>
    </xf>
    <xf numFmtId="0" fontId="2" fillId="0" borderId="11" xfId="0" applyFont="1" applyFill="1" applyBorder="1" applyAlignment="1">
      <alignment horizontal="left"/>
    </xf>
    <xf numFmtId="0" fontId="0" fillId="0" borderId="12" xfId="0" applyFill="1" applyBorder="1">
      <alignment vertical="center"/>
    </xf>
    <xf numFmtId="0" fontId="0" fillId="0" borderId="14" xfId="0" applyFill="1" applyBorder="1">
      <alignment vertical="center"/>
    </xf>
    <xf numFmtId="0" fontId="0" fillId="0" borderId="8" xfId="0" applyFill="1" applyBorder="1">
      <alignment vertical="center"/>
    </xf>
    <xf numFmtId="0" fontId="0" fillId="0" borderId="13" xfId="0" applyFill="1" applyBorder="1">
      <alignment vertical="center"/>
    </xf>
    <xf numFmtId="0" fontId="0" fillId="0" borderId="1" xfId="0" applyFill="1" applyBorder="1">
      <alignment vertical="center"/>
    </xf>
    <xf numFmtId="0" fontId="0" fillId="0" borderId="1" xfId="0" applyBorder="1" applyAlignment="1">
      <alignment horizontal="center"/>
    </xf>
    <xf numFmtId="0" fontId="0" fillId="0" borderId="15" xfId="0" applyBorder="1" applyAlignment="1">
      <alignment horizontal="center" vertical="center"/>
    </xf>
    <xf numFmtId="0" fontId="0" fillId="0" borderId="1" xfId="0" applyFill="1" applyBorder="1" applyAlignment="1">
      <alignment horizontal="center"/>
    </xf>
    <xf numFmtId="0" fontId="0" fillId="0" borderId="15" xfId="0" applyFill="1" applyBorder="1" applyAlignment="1">
      <alignment horizontal="center" vertical="center"/>
    </xf>
    <xf numFmtId="0" fontId="0" fillId="0" borderId="0" xfId="0" applyAlignment="1">
      <alignment horizontal="left" vertical="center"/>
    </xf>
    <xf numFmtId="0" fontId="0" fillId="0" borderId="16" xfId="0" applyBorder="1" applyAlignment="1"/>
    <xf numFmtId="0" fontId="0" fillId="0" borderId="12" xfId="0" applyBorder="1" applyAlignment="1"/>
    <xf numFmtId="176" fontId="0" fillId="0" borderId="0" xfId="1" applyNumberFormat="1" applyFont="1" applyAlignment="1"/>
    <xf numFmtId="0" fontId="0" fillId="0" borderId="12" xfId="0" applyBorder="1" applyAlignment="1">
      <alignment horizontal="left" indent="2"/>
    </xf>
    <xf numFmtId="0" fontId="0" fillId="0" borderId="13" xfId="0" applyBorder="1" applyAlignment="1"/>
    <xf numFmtId="176" fontId="0" fillId="0" borderId="1" xfId="1" applyNumberFormat="1" applyFont="1" applyBorder="1" applyAlignment="1"/>
    <xf numFmtId="0" fontId="0" fillId="0" borderId="0" xfId="0" applyFill="1" applyBorder="1" applyAlignment="1">
      <alignment horizontal="center" vertical="center"/>
    </xf>
    <xf numFmtId="176" fontId="0" fillId="2" borderId="0" xfId="1" applyNumberFormat="1" applyFont="1" applyFill="1" applyAlignment="1"/>
    <xf numFmtId="0" fontId="0" fillId="2" borderId="8" xfId="0" applyFill="1" applyBorder="1">
      <alignment vertical="center"/>
    </xf>
    <xf numFmtId="176" fontId="0" fillId="0" borderId="0" xfId="1" applyNumberFormat="1" applyFont="1" applyFill="1" applyAlignment="1"/>
    <xf numFmtId="0" fontId="0" fillId="0" borderId="0" xfId="0" applyBorder="1" applyAlignment="1">
      <alignment horizontal="center" vertical="center"/>
    </xf>
    <xf numFmtId="0" fontId="0" fillId="0" borderId="12" xfId="0" applyFill="1" applyBorder="1" applyAlignment="1"/>
    <xf numFmtId="0" fontId="0" fillId="0" borderId="12" xfId="0" applyFill="1" applyBorder="1" applyAlignment="1">
      <alignment horizontal="left" indent="2"/>
    </xf>
    <xf numFmtId="0" fontId="0" fillId="0" borderId="13" xfId="0" applyFill="1" applyBorder="1" applyAlignment="1"/>
    <xf numFmtId="176" fontId="0" fillId="0" borderId="1" xfId="1" applyNumberFormat="1" applyFont="1" applyFill="1" applyBorder="1" applyAlignment="1"/>
    <xf numFmtId="0" fontId="0" fillId="0" borderId="16" xfId="0" applyFill="1" applyBorder="1" applyAlignment="1"/>
    <xf numFmtId="176" fontId="0" fillId="2" borderId="1" xfId="1" applyNumberFormat="1" applyFont="1" applyFill="1" applyBorder="1" applyAlignment="1"/>
    <xf numFmtId="0" fontId="0" fillId="0" borderId="0" xfId="0" applyAlignment="1">
      <alignment horizontal="center" vertical="center"/>
    </xf>
    <xf numFmtId="0" fontId="0" fillId="0" borderId="1" xfId="0" applyBorder="1" applyAlignment="1">
      <alignment horizontal="center" vertical="center"/>
    </xf>
    <xf numFmtId="0" fontId="0" fillId="0" borderId="14" xfId="0" applyBorder="1" applyAlignment="1">
      <alignment horizontal="center" vertical="center"/>
    </xf>
    <xf numFmtId="0" fontId="0" fillId="0" borderId="17" xfId="0" applyBorder="1">
      <alignment vertical="center"/>
    </xf>
    <xf numFmtId="0" fontId="0" fillId="0" borderId="0" xfId="0" applyBorder="1">
      <alignment vertical="center"/>
    </xf>
    <xf numFmtId="0" fontId="0" fillId="0" borderId="10" xfId="0" applyBorder="1" applyAlignment="1">
      <alignment horizontal="center" vertical="center"/>
    </xf>
    <xf numFmtId="0" fontId="0" fillId="0" borderId="18" xfId="0" applyBorder="1">
      <alignment vertical="center"/>
    </xf>
    <xf numFmtId="0" fontId="0" fillId="0" borderId="19" xfId="0" applyBorder="1" applyAlignment="1">
      <alignment horizontal="center" vertical="center"/>
    </xf>
  </cellXfs>
  <cellStyles count="2">
    <cellStyle name="常规" xfId="0" builtinId="0"/>
    <cellStyle name="千位分隔"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82"/>
  <sheetViews>
    <sheetView zoomScale="120" zoomScaleNormal="120" workbookViewId="0">
      <selection activeCell="P32" sqref="P32:Q49"/>
    </sheetView>
  </sheetViews>
  <sheetFormatPr baseColWidth="10" defaultRowHeight="16"/>
  <cols>
    <col min="1" max="1" width="29.1640625" bestFit="1" customWidth="1"/>
    <col min="2" max="2" width="6" bestFit="1" customWidth="1"/>
    <col min="3" max="3" width="23.1640625" bestFit="1" customWidth="1"/>
    <col min="4" max="4" width="6" bestFit="1" customWidth="1"/>
    <col min="5" max="5" width="3" customWidth="1"/>
    <col min="6" max="6" width="46.5" bestFit="1" customWidth="1"/>
    <col min="7" max="7" width="10" bestFit="1" customWidth="1"/>
    <col min="8" max="8" width="23.1640625" bestFit="1" customWidth="1"/>
    <col min="9" max="9" width="6" bestFit="1" customWidth="1"/>
    <col min="10" max="10" width="2.83203125" customWidth="1"/>
    <col min="11" max="11" width="61" bestFit="1" customWidth="1"/>
    <col min="12" max="12" width="10" bestFit="1" customWidth="1"/>
    <col min="13" max="13" width="23.1640625" bestFit="1" customWidth="1"/>
    <col min="14" max="14" width="6" bestFit="1" customWidth="1"/>
    <col min="15" max="15" width="2.83203125" customWidth="1"/>
    <col min="16" max="16" width="46.5" bestFit="1" customWidth="1"/>
    <col min="17" max="17" width="10" bestFit="1" customWidth="1"/>
    <col min="18" max="18" width="23.1640625" bestFit="1" customWidth="1"/>
    <col min="19" max="19" width="6" bestFit="1" customWidth="1"/>
  </cols>
  <sheetData>
    <row r="1" spans="1:19">
      <c r="A1" s="67" t="s">
        <v>37</v>
      </c>
      <c r="B1" s="67"/>
      <c r="C1" s="67"/>
      <c r="D1" s="67"/>
    </row>
    <row r="2" spans="1:19">
      <c r="A2" s="30"/>
      <c r="B2" s="30"/>
      <c r="C2" s="30"/>
      <c r="D2" s="30"/>
    </row>
    <row r="3" spans="1:19" ht="17" thickBot="1">
      <c r="A3" s="63" t="s">
        <v>0</v>
      </c>
      <c r="B3" s="63"/>
      <c r="C3" s="63"/>
      <c r="D3" s="63"/>
      <c r="F3" s="63" t="s">
        <v>0</v>
      </c>
      <c r="G3" s="63"/>
      <c r="H3" s="63"/>
      <c r="I3" s="63"/>
      <c r="K3" s="63" t="s">
        <v>0</v>
      </c>
      <c r="L3" s="63"/>
      <c r="M3" s="63"/>
      <c r="N3" s="63"/>
      <c r="P3" s="63" t="s">
        <v>0</v>
      </c>
      <c r="Q3" s="63"/>
      <c r="R3" s="63"/>
      <c r="S3" s="63"/>
    </row>
    <row r="4" spans="1:19">
      <c r="A4" s="1" t="s">
        <v>1</v>
      </c>
      <c r="B4" s="2"/>
      <c r="C4" s="1" t="s">
        <v>2</v>
      </c>
      <c r="D4" s="3"/>
      <c r="F4" s="1" t="s">
        <v>1</v>
      </c>
      <c r="G4" s="2"/>
      <c r="H4" s="1" t="s">
        <v>2</v>
      </c>
      <c r="I4" s="3"/>
      <c r="K4" s="1" t="s">
        <v>1</v>
      </c>
      <c r="L4" s="2"/>
      <c r="M4" s="1" t="s">
        <v>2</v>
      </c>
      <c r="N4" s="3"/>
      <c r="P4" s="1" t="s">
        <v>1</v>
      </c>
      <c r="Q4" s="2"/>
      <c r="R4" s="1" t="s">
        <v>2</v>
      </c>
      <c r="S4" s="3"/>
    </row>
    <row r="5" spans="1:19">
      <c r="A5" s="4" t="s">
        <v>3</v>
      </c>
      <c r="B5" s="5"/>
      <c r="C5" s="4" t="s">
        <v>4</v>
      </c>
      <c r="D5" s="6"/>
      <c r="F5" s="4" t="s">
        <v>3</v>
      </c>
      <c r="G5" s="5"/>
      <c r="H5" s="4" t="s">
        <v>4</v>
      </c>
      <c r="I5" s="6"/>
      <c r="K5" s="4" t="s">
        <v>3</v>
      </c>
      <c r="L5" s="5"/>
      <c r="M5" s="4" t="s">
        <v>4</v>
      </c>
      <c r="N5" s="6"/>
      <c r="P5" s="4" t="s">
        <v>3</v>
      </c>
      <c r="Q5" s="5"/>
      <c r="R5" s="4" t="s">
        <v>4</v>
      </c>
      <c r="S5" s="6"/>
    </row>
    <row r="6" spans="1:19">
      <c r="A6" s="7" t="s">
        <v>5</v>
      </c>
      <c r="B6" s="32">
        <v>3200</v>
      </c>
      <c r="C6" s="7" t="s">
        <v>6</v>
      </c>
      <c r="D6" s="6"/>
      <c r="F6" s="7" t="s">
        <v>5</v>
      </c>
      <c r="G6" s="32">
        <v>8300</v>
      </c>
      <c r="H6" s="7" t="s">
        <v>6</v>
      </c>
      <c r="I6" s="33">
        <v>5100</v>
      </c>
      <c r="K6" s="7" t="s">
        <v>5</v>
      </c>
      <c r="L6" s="32">
        <v>2600</v>
      </c>
      <c r="M6" s="7" t="s">
        <v>6</v>
      </c>
      <c r="N6" s="6">
        <v>5100</v>
      </c>
      <c r="P6" s="7" t="s">
        <v>5</v>
      </c>
      <c r="Q6" s="32">
        <v>2450</v>
      </c>
      <c r="R6" s="7" t="s">
        <v>6</v>
      </c>
      <c r="S6" s="6">
        <v>5100</v>
      </c>
    </row>
    <row r="7" spans="1:19">
      <c r="A7" s="7" t="s">
        <v>7</v>
      </c>
      <c r="B7" s="5"/>
      <c r="C7" s="7" t="s">
        <v>8</v>
      </c>
      <c r="D7" s="6"/>
      <c r="F7" s="7" t="s">
        <v>7</v>
      </c>
      <c r="G7" s="5"/>
      <c r="H7" s="7" t="s">
        <v>8</v>
      </c>
      <c r="I7" s="6"/>
      <c r="K7" s="7" t="s">
        <v>7</v>
      </c>
      <c r="L7" s="5"/>
      <c r="M7" s="7" t="s">
        <v>8</v>
      </c>
      <c r="N7" s="6"/>
      <c r="P7" s="7" t="s">
        <v>7</v>
      </c>
      <c r="Q7" s="5"/>
      <c r="R7" s="7" t="s">
        <v>8</v>
      </c>
      <c r="S7" s="6"/>
    </row>
    <row r="8" spans="1:19">
      <c r="A8" s="7" t="s">
        <v>9</v>
      </c>
      <c r="B8" s="5"/>
      <c r="C8" s="7" t="s">
        <v>10</v>
      </c>
      <c r="D8" s="6"/>
      <c r="F8" s="7" t="s">
        <v>9</v>
      </c>
      <c r="G8" s="5"/>
      <c r="H8" s="7" t="s">
        <v>10</v>
      </c>
      <c r="I8" s="6"/>
      <c r="K8" s="7" t="s">
        <v>9</v>
      </c>
      <c r="L8" s="5"/>
      <c r="M8" s="7" t="s">
        <v>10</v>
      </c>
      <c r="N8" s="6"/>
      <c r="P8" s="7" t="s">
        <v>9</v>
      </c>
      <c r="Q8" s="5"/>
      <c r="R8" s="7" t="s">
        <v>10</v>
      </c>
      <c r="S8" s="6"/>
    </row>
    <row r="9" spans="1:19">
      <c r="A9" s="7" t="s">
        <v>11</v>
      </c>
      <c r="B9" s="5"/>
      <c r="C9" s="7" t="s">
        <v>12</v>
      </c>
      <c r="D9" s="6"/>
      <c r="F9" s="7" t="s">
        <v>11</v>
      </c>
      <c r="G9" s="5"/>
      <c r="H9" s="7" t="s">
        <v>12</v>
      </c>
      <c r="I9" s="6"/>
      <c r="K9" s="7" t="s">
        <v>11</v>
      </c>
      <c r="L9" s="5"/>
      <c r="M9" s="7" t="s">
        <v>12</v>
      </c>
      <c r="N9" s="6"/>
      <c r="P9" s="7" t="s">
        <v>11</v>
      </c>
      <c r="Q9" s="5"/>
      <c r="R9" s="7" t="s">
        <v>12</v>
      </c>
      <c r="S9" s="6"/>
    </row>
    <row r="10" spans="1:19">
      <c r="A10" s="7" t="s">
        <v>13</v>
      </c>
      <c r="B10" s="5"/>
      <c r="C10" s="7" t="s">
        <v>10</v>
      </c>
      <c r="D10" s="6"/>
      <c r="F10" s="7" t="s">
        <v>13</v>
      </c>
      <c r="G10" s="5"/>
      <c r="H10" s="7" t="s">
        <v>10</v>
      </c>
      <c r="I10" s="6"/>
      <c r="K10" s="7" t="s">
        <v>13</v>
      </c>
      <c r="L10" s="5"/>
      <c r="M10" s="7" t="s">
        <v>10</v>
      </c>
      <c r="N10" s="6"/>
      <c r="P10" s="7" t="s">
        <v>13</v>
      </c>
      <c r="Q10" s="5"/>
      <c r="R10" s="7" t="s">
        <v>10</v>
      </c>
      <c r="S10" s="6"/>
    </row>
    <row r="11" spans="1:19">
      <c r="A11" s="7" t="s">
        <v>14</v>
      </c>
      <c r="B11" s="5"/>
      <c r="C11" s="8"/>
      <c r="D11" s="6"/>
      <c r="F11" s="7" t="s">
        <v>14</v>
      </c>
      <c r="G11" s="5"/>
      <c r="H11" s="8"/>
      <c r="I11" s="6"/>
      <c r="K11" s="7" t="s">
        <v>14</v>
      </c>
      <c r="L11" s="5"/>
      <c r="M11" s="8"/>
      <c r="N11" s="6"/>
      <c r="P11" s="7" t="s">
        <v>14</v>
      </c>
      <c r="Q11" s="5"/>
      <c r="R11" s="8"/>
      <c r="S11" s="6"/>
    </row>
    <row r="12" spans="1:19" ht="17" thickBot="1">
      <c r="A12" s="9" t="s">
        <v>15</v>
      </c>
      <c r="B12" s="10"/>
      <c r="C12" s="11"/>
      <c r="D12" s="12"/>
      <c r="F12" s="9" t="s">
        <v>15</v>
      </c>
      <c r="G12" s="10"/>
      <c r="H12" s="11"/>
      <c r="I12" s="12"/>
      <c r="K12" s="9" t="s">
        <v>15</v>
      </c>
      <c r="L12" s="10"/>
      <c r="M12" s="11"/>
      <c r="N12" s="12"/>
      <c r="P12" s="9" t="s">
        <v>15</v>
      </c>
      <c r="Q12" s="10"/>
      <c r="R12" s="11"/>
      <c r="S12" s="12"/>
    </row>
    <row r="13" spans="1:19">
      <c r="A13" s="4" t="s">
        <v>16</v>
      </c>
      <c r="B13" s="5"/>
      <c r="C13" s="13" t="s">
        <v>17</v>
      </c>
      <c r="D13" s="6"/>
      <c r="F13" s="4" t="s">
        <v>16</v>
      </c>
      <c r="G13" s="5"/>
      <c r="H13" s="13" t="s">
        <v>17</v>
      </c>
      <c r="I13" s="6"/>
      <c r="K13" s="4" t="s">
        <v>16</v>
      </c>
      <c r="L13" s="5"/>
      <c r="M13" s="13" t="s">
        <v>17</v>
      </c>
      <c r="N13" s="6"/>
      <c r="P13" s="4" t="s">
        <v>16</v>
      </c>
      <c r="Q13" s="5"/>
      <c r="R13" s="13" t="s">
        <v>17</v>
      </c>
      <c r="S13" s="6"/>
    </row>
    <row r="14" spans="1:19">
      <c r="A14" s="7" t="s">
        <v>18</v>
      </c>
      <c r="B14" s="14"/>
      <c r="C14" s="7" t="s">
        <v>19</v>
      </c>
      <c r="D14" s="15"/>
      <c r="F14" s="7" t="s">
        <v>18</v>
      </c>
      <c r="G14" s="14"/>
      <c r="H14" s="7" t="s">
        <v>19</v>
      </c>
      <c r="I14" s="15"/>
      <c r="K14" s="7" t="s">
        <v>18</v>
      </c>
      <c r="L14" s="14"/>
      <c r="M14" s="7" t="s">
        <v>19</v>
      </c>
      <c r="N14" s="15"/>
      <c r="P14" s="7" t="s">
        <v>18</v>
      </c>
      <c r="Q14" s="14"/>
      <c r="R14" s="7" t="s">
        <v>19</v>
      </c>
      <c r="S14" s="15"/>
    </row>
    <row r="15" spans="1:19">
      <c r="A15" s="7" t="s">
        <v>20</v>
      </c>
      <c r="B15" s="5"/>
      <c r="C15" s="7" t="s">
        <v>21</v>
      </c>
      <c r="D15" s="6"/>
      <c r="F15" s="7" t="s">
        <v>20</v>
      </c>
      <c r="G15" s="5"/>
      <c r="H15" s="7" t="s">
        <v>21</v>
      </c>
      <c r="I15" s="6"/>
      <c r="K15" s="7" t="s">
        <v>20</v>
      </c>
      <c r="L15" s="32">
        <v>5700</v>
      </c>
      <c r="M15" s="7" t="s">
        <v>21</v>
      </c>
      <c r="N15" s="6"/>
      <c r="P15" s="7" t="s">
        <v>20</v>
      </c>
      <c r="Q15" s="5">
        <v>5700</v>
      </c>
      <c r="R15" s="7" t="s">
        <v>21</v>
      </c>
      <c r="S15" s="6"/>
    </row>
    <row r="16" spans="1:19">
      <c r="A16" s="7" t="s">
        <v>22</v>
      </c>
      <c r="B16" s="5"/>
      <c r="C16" s="7" t="s">
        <v>23</v>
      </c>
      <c r="D16" s="6"/>
      <c r="F16" s="7" t="s">
        <v>22</v>
      </c>
      <c r="G16" s="5"/>
      <c r="H16" s="7" t="s">
        <v>23</v>
      </c>
      <c r="I16" s="6"/>
      <c r="K16" s="7" t="s">
        <v>22</v>
      </c>
      <c r="L16" s="5"/>
      <c r="M16" s="7" t="s">
        <v>23</v>
      </c>
      <c r="N16" s="6"/>
      <c r="P16" s="7" t="s">
        <v>22</v>
      </c>
      <c r="Q16" s="32">
        <v>150</v>
      </c>
      <c r="R16" s="7" t="s">
        <v>23</v>
      </c>
      <c r="S16" s="6"/>
    </row>
    <row r="17" spans="1:19">
      <c r="A17" s="4"/>
      <c r="B17" s="5"/>
      <c r="C17" s="7" t="s">
        <v>24</v>
      </c>
      <c r="D17" s="6"/>
      <c r="F17" s="4"/>
      <c r="G17" s="5"/>
      <c r="H17" s="7" t="s">
        <v>24</v>
      </c>
      <c r="I17" s="6"/>
      <c r="K17" s="4"/>
      <c r="L17" s="5"/>
      <c r="M17" s="7" t="s">
        <v>24</v>
      </c>
      <c r="N17" s="6"/>
      <c r="P17" s="4"/>
      <c r="Q17" s="5"/>
      <c r="R17" s="7" t="s">
        <v>24</v>
      </c>
      <c r="S17" s="6"/>
    </row>
    <row r="18" spans="1:19">
      <c r="A18" s="8"/>
      <c r="B18" s="5"/>
      <c r="C18" s="1" t="s">
        <v>25</v>
      </c>
      <c r="D18" s="6"/>
      <c r="F18" s="8"/>
      <c r="G18" s="5"/>
      <c r="H18" s="1" t="s">
        <v>25</v>
      </c>
      <c r="I18" s="6"/>
      <c r="K18" s="8"/>
      <c r="L18" s="5"/>
      <c r="M18" s="1" t="s">
        <v>25</v>
      </c>
      <c r="N18" s="6"/>
      <c r="P18" s="8"/>
      <c r="Q18" s="5"/>
      <c r="R18" s="1" t="s">
        <v>25</v>
      </c>
      <c r="S18" s="6"/>
    </row>
    <row r="19" spans="1:19">
      <c r="A19" s="8"/>
      <c r="B19" s="5"/>
      <c r="C19" s="7" t="s">
        <v>26</v>
      </c>
      <c r="D19" s="6"/>
      <c r="F19" s="8"/>
      <c r="G19" s="5"/>
      <c r="H19" s="7" t="s">
        <v>26</v>
      </c>
      <c r="I19" s="6"/>
      <c r="K19" s="8"/>
      <c r="L19" s="5"/>
      <c r="M19" s="7" t="s">
        <v>26</v>
      </c>
      <c r="N19" s="6"/>
      <c r="P19" s="8"/>
      <c r="Q19" s="5"/>
      <c r="R19" s="7" t="s">
        <v>26</v>
      </c>
      <c r="S19" s="6"/>
    </row>
    <row r="20" spans="1:19">
      <c r="A20" s="8"/>
      <c r="B20" s="5"/>
      <c r="C20" s="7" t="s">
        <v>27</v>
      </c>
      <c r="D20" s="6"/>
      <c r="F20" s="8"/>
      <c r="G20" s="5"/>
      <c r="H20" s="7" t="s">
        <v>27</v>
      </c>
      <c r="I20" s="6"/>
      <c r="K20" s="8"/>
      <c r="L20" s="5"/>
      <c r="M20" s="7" t="s">
        <v>27</v>
      </c>
      <c r="N20" s="6"/>
      <c r="P20" s="8"/>
      <c r="Q20" s="5"/>
      <c r="R20" s="7" t="s">
        <v>27</v>
      </c>
      <c r="S20" s="6"/>
    </row>
    <row r="21" spans="1:19">
      <c r="A21" s="8"/>
      <c r="B21" s="5"/>
      <c r="C21" s="7" t="s">
        <v>28</v>
      </c>
      <c r="D21" s="6"/>
      <c r="F21" s="8"/>
      <c r="G21" s="5"/>
      <c r="H21" s="7" t="s">
        <v>28</v>
      </c>
      <c r="I21" s="6"/>
      <c r="K21" s="8"/>
      <c r="L21" s="5"/>
      <c r="M21" s="7" t="s">
        <v>28</v>
      </c>
      <c r="N21" s="6"/>
      <c r="P21" s="8"/>
      <c r="Q21" s="5"/>
      <c r="R21" s="7" t="s">
        <v>28</v>
      </c>
      <c r="S21" s="6"/>
    </row>
    <row r="22" spans="1:19">
      <c r="A22" s="8"/>
      <c r="B22" s="5"/>
      <c r="C22" s="7" t="s">
        <v>29</v>
      </c>
      <c r="D22" s="6"/>
      <c r="F22" s="8"/>
      <c r="G22" s="5"/>
      <c r="H22" s="7" t="s">
        <v>29</v>
      </c>
      <c r="I22" s="6"/>
      <c r="K22" s="8"/>
      <c r="L22" s="5"/>
      <c r="M22" s="7" t="s">
        <v>29</v>
      </c>
      <c r="N22" s="6"/>
      <c r="P22" s="8"/>
      <c r="Q22" s="5"/>
      <c r="R22" s="7" t="s">
        <v>29</v>
      </c>
      <c r="S22" s="6"/>
    </row>
    <row r="23" spans="1:19">
      <c r="A23" s="16"/>
      <c r="B23" s="17"/>
      <c r="C23" s="18" t="s">
        <v>30</v>
      </c>
      <c r="D23" s="19"/>
      <c r="F23" s="16"/>
      <c r="G23" s="17"/>
      <c r="H23" s="18" t="s">
        <v>30</v>
      </c>
      <c r="I23" s="19"/>
      <c r="K23" s="16"/>
      <c r="L23" s="17"/>
      <c r="M23" s="18" t="s">
        <v>30</v>
      </c>
      <c r="N23" s="19"/>
      <c r="P23" s="16"/>
      <c r="Q23" s="17"/>
      <c r="R23" s="18" t="s">
        <v>30</v>
      </c>
      <c r="S23" s="19"/>
    </row>
    <row r="24" spans="1:19">
      <c r="A24" s="21"/>
      <c r="B24" s="21"/>
      <c r="C24" s="25" t="s">
        <v>32</v>
      </c>
      <c r="F24" s="21"/>
      <c r="G24" s="21"/>
      <c r="H24" s="25" t="s">
        <v>32</v>
      </c>
      <c r="K24" s="21"/>
      <c r="L24" s="21"/>
      <c r="M24" s="25" t="s">
        <v>32</v>
      </c>
      <c r="P24" s="21"/>
      <c r="Q24" s="21"/>
      <c r="R24" s="25" t="s">
        <v>32</v>
      </c>
    </row>
    <row r="25" spans="1:19">
      <c r="A25" s="22"/>
      <c r="B25" s="22"/>
      <c r="C25" s="20" t="s">
        <v>33</v>
      </c>
      <c r="D25" s="31">
        <v>3200</v>
      </c>
      <c r="F25" s="22"/>
      <c r="G25" s="22"/>
      <c r="H25" s="20" t="s">
        <v>33</v>
      </c>
      <c r="I25">
        <v>3200</v>
      </c>
      <c r="K25" s="22"/>
      <c r="L25" s="22"/>
      <c r="M25" s="20" t="s">
        <v>33</v>
      </c>
      <c r="N25">
        <v>3200</v>
      </c>
      <c r="P25" s="22"/>
      <c r="Q25" s="22"/>
      <c r="R25" s="20" t="s">
        <v>33</v>
      </c>
      <c r="S25">
        <v>3200</v>
      </c>
    </row>
    <row r="26" spans="1:19">
      <c r="A26" s="22"/>
      <c r="B26" s="22"/>
      <c r="C26" s="20" t="s">
        <v>27</v>
      </c>
      <c r="F26" s="22"/>
      <c r="G26" s="22"/>
      <c r="H26" s="20" t="s">
        <v>27</v>
      </c>
      <c r="K26" s="22"/>
      <c r="L26" s="22"/>
      <c r="M26" s="20" t="s">
        <v>27</v>
      </c>
      <c r="P26" s="22"/>
      <c r="Q26" s="22"/>
      <c r="R26" s="20" t="s">
        <v>27</v>
      </c>
    </row>
    <row r="27" spans="1:19">
      <c r="A27" s="22"/>
      <c r="B27" s="22"/>
      <c r="C27" s="20" t="s">
        <v>28</v>
      </c>
      <c r="F27" s="22"/>
      <c r="G27" s="22"/>
      <c r="H27" s="20" t="s">
        <v>28</v>
      </c>
      <c r="K27" s="22"/>
      <c r="L27" s="22"/>
      <c r="M27" s="20" t="s">
        <v>28</v>
      </c>
      <c r="P27" s="22"/>
      <c r="Q27" s="22"/>
      <c r="R27" s="20" t="s">
        <v>28</v>
      </c>
    </row>
    <row r="28" spans="1:19">
      <c r="A28" s="27"/>
      <c r="B28" s="27"/>
      <c r="C28" s="28" t="s">
        <v>34</v>
      </c>
      <c r="D28" s="29"/>
      <c r="F28" s="27"/>
      <c r="G28" s="27"/>
      <c r="H28" s="28" t="s">
        <v>34</v>
      </c>
      <c r="I28" s="29"/>
      <c r="K28" s="27"/>
      <c r="L28" s="27"/>
      <c r="M28" s="28" t="s">
        <v>34</v>
      </c>
      <c r="N28" s="29"/>
      <c r="P28" s="27"/>
      <c r="Q28" s="27"/>
      <c r="R28" s="28" t="s">
        <v>34</v>
      </c>
      <c r="S28" s="29"/>
    </row>
    <row r="29" spans="1:19" ht="17" thickBot="1">
      <c r="A29" s="23" t="s">
        <v>31</v>
      </c>
      <c r="B29" s="23">
        <f>SUM(B4:B22)</f>
        <v>3200</v>
      </c>
      <c r="C29" s="26" t="s">
        <v>35</v>
      </c>
      <c r="D29" s="24">
        <f>SUM(D4:D28)</f>
        <v>3200</v>
      </c>
      <c r="F29" s="23" t="s">
        <v>31</v>
      </c>
      <c r="G29" s="23">
        <f>SUM(G4:G28)</f>
        <v>8300</v>
      </c>
      <c r="H29" s="26" t="s">
        <v>35</v>
      </c>
      <c r="I29" s="24">
        <f>SUM(I4:I28)</f>
        <v>8300</v>
      </c>
      <c r="K29" s="23" t="s">
        <v>31</v>
      </c>
      <c r="L29" s="23">
        <f>SUM(L4:L28)</f>
        <v>8300</v>
      </c>
      <c r="M29" s="26" t="s">
        <v>35</v>
      </c>
      <c r="N29" s="24">
        <f>SUM(N4:N28)</f>
        <v>8300</v>
      </c>
      <c r="P29" s="23" t="s">
        <v>31</v>
      </c>
      <c r="Q29" s="23">
        <f>SUM(Q4:Q28)</f>
        <v>8300</v>
      </c>
      <c r="R29" s="26" t="s">
        <v>35</v>
      </c>
      <c r="S29" s="24">
        <f>SUM(S4:S28)</f>
        <v>8300</v>
      </c>
    </row>
    <row r="30" spans="1:19">
      <c r="A30" s="64" t="s">
        <v>36</v>
      </c>
      <c r="B30" s="64"/>
      <c r="C30" s="64"/>
      <c r="D30" s="64"/>
      <c r="F30" s="64" t="s">
        <v>38</v>
      </c>
      <c r="G30" s="64"/>
      <c r="H30" s="64"/>
      <c r="I30" s="64"/>
      <c r="K30" s="64" t="s">
        <v>39</v>
      </c>
      <c r="L30" s="64"/>
      <c r="M30" s="64"/>
      <c r="N30" s="64"/>
      <c r="P30" s="64" t="s">
        <v>40</v>
      </c>
      <c r="Q30" s="64"/>
      <c r="R30" s="64"/>
      <c r="S30" s="64"/>
    </row>
    <row r="32" spans="1:19" ht="17" thickBot="1">
      <c r="A32" s="63" t="s">
        <v>0</v>
      </c>
      <c r="B32" s="63"/>
      <c r="C32" s="63"/>
      <c r="D32" s="63"/>
      <c r="F32" s="65" t="s">
        <v>0</v>
      </c>
      <c r="G32" s="65"/>
      <c r="H32" s="65"/>
      <c r="I32" s="65"/>
      <c r="K32" s="65" t="s">
        <v>0</v>
      </c>
      <c r="L32" s="65"/>
      <c r="M32" s="65"/>
      <c r="N32" s="65"/>
      <c r="P32" s="63" t="s">
        <v>43</v>
      </c>
      <c r="Q32" s="63"/>
    </row>
    <row r="33" spans="1:17">
      <c r="A33" s="1" t="s">
        <v>1</v>
      </c>
      <c r="B33" s="2"/>
      <c r="C33" s="1" t="s">
        <v>2</v>
      </c>
      <c r="D33" s="3"/>
      <c r="F33" s="38" t="s">
        <v>1</v>
      </c>
      <c r="G33" s="39"/>
      <c r="H33" s="38" t="s">
        <v>2</v>
      </c>
      <c r="I33" s="40"/>
      <c r="K33" s="38" t="s">
        <v>1</v>
      </c>
      <c r="L33" s="39"/>
      <c r="M33" s="38" t="s">
        <v>2</v>
      </c>
      <c r="N33" s="40"/>
      <c r="P33" s="68" t="s">
        <v>44</v>
      </c>
      <c r="Q33" s="8" t="s">
        <v>45</v>
      </c>
    </row>
    <row r="34" spans="1:17">
      <c r="A34" s="4" t="s">
        <v>3</v>
      </c>
      <c r="B34" s="5"/>
      <c r="C34" s="4" t="s">
        <v>4</v>
      </c>
      <c r="D34" s="6"/>
      <c r="F34" s="41" t="s">
        <v>3</v>
      </c>
      <c r="G34" s="35"/>
      <c r="H34" s="41" t="s">
        <v>4</v>
      </c>
      <c r="I34" s="42"/>
      <c r="K34" s="41" t="s">
        <v>3</v>
      </c>
      <c r="L34" s="35"/>
      <c r="M34" s="41" t="s">
        <v>4</v>
      </c>
      <c r="N34" s="42"/>
      <c r="P34" s="69" t="s">
        <v>46</v>
      </c>
      <c r="Q34" s="75">
        <v>4300</v>
      </c>
    </row>
    <row r="35" spans="1:17">
      <c r="A35" s="7" t="s">
        <v>5</v>
      </c>
      <c r="B35" s="32">
        <f>2450-1600</f>
        <v>850</v>
      </c>
      <c r="C35" s="7" t="s">
        <v>6</v>
      </c>
      <c r="D35" s="6">
        <v>5100</v>
      </c>
      <c r="F35" s="43" t="s">
        <v>5</v>
      </c>
      <c r="G35" s="35">
        <f>2450-1600</f>
        <v>850</v>
      </c>
      <c r="H35" s="43" t="s">
        <v>6</v>
      </c>
      <c r="I35" s="42">
        <v>5100</v>
      </c>
      <c r="K35" s="43" t="s">
        <v>5</v>
      </c>
      <c r="L35" s="32">
        <f>2450-1600+3000</f>
        <v>3850</v>
      </c>
      <c r="M35" s="43" t="s">
        <v>6</v>
      </c>
      <c r="N35" s="42">
        <v>5100</v>
      </c>
      <c r="P35" s="69" t="s">
        <v>47</v>
      </c>
      <c r="Q35" s="75">
        <v>3100</v>
      </c>
    </row>
    <row r="36" spans="1:17">
      <c r="A36" s="7" t="s">
        <v>7</v>
      </c>
      <c r="B36" s="5"/>
      <c r="C36" s="7" t="s">
        <v>8</v>
      </c>
      <c r="D36" s="33">
        <f>2400-1600</f>
        <v>800</v>
      </c>
      <c r="F36" s="43" t="s">
        <v>7</v>
      </c>
      <c r="G36" s="35"/>
      <c r="H36" s="43" t="s">
        <v>8</v>
      </c>
      <c r="I36" s="42">
        <f>2400-1600</f>
        <v>800</v>
      </c>
      <c r="K36" s="43" t="s">
        <v>7</v>
      </c>
      <c r="L36" s="32">
        <v>1300</v>
      </c>
      <c r="M36" s="43" t="s">
        <v>8</v>
      </c>
      <c r="N36" s="42">
        <f>2400-1600</f>
        <v>800</v>
      </c>
      <c r="P36" s="71" t="s">
        <v>48</v>
      </c>
      <c r="Q36" s="70"/>
    </row>
    <row r="37" spans="1:17">
      <c r="A37" s="7" t="s">
        <v>9</v>
      </c>
      <c r="B37" s="5"/>
      <c r="C37" s="7" t="s">
        <v>10</v>
      </c>
      <c r="D37" s="6"/>
      <c r="F37" s="43" t="s">
        <v>9</v>
      </c>
      <c r="G37" s="35"/>
      <c r="H37" s="43" t="s">
        <v>10</v>
      </c>
      <c r="I37" s="33">
        <v>1200</v>
      </c>
      <c r="K37" s="43" t="s">
        <v>9</v>
      </c>
      <c r="L37" s="35"/>
      <c r="M37" s="43" t="s">
        <v>10</v>
      </c>
      <c r="N37" s="42">
        <v>1200</v>
      </c>
      <c r="P37" s="71" t="s">
        <v>49</v>
      </c>
      <c r="Q37" s="70"/>
    </row>
    <row r="38" spans="1:17">
      <c r="A38" s="7" t="s">
        <v>11</v>
      </c>
      <c r="B38" s="5"/>
      <c r="C38" s="7" t="s">
        <v>12</v>
      </c>
      <c r="D38" s="6"/>
      <c r="F38" s="43" t="s">
        <v>11</v>
      </c>
      <c r="G38" s="35"/>
      <c r="H38" s="43" t="s">
        <v>12</v>
      </c>
      <c r="I38" s="42"/>
      <c r="K38" s="43" t="s">
        <v>11</v>
      </c>
      <c r="L38" s="35"/>
      <c r="M38" s="43" t="s">
        <v>12</v>
      </c>
      <c r="N38" s="42"/>
      <c r="P38" s="71" t="s">
        <v>50</v>
      </c>
      <c r="Q38" s="70"/>
    </row>
    <row r="39" spans="1:17">
      <c r="A39" s="7" t="s">
        <v>13</v>
      </c>
      <c r="B39" s="32">
        <v>2400</v>
      </c>
      <c r="C39" s="7" t="s">
        <v>10</v>
      </c>
      <c r="D39" s="6"/>
      <c r="F39" s="43" t="s">
        <v>13</v>
      </c>
      <c r="G39" s="32">
        <v>3600</v>
      </c>
      <c r="H39" s="43" t="s">
        <v>10</v>
      </c>
      <c r="I39" s="42"/>
      <c r="K39" s="43" t="s">
        <v>13</v>
      </c>
      <c r="L39" s="32">
        <f>3600-3100</f>
        <v>500</v>
      </c>
      <c r="M39" s="43" t="s">
        <v>10</v>
      </c>
      <c r="N39" s="42"/>
      <c r="P39" s="71" t="s">
        <v>51</v>
      </c>
      <c r="Q39" s="70"/>
    </row>
    <row r="40" spans="1:17">
      <c r="A40" s="7" t="s">
        <v>14</v>
      </c>
      <c r="B40" s="5"/>
      <c r="C40" s="8"/>
      <c r="D40" s="6"/>
      <c r="F40" s="43" t="s">
        <v>14</v>
      </c>
      <c r="G40" s="35"/>
      <c r="H40" s="44"/>
      <c r="I40" s="42"/>
      <c r="K40" s="43" t="s">
        <v>14</v>
      </c>
      <c r="L40" s="35"/>
      <c r="M40" s="44"/>
      <c r="N40" s="42"/>
      <c r="P40" s="71" t="s">
        <v>52</v>
      </c>
      <c r="Q40" s="70"/>
    </row>
    <row r="41" spans="1:17" ht="17" thickBot="1">
      <c r="A41" s="9" t="s">
        <v>15</v>
      </c>
      <c r="B41" s="10"/>
      <c r="C41" s="11"/>
      <c r="D41" s="12"/>
      <c r="F41" s="45" t="s">
        <v>15</v>
      </c>
      <c r="G41" s="46"/>
      <c r="H41" s="47"/>
      <c r="I41" s="48"/>
      <c r="K41" s="45" t="s">
        <v>15</v>
      </c>
      <c r="L41" s="46"/>
      <c r="M41" s="47"/>
      <c r="N41" s="48"/>
      <c r="P41" s="69" t="s">
        <v>53</v>
      </c>
      <c r="Q41" s="70"/>
    </row>
    <row r="42" spans="1:17">
      <c r="A42" s="4" t="s">
        <v>16</v>
      </c>
      <c r="B42" s="5"/>
      <c r="C42" s="13" t="s">
        <v>17</v>
      </c>
      <c r="D42" s="6"/>
      <c r="F42" s="41" t="s">
        <v>16</v>
      </c>
      <c r="G42" s="35"/>
      <c r="H42" s="49" t="s">
        <v>17</v>
      </c>
      <c r="I42" s="42"/>
      <c r="K42" s="41" t="s">
        <v>16</v>
      </c>
      <c r="L42" s="35"/>
      <c r="M42" s="49" t="s">
        <v>17</v>
      </c>
      <c r="N42" s="42"/>
      <c r="P42" s="71" t="s">
        <v>54</v>
      </c>
      <c r="Q42" s="70"/>
    </row>
    <row r="43" spans="1:17">
      <c r="A43" s="7" t="s">
        <v>18</v>
      </c>
      <c r="B43" s="14"/>
      <c r="C43" s="7" t="s">
        <v>19</v>
      </c>
      <c r="D43" s="15"/>
      <c r="F43" s="43" t="s">
        <v>18</v>
      </c>
      <c r="G43" s="50"/>
      <c r="H43" s="43" t="s">
        <v>19</v>
      </c>
      <c r="I43" s="51"/>
      <c r="K43" s="43" t="s">
        <v>18</v>
      </c>
      <c r="L43" s="50"/>
      <c r="M43" s="43" t="s">
        <v>19</v>
      </c>
      <c r="N43" s="51"/>
      <c r="P43" s="69" t="s">
        <v>55</v>
      </c>
      <c r="Q43" s="70"/>
    </row>
    <row r="44" spans="1:17">
      <c r="A44" s="7" t="s">
        <v>20</v>
      </c>
      <c r="B44" s="5">
        <v>5700</v>
      </c>
      <c r="C44" s="7" t="s">
        <v>21</v>
      </c>
      <c r="D44" s="6"/>
      <c r="F44" s="43" t="s">
        <v>20</v>
      </c>
      <c r="G44" s="35">
        <v>5700</v>
      </c>
      <c r="H44" s="43" t="s">
        <v>21</v>
      </c>
      <c r="I44" s="42"/>
      <c r="K44" s="43" t="s">
        <v>20</v>
      </c>
      <c r="L44" s="35">
        <v>5700</v>
      </c>
      <c r="M44" s="43" t="s">
        <v>21</v>
      </c>
      <c r="N44" s="42"/>
      <c r="P44" s="69" t="s">
        <v>56</v>
      </c>
      <c r="Q44" s="70"/>
    </row>
    <row r="45" spans="1:17">
      <c r="A45" s="7" t="s">
        <v>22</v>
      </c>
      <c r="B45" s="5">
        <v>150</v>
      </c>
      <c r="C45" s="7" t="s">
        <v>23</v>
      </c>
      <c r="D45" s="6"/>
      <c r="F45" s="43" t="s">
        <v>22</v>
      </c>
      <c r="G45" s="35">
        <v>150</v>
      </c>
      <c r="H45" s="43" t="s">
        <v>23</v>
      </c>
      <c r="I45" s="42"/>
      <c r="K45" s="43" t="s">
        <v>22</v>
      </c>
      <c r="L45" s="35">
        <v>150</v>
      </c>
      <c r="M45" s="43" t="s">
        <v>23</v>
      </c>
      <c r="N45" s="42"/>
      <c r="P45" s="71" t="s">
        <v>57</v>
      </c>
      <c r="Q45" s="70"/>
    </row>
    <row r="46" spans="1:17">
      <c r="A46" s="4"/>
      <c r="B46" s="5"/>
      <c r="C46" s="7" t="s">
        <v>24</v>
      </c>
      <c r="D46" s="6"/>
      <c r="F46" s="41"/>
      <c r="G46" s="35"/>
      <c r="H46" s="43" t="s">
        <v>24</v>
      </c>
      <c r="I46" s="42"/>
      <c r="K46" s="41"/>
      <c r="L46" s="35"/>
      <c r="M46" s="43" t="s">
        <v>24</v>
      </c>
      <c r="N46" s="42"/>
      <c r="P46" s="71" t="s">
        <v>58</v>
      </c>
      <c r="Q46" s="70"/>
    </row>
    <row r="47" spans="1:17">
      <c r="A47" s="8"/>
      <c r="B47" s="5"/>
      <c r="C47" s="1" t="s">
        <v>25</v>
      </c>
      <c r="D47" s="6"/>
      <c r="F47" s="44"/>
      <c r="G47" s="35"/>
      <c r="H47" s="38" t="s">
        <v>25</v>
      </c>
      <c r="I47" s="42"/>
      <c r="K47" s="44"/>
      <c r="L47" s="35"/>
      <c r="M47" s="38" t="s">
        <v>25</v>
      </c>
      <c r="N47" s="42"/>
      <c r="P47" s="69" t="s">
        <v>59</v>
      </c>
      <c r="Q47" s="70"/>
    </row>
    <row r="48" spans="1:17">
      <c r="A48" s="8"/>
      <c r="B48" s="5"/>
      <c r="C48" s="7" t="s">
        <v>26</v>
      </c>
      <c r="D48" s="6"/>
      <c r="F48" s="44"/>
      <c r="G48" s="35"/>
      <c r="H48" s="43" t="s">
        <v>26</v>
      </c>
      <c r="I48" s="42"/>
      <c r="K48" s="44"/>
      <c r="L48" s="35"/>
      <c r="M48" s="43" t="s">
        <v>26</v>
      </c>
      <c r="N48" s="42"/>
      <c r="P48" s="71" t="s">
        <v>60</v>
      </c>
      <c r="Q48" s="70"/>
    </row>
    <row r="49" spans="1:17" ht="17" thickBot="1">
      <c r="A49" s="8"/>
      <c r="B49" s="5"/>
      <c r="C49" s="7" t="s">
        <v>27</v>
      </c>
      <c r="D49" s="6"/>
      <c r="F49" s="44"/>
      <c r="G49" s="35"/>
      <c r="H49" s="43" t="s">
        <v>27</v>
      </c>
      <c r="I49" s="42"/>
      <c r="K49" s="44"/>
      <c r="L49" s="35"/>
      <c r="M49" s="43" t="s">
        <v>27</v>
      </c>
      <c r="N49" s="42"/>
      <c r="P49" s="72" t="s">
        <v>61</v>
      </c>
      <c r="Q49" s="73"/>
    </row>
    <row r="50" spans="1:17">
      <c r="A50" s="8"/>
      <c r="B50" s="5"/>
      <c r="C50" s="7" t="s">
        <v>28</v>
      </c>
      <c r="D50" s="6"/>
      <c r="F50" s="44"/>
      <c r="G50" s="35"/>
      <c r="H50" s="43" t="s">
        <v>28</v>
      </c>
      <c r="I50" s="42"/>
      <c r="K50" s="44"/>
      <c r="L50" s="35"/>
      <c r="M50" s="43" t="s">
        <v>28</v>
      </c>
      <c r="N50" s="42"/>
    </row>
    <row r="51" spans="1:17">
      <c r="A51" s="8"/>
      <c r="B51" s="5"/>
      <c r="C51" s="7" t="s">
        <v>29</v>
      </c>
      <c r="D51" s="6"/>
      <c r="F51" s="44"/>
      <c r="G51" s="35"/>
      <c r="H51" s="43" t="s">
        <v>29</v>
      </c>
      <c r="I51" s="42"/>
      <c r="K51" s="44"/>
      <c r="L51" s="35"/>
      <c r="M51" s="43" t="s">
        <v>29</v>
      </c>
      <c r="N51" s="42"/>
    </row>
    <row r="52" spans="1:17">
      <c r="A52" s="16"/>
      <c r="B52" s="17"/>
      <c r="C52" s="18" t="s">
        <v>30</v>
      </c>
      <c r="D52" s="19"/>
      <c r="F52" s="52"/>
      <c r="G52" s="53"/>
      <c r="H52" s="54" t="s">
        <v>30</v>
      </c>
      <c r="I52" s="55"/>
      <c r="K52" s="52"/>
      <c r="L52" s="53"/>
      <c r="M52" s="54" t="s">
        <v>30</v>
      </c>
      <c r="N52" s="55"/>
    </row>
    <row r="53" spans="1:17">
      <c r="A53" s="21"/>
      <c r="B53" s="21"/>
      <c r="C53" s="25" t="s">
        <v>32</v>
      </c>
      <c r="F53" s="56"/>
      <c r="G53" s="56"/>
      <c r="H53" s="57" t="s">
        <v>32</v>
      </c>
      <c r="I53" s="36"/>
      <c r="K53" s="56"/>
      <c r="L53" s="56"/>
      <c r="M53" s="57" t="s">
        <v>32</v>
      </c>
      <c r="N53" s="36"/>
    </row>
    <row r="54" spans="1:17">
      <c r="A54" s="22"/>
      <c r="B54" s="22"/>
      <c r="C54" s="20" t="s">
        <v>33</v>
      </c>
      <c r="D54" s="36">
        <v>3200</v>
      </c>
      <c r="F54" s="58"/>
      <c r="G54" s="58"/>
      <c r="H54" s="20" t="s">
        <v>33</v>
      </c>
      <c r="I54" s="36">
        <v>3200</v>
      </c>
      <c r="K54" s="58"/>
      <c r="L54" s="58"/>
      <c r="M54" s="20" t="s">
        <v>33</v>
      </c>
      <c r="N54" s="36">
        <v>3200</v>
      </c>
    </row>
    <row r="55" spans="1:17">
      <c r="A55" s="22"/>
      <c r="B55" s="22"/>
      <c r="C55" s="20" t="s">
        <v>27</v>
      </c>
      <c r="F55" s="58"/>
      <c r="G55" s="58"/>
      <c r="H55" s="20" t="s">
        <v>27</v>
      </c>
      <c r="I55" s="36"/>
      <c r="K55" s="58"/>
      <c r="L55" s="58"/>
      <c r="M55" s="20" t="s">
        <v>27</v>
      </c>
      <c r="N55" s="36"/>
    </row>
    <row r="56" spans="1:17">
      <c r="A56" s="22"/>
      <c r="B56" s="22"/>
      <c r="C56" s="20" t="s">
        <v>28</v>
      </c>
      <c r="F56" s="58"/>
      <c r="G56" s="58"/>
      <c r="H56" s="20" t="s">
        <v>28</v>
      </c>
      <c r="I56" s="36"/>
      <c r="K56" s="58"/>
      <c r="L56" s="58"/>
      <c r="M56" s="20" t="s">
        <v>28</v>
      </c>
      <c r="N56" s="36"/>
    </row>
    <row r="57" spans="1:17">
      <c r="A57" s="27"/>
      <c r="B57" s="27"/>
      <c r="C57" s="28" t="s">
        <v>34</v>
      </c>
      <c r="D57" s="29"/>
      <c r="F57" s="59"/>
      <c r="G57" s="59"/>
      <c r="H57" s="28" t="s">
        <v>34</v>
      </c>
      <c r="I57" s="60"/>
      <c r="K57" s="59"/>
      <c r="L57" s="59"/>
      <c r="M57" s="28" t="s">
        <v>34</v>
      </c>
      <c r="N57" s="76">
        <v>1200</v>
      </c>
    </row>
    <row r="58" spans="1:17" ht="17" thickBot="1">
      <c r="A58" s="23" t="s">
        <v>31</v>
      </c>
      <c r="B58" s="23">
        <f>SUM(B33:B51)</f>
        <v>9100</v>
      </c>
      <c r="C58" s="26" t="s">
        <v>35</v>
      </c>
      <c r="D58" s="24">
        <f>SUM(D33:D57)</f>
        <v>9100</v>
      </c>
      <c r="F58" s="61" t="s">
        <v>31</v>
      </c>
      <c r="G58" s="61">
        <f>SUM(G33:G51)</f>
        <v>10300</v>
      </c>
      <c r="H58" s="26" t="s">
        <v>35</v>
      </c>
      <c r="I58" s="62">
        <f>SUM(I33:I57)</f>
        <v>10300</v>
      </c>
      <c r="K58" s="61" t="s">
        <v>31</v>
      </c>
      <c r="L58" s="61">
        <f>SUM(L33:L51)</f>
        <v>11500</v>
      </c>
      <c r="M58" s="26" t="s">
        <v>35</v>
      </c>
      <c r="N58" s="62">
        <f>SUM(N33:N57)</f>
        <v>11500</v>
      </c>
    </row>
    <row r="59" spans="1:17">
      <c r="A59" s="64" t="s">
        <v>41</v>
      </c>
      <c r="B59" s="64"/>
      <c r="C59" s="64"/>
      <c r="D59" s="64"/>
      <c r="F59" s="66" t="s">
        <v>42</v>
      </c>
      <c r="G59" s="66"/>
      <c r="H59" s="66"/>
      <c r="I59" s="66"/>
      <c r="K59" s="74" t="s">
        <v>63</v>
      </c>
      <c r="L59" s="74"/>
      <c r="M59" s="74"/>
      <c r="N59" s="74"/>
      <c r="O59" s="74"/>
      <c r="P59" s="74"/>
      <c r="Q59" s="74"/>
    </row>
    <row r="61" spans="1:17" ht="17" thickBot="1">
      <c r="A61" s="65" t="s">
        <v>0</v>
      </c>
      <c r="B61" s="65"/>
      <c r="C61" s="65"/>
      <c r="D61" s="65"/>
      <c r="F61" s="65" t="s">
        <v>0</v>
      </c>
      <c r="G61" s="65"/>
      <c r="H61" s="65"/>
      <c r="I61" s="65"/>
      <c r="K61" s="34" t="s">
        <v>43</v>
      </c>
      <c r="L61" s="34"/>
    </row>
    <row r="62" spans="1:17">
      <c r="A62" s="38" t="s">
        <v>1</v>
      </c>
      <c r="B62" s="39"/>
      <c r="C62" s="38" t="s">
        <v>2</v>
      </c>
      <c r="D62" s="40"/>
      <c r="F62" s="38" t="s">
        <v>1</v>
      </c>
      <c r="G62" s="39"/>
      <c r="H62" s="38" t="s">
        <v>2</v>
      </c>
      <c r="I62" s="40"/>
      <c r="K62" s="68" t="s">
        <v>44</v>
      </c>
      <c r="L62" s="8" t="s">
        <v>45</v>
      </c>
    </row>
    <row r="63" spans="1:17">
      <c r="A63" s="41" t="s">
        <v>3</v>
      </c>
      <c r="B63" s="35"/>
      <c r="C63" s="41" t="s">
        <v>4</v>
      </c>
      <c r="D63" s="42"/>
      <c r="F63" s="41" t="s">
        <v>3</v>
      </c>
      <c r="G63" s="35"/>
      <c r="H63" s="41" t="s">
        <v>4</v>
      </c>
      <c r="I63" s="42"/>
      <c r="K63" s="69" t="s">
        <v>46</v>
      </c>
      <c r="L63" s="77">
        <v>4300</v>
      </c>
    </row>
    <row r="64" spans="1:17">
      <c r="A64" s="43" t="s">
        <v>5</v>
      </c>
      <c r="B64" s="32">
        <f>2450-1600+3000-150</f>
        <v>3700</v>
      </c>
      <c r="C64" s="43" t="s">
        <v>6</v>
      </c>
      <c r="D64" s="42">
        <v>5100</v>
      </c>
      <c r="F64" s="43" t="s">
        <v>5</v>
      </c>
      <c r="G64" s="32">
        <f>2450-1600+3000-150-50</f>
        <v>3650</v>
      </c>
      <c r="H64" s="43" t="s">
        <v>6</v>
      </c>
      <c r="I64" s="42">
        <v>5100</v>
      </c>
      <c r="K64" s="69" t="s">
        <v>47</v>
      </c>
      <c r="L64" s="77">
        <v>3100</v>
      </c>
    </row>
    <row r="65" spans="1:12">
      <c r="A65" s="43" t="s">
        <v>7</v>
      </c>
      <c r="B65" s="35">
        <v>1300</v>
      </c>
      <c r="C65" s="43" t="s">
        <v>8</v>
      </c>
      <c r="D65" s="42">
        <f>2400-1600</f>
        <v>800</v>
      </c>
      <c r="F65" s="43" t="s">
        <v>7</v>
      </c>
      <c r="G65" s="35">
        <v>1300</v>
      </c>
      <c r="H65" s="43" t="s">
        <v>8</v>
      </c>
      <c r="I65" s="42">
        <f>2400-1600</f>
        <v>800</v>
      </c>
      <c r="K65" s="71" t="s">
        <v>48</v>
      </c>
      <c r="L65" s="70"/>
    </row>
    <row r="66" spans="1:12">
      <c r="A66" s="43" t="s">
        <v>9</v>
      </c>
      <c r="B66" s="35"/>
      <c r="C66" s="43" t="s">
        <v>10</v>
      </c>
      <c r="D66" s="42">
        <v>1200</v>
      </c>
      <c r="F66" s="43" t="s">
        <v>9</v>
      </c>
      <c r="G66" s="35"/>
      <c r="H66" s="43" t="s">
        <v>10</v>
      </c>
      <c r="I66" s="42">
        <v>1200</v>
      </c>
      <c r="K66" s="71" t="s">
        <v>49</v>
      </c>
      <c r="L66" s="70"/>
    </row>
    <row r="67" spans="1:12">
      <c r="A67" s="43" t="s">
        <v>11</v>
      </c>
      <c r="B67" s="32">
        <v>150</v>
      </c>
      <c r="C67" s="43" t="s">
        <v>12</v>
      </c>
      <c r="D67" s="42"/>
      <c r="F67" s="43" t="s">
        <v>11</v>
      </c>
      <c r="G67" s="35">
        <v>150</v>
      </c>
      <c r="H67" s="43" t="s">
        <v>12</v>
      </c>
      <c r="I67" s="42"/>
      <c r="K67" s="71" t="s">
        <v>50</v>
      </c>
      <c r="L67" s="75">
        <v>50</v>
      </c>
    </row>
    <row r="68" spans="1:12">
      <c r="A68" s="43" t="s">
        <v>13</v>
      </c>
      <c r="B68" s="35">
        <f>3600-3100</f>
        <v>500</v>
      </c>
      <c r="C68" s="43" t="s">
        <v>10</v>
      </c>
      <c r="D68" s="42"/>
      <c r="F68" s="43" t="s">
        <v>13</v>
      </c>
      <c r="G68" s="35">
        <f>3600-3100</f>
        <v>500</v>
      </c>
      <c r="H68" s="43" t="s">
        <v>10</v>
      </c>
      <c r="I68" s="42"/>
      <c r="K68" s="71" t="s">
        <v>51</v>
      </c>
      <c r="L68" s="70"/>
    </row>
    <row r="69" spans="1:12">
      <c r="A69" s="43" t="s">
        <v>14</v>
      </c>
      <c r="B69" s="35"/>
      <c r="C69" s="44"/>
      <c r="D69" s="42"/>
      <c r="F69" s="43" t="s">
        <v>14</v>
      </c>
      <c r="G69" s="35"/>
      <c r="H69" s="44"/>
      <c r="I69" s="42"/>
      <c r="K69" s="71" t="s">
        <v>52</v>
      </c>
      <c r="L69" s="70"/>
    </row>
    <row r="70" spans="1:12" ht="17" thickBot="1">
      <c r="A70" s="45" t="s">
        <v>15</v>
      </c>
      <c r="B70" s="46"/>
      <c r="C70" s="47"/>
      <c r="D70" s="48"/>
      <c r="F70" s="45" t="s">
        <v>15</v>
      </c>
      <c r="G70" s="46"/>
      <c r="H70" s="47"/>
      <c r="I70" s="48"/>
      <c r="K70" s="69" t="s">
        <v>53</v>
      </c>
      <c r="L70" s="70"/>
    </row>
    <row r="71" spans="1:12">
      <c r="A71" s="41" t="s">
        <v>16</v>
      </c>
      <c r="B71" s="35"/>
      <c r="C71" s="49" t="s">
        <v>17</v>
      </c>
      <c r="D71" s="42"/>
      <c r="F71" s="41" t="s">
        <v>16</v>
      </c>
      <c r="G71" s="35"/>
      <c r="H71" s="49" t="s">
        <v>17</v>
      </c>
      <c r="I71" s="42"/>
      <c r="K71" s="71" t="s">
        <v>54</v>
      </c>
      <c r="L71" s="70"/>
    </row>
    <row r="72" spans="1:12">
      <c r="A72" s="43" t="s">
        <v>18</v>
      </c>
      <c r="B72" s="50"/>
      <c r="C72" s="43" t="s">
        <v>19</v>
      </c>
      <c r="D72" s="51"/>
      <c r="F72" s="43" t="s">
        <v>18</v>
      </c>
      <c r="G72" s="50"/>
      <c r="H72" s="43" t="s">
        <v>19</v>
      </c>
      <c r="I72" s="51"/>
      <c r="K72" s="69" t="s">
        <v>55</v>
      </c>
      <c r="L72" s="70"/>
    </row>
    <row r="73" spans="1:12">
      <c r="A73" s="43" t="s">
        <v>20</v>
      </c>
      <c r="B73" s="35">
        <v>5700</v>
      </c>
      <c r="C73" s="43" t="s">
        <v>21</v>
      </c>
      <c r="D73" s="42"/>
      <c r="F73" s="43" t="s">
        <v>20</v>
      </c>
      <c r="G73" s="35">
        <v>5700</v>
      </c>
      <c r="H73" s="43" t="s">
        <v>21</v>
      </c>
      <c r="I73" s="42"/>
      <c r="K73" s="69" t="s">
        <v>56</v>
      </c>
      <c r="L73" s="70"/>
    </row>
    <row r="74" spans="1:12">
      <c r="A74" s="43" t="s">
        <v>22</v>
      </c>
      <c r="B74" s="35">
        <v>150</v>
      </c>
      <c r="C74" s="43" t="s">
        <v>23</v>
      </c>
      <c r="D74" s="42"/>
      <c r="F74" s="43" t="s">
        <v>22</v>
      </c>
      <c r="G74" s="35">
        <v>150</v>
      </c>
      <c r="H74" s="43" t="s">
        <v>23</v>
      </c>
      <c r="I74" s="42"/>
      <c r="K74" s="71" t="s">
        <v>57</v>
      </c>
      <c r="L74" s="70"/>
    </row>
    <row r="75" spans="1:12">
      <c r="A75" s="41"/>
      <c r="B75" s="35"/>
      <c r="C75" s="43" t="s">
        <v>24</v>
      </c>
      <c r="D75" s="42"/>
      <c r="F75" s="41"/>
      <c r="G75" s="35"/>
      <c r="H75" s="43" t="s">
        <v>24</v>
      </c>
      <c r="I75" s="42"/>
      <c r="K75" s="71" t="s">
        <v>58</v>
      </c>
      <c r="L75" s="70"/>
    </row>
    <row r="76" spans="1:12">
      <c r="A76" s="44"/>
      <c r="B76" s="35"/>
      <c r="C76" s="38" t="s">
        <v>25</v>
      </c>
      <c r="D76" s="42"/>
      <c r="F76" s="44"/>
      <c r="G76" s="35"/>
      <c r="H76" s="38" t="s">
        <v>25</v>
      </c>
      <c r="I76" s="42"/>
      <c r="K76" s="69" t="s">
        <v>59</v>
      </c>
      <c r="L76" s="70"/>
    </row>
    <row r="77" spans="1:12">
      <c r="A77" s="44"/>
      <c r="B77" s="35"/>
      <c r="C77" s="43" t="s">
        <v>26</v>
      </c>
      <c r="D77" s="42"/>
      <c r="F77" s="44"/>
      <c r="G77" s="35"/>
      <c r="H77" s="43" t="s">
        <v>26</v>
      </c>
      <c r="I77" s="42"/>
      <c r="K77" s="71" t="s">
        <v>60</v>
      </c>
      <c r="L77" s="70"/>
    </row>
    <row r="78" spans="1:12" ht="17" thickBot="1">
      <c r="A78" s="44"/>
      <c r="B78" s="35"/>
      <c r="C78" s="43" t="s">
        <v>27</v>
      </c>
      <c r="D78" s="42"/>
      <c r="F78" s="44"/>
      <c r="G78" s="35"/>
      <c r="H78" s="43" t="s">
        <v>27</v>
      </c>
      <c r="I78" s="42"/>
      <c r="K78" s="72" t="s">
        <v>61</v>
      </c>
      <c r="L78" s="73"/>
    </row>
    <row r="79" spans="1:12">
      <c r="A79" s="44"/>
      <c r="B79" s="35"/>
      <c r="C79" s="43" t="s">
        <v>28</v>
      </c>
      <c r="D79" s="42"/>
      <c r="F79" s="44"/>
      <c r="G79" s="35"/>
      <c r="H79" s="43" t="s">
        <v>28</v>
      </c>
      <c r="I79" s="42"/>
    </row>
    <row r="80" spans="1:12">
      <c r="A80" s="44"/>
      <c r="B80" s="35"/>
      <c r="C80" s="43" t="s">
        <v>29</v>
      </c>
      <c r="D80" s="42"/>
      <c r="F80" s="44"/>
      <c r="G80" s="35"/>
      <c r="H80" s="43" t="s">
        <v>29</v>
      </c>
      <c r="I80" s="42"/>
    </row>
    <row r="81" spans="1:17">
      <c r="A81" s="52"/>
      <c r="B81" s="53"/>
      <c r="C81" s="54" t="s">
        <v>30</v>
      </c>
      <c r="D81" s="55"/>
      <c r="F81" s="52"/>
      <c r="G81" s="53"/>
      <c r="H81" s="54" t="s">
        <v>30</v>
      </c>
      <c r="I81" s="55"/>
    </row>
    <row r="82" spans="1:17">
      <c r="A82" s="56"/>
      <c r="B82" s="56"/>
      <c r="C82" s="57" t="s">
        <v>32</v>
      </c>
      <c r="D82" s="36"/>
      <c r="F82" s="56"/>
      <c r="G82" s="56"/>
      <c r="H82" s="57" t="s">
        <v>32</v>
      </c>
      <c r="I82" s="36"/>
    </row>
    <row r="83" spans="1:17">
      <c r="A83" s="58"/>
      <c r="B83" s="58"/>
      <c r="C83" s="20" t="s">
        <v>33</v>
      </c>
      <c r="D83" s="36">
        <v>3200</v>
      </c>
      <c r="F83" s="58"/>
      <c r="G83" s="58"/>
      <c r="H83" s="20" t="s">
        <v>33</v>
      </c>
      <c r="I83" s="36">
        <v>3200</v>
      </c>
    </row>
    <row r="84" spans="1:17">
      <c r="A84" s="58"/>
      <c r="B84" s="58"/>
      <c r="C84" s="20" t="s">
        <v>27</v>
      </c>
      <c r="D84" s="36"/>
      <c r="F84" s="58"/>
      <c r="G84" s="58"/>
      <c r="H84" s="20" t="s">
        <v>27</v>
      </c>
      <c r="I84" s="36"/>
    </row>
    <row r="85" spans="1:17">
      <c r="A85" s="58"/>
      <c r="B85" s="58"/>
      <c r="C85" s="20" t="s">
        <v>28</v>
      </c>
      <c r="D85" s="36"/>
      <c r="F85" s="58"/>
      <c r="G85" s="58"/>
      <c r="H85" s="20" t="s">
        <v>28</v>
      </c>
      <c r="I85" s="36"/>
    </row>
    <row r="86" spans="1:17">
      <c r="A86" s="59"/>
      <c r="B86" s="59"/>
      <c r="C86" s="28" t="s">
        <v>34</v>
      </c>
      <c r="D86" s="60">
        <v>1200</v>
      </c>
      <c r="F86" s="59"/>
      <c r="G86" s="59"/>
      <c r="H86" s="28" t="s">
        <v>34</v>
      </c>
      <c r="I86" s="60">
        <f>1200-50</f>
        <v>1150</v>
      </c>
    </row>
    <row r="87" spans="1:17" ht="17" thickBot="1">
      <c r="A87" s="61" t="s">
        <v>31</v>
      </c>
      <c r="B87" s="61">
        <f>SUM(B62:B80)</f>
        <v>11500</v>
      </c>
      <c r="C87" s="26" t="s">
        <v>35</v>
      </c>
      <c r="D87" s="62">
        <f>SUM(D62:D86)</f>
        <v>11500</v>
      </c>
      <c r="F87" s="61" t="s">
        <v>31</v>
      </c>
      <c r="G87" s="61">
        <f>SUM(G62:G80)</f>
        <v>11450</v>
      </c>
      <c r="H87" s="26" t="s">
        <v>35</v>
      </c>
      <c r="I87" s="62">
        <f>SUM(I62:I86)</f>
        <v>11450</v>
      </c>
    </row>
    <row r="88" spans="1:17">
      <c r="A88" s="64" t="s">
        <v>62</v>
      </c>
      <c r="B88" s="64"/>
      <c r="C88" s="64"/>
      <c r="D88" s="64"/>
      <c r="F88" s="78" t="s">
        <v>64</v>
      </c>
      <c r="G88" s="78"/>
      <c r="H88" s="78"/>
      <c r="I88" s="78"/>
      <c r="J88" s="78"/>
      <c r="K88" s="78"/>
      <c r="L88" s="78"/>
    </row>
    <row r="90" spans="1:17" ht="17" thickBot="1">
      <c r="A90" s="65" t="s">
        <v>0</v>
      </c>
      <c r="B90" s="65"/>
      <c r="C90" s="65"/>
      <c r="D90" s="65"/>
      <c r="F90" s="34" t="s">
        <v>43</v>
      </c>
      <c r="G90" s="34"/>
      <c r="K90" s="65" t="s">
        <v>0</v>
      </c>
      <c r="L90" s="65"/>
      <c r="M90" s="65"/>
      <c r="N90" s="65"/>
      <c r="P90" s="34" t="s">
        <v>43</v>
      </c>
      <c r="Q90" s="34"/>
    </row>
    <row r="91" spans="1:17">
      <c r="A91" s="38" t="s">
        <v>1</v>
      </c>
      <c r="B91" s="39"/>
      <c r="C91" s="38" t="s">
        <v>2</v>
      </c>
      <c r="D91" s="40"/>
      <c r="F91" s="68" t="s">
        <v>44</v>
      </c>
      <c r="G91" s="8" t="s">
        <v>45</v>
      </c>
      <c r="K91" s="38" t="s">
        <v>1</v>
      </c>
      <c r="L91" s="39"/>
      <c r="M91" s="38" t="s">
        <v>2</v>
      </c>
      <c r="N91" s="40"/>
      <c r="O91" s="36"/>
      <c r="P91" s="83" t="s">
        <v>44</v>
      </c>
      <c r="Q91" s="44" t="s">
        <v>45</v>
      </c>
    </row>
    <row r="92" spans="1:17">
      <c r="A92" s="41" t="s">
        <v>3</v>
      </c>
      <c r="B92" s="35"/>
      <c r="C92" s="41" t="s">
        <v>4</v>
      </c>
      <c r="D92" s="42"/>
      <c r="F92" s="79" t="s">
        <v>46</v>
      </c>
      <c r="G92" s="77">
        <v>4300</v>
      </c>
      <c r="K92" s="41" t="s">
        <v>3</v>
      </c>
      <c r="L92" s="35"/>
      <c r="M92" s="41" t="s">
        <v>4</v>
      </c>
      <c r="N92" s="42"/>
      <c r="O92" s="36"/>
      <c r="P92" s="79" t="s">
        <v>46</v>
      </c>
      <c r="Q92" s="77">
        <v>4300</v>
      </c>
    </row>
    <row r="93" spans="1:17">
      <c r="A93" s="43" t="s">
        <v>5</v>
      </c>
      <c r="B93" s="32">
        <f>2450-1600+3000-150-50-400</f>
        <v>3250</v>
      </c>
      <c r="C93" s="43" t="s">
        <v>6</v>
      </c>
      <c r="D93" s="42">
        <v>5100</v>
      </c>
      <c r="E93" s="36"/>
      <c r="F93" s="79" t="s">
        <v>47</v>
      </c>
      <c r="G93" s="77">
        <v>3100</v>
      </c>
      <c r="K93" s="43" t="s">
        <v>5</v>
      </c>
      <c r="L93" s="32">
        <f>2450-1600+3000-150-50-400-130</f>
        <v>3120</v>
      </c>
      <c r="M93" s="43" t="s">
        <v>6</v>
      </c>
      <c r="N93" s="42">
        <v>5100</v>
      </c>
      <c r="O93" s="36"/>
      <c r="P93" s="79" t="s">
        <v>47</v>
      </c>
      <c r="Q93" s="77">
        <v>3100</v>
      </c>
    </row>
    <row r="94" spans="1:17">
      <c r="A94" s="43" t="s">
        <v>7</v>
      </c>
      <c r="B94" s="35">
        <v>1300</v>
      </c>
      <c r="C94" s="43" t="s">
        <v>8</v>
      </c>
      <c r="D94" s="42">
        <f>2400-1600</f>
        <v>800</v>
      </c>
      <c r="E94" s="36"/>
      <c r="F94" s="80" t="s">
        <v>48</v>
      </c>
      <c r="G94" s="77"/>
      <c r="K94" s="43" t="s">
        <v>7</v>
      </c>
      <c r="L94" s="35">
        <v>1300</v>
      </c>
      <c r="M94" s="43" t="s">
        <v>8</v>
      </c>
      <c r="N94" s="42">
        <f>2400-1600</f>
        <v>800</v>
      </c>
      <c r="O94" s="36"/>
      <c r="P94" s="80" t="s">
        <v>48</v>
      </c>
      <c r="Q94" s="77"/>
    </row>
    <row r="95" spans="1:17">
      <c r="A95" s="43" t="s">
        <v>9</v>
      </c>
      <c r="B95" s="35"/>
      <c r="C95" s="43" t="s">
        <v>10</v>
      </c>
      <c r="D95" s="42">
        <v>1200</v>
      </c>
      <c r="E95" s="36"/>
      <c r="F95" s="80" t="s">
        <v>49</v>
      </c>
      <c r="G95" s="75">
        <v>250</v>
      </c>
      <c r="K95" s="43" t="s">
        <v>9</v>
      </c>
      <c r="L95" s="35"/>
      <c r="M95" s="43" t="s">
        <v>10</v>
      </c>
      <c r="N95" s="42">
        <v>1200</v>
      </c>
      <c r="O95" s="36"/>
      <c r="P95" s="80" t="s">
        <v>49</v>
      </c>
      <c r="Q95" s="77">
        <v>250</v>
      </c>
    </row>
    <row r="96" spans="1:17">
      <c r="A96" s="43" t="s">
        <v>11</v>
      </c>
      <c r="B96" s="35">
        <v>150</v>
      </c>
      <c r="C96" s="43" t="s">
        <v>12</v>
      </c>
      <c r="D96" s="42"/>
      <c r="E96" s="36"/>
      <c r="F96" s="80" t="s">
        <v>50</v>
      </c>
      <c r="G96" s="75">
        <f>50+150</f>
        <v>200</v>
      </c>
      <c r="K96" s="43" t="s">
        <v>11</v>
      </c>
      <c r="L96" s="35">
        <v>150</v>
      </c>
      <c r="M96" s="43" t="s">
        <v>12</v>
      </c>
      <c r="N96" s="42"/>
      <c r="O96" s="36"/>
      <c r="P96" s="80" t="s">
        <v>50</v>
      </c>
      <c r="Q96" s="77">
        <f>50+150</f>
        <v>200</v>
      </c>
    </row>
    <row r="97" spans="1:17">
      <c r="A97" s="43" t="s">
        <v>13</v>
      </c>
      <c r="B97" s="35">
        <f>3600-3100</f>
        <v>500</v>
      </c>
      <c r="C97" s="43" t="s">
        <v>10</v>
      </c>
      <c r="D97" s="42"/>
      <c r="E97" s="36"/>
      <c r="F97" s="80" t="s">
        <v>51</v>
      </c>
      <c r="G97" s="77"/>
      <c r="K97" s="43" t="s">
        <v>13</v>
      </c>
      <c r="L97" s="35">
        <f>3600-3100</f>
        <v>500</v>
      </c>
      <c r="M97" s="43" t="s">
        <v>10</v>
      </c>
      <c r="N97" s="42"/>
      <c r="O97" s="36"/>
      <c r="P97" s="80" t="s">
        <v>51</v>
      </c>
      <c r="Q97" s="75">
        <v>130</v>
      </c>
    </row>
    <row r="98" spans="1:17">
      <c r="A98" s="43" t="s">
        <v>14</v>
      </c>
      <c r="B98" s="35"/>
      <c r="C98" s="44"/>
      <c r="D98" s="42"/>
      <c r="E98" s="36"/>
      <c r="F98" s="80" t="s">
        <v>52</v>
      </c>
      <c r="G98" s="77"/>
      <c r="K98" s="43" t="s">
        <v>14</v>
      </c>
      <c r="L98" s="35"/>
      <c r="M98" s="44"/>
      <c r="N98" s="42"/>
      <c r="O98" s="36"/>
      <c r="P98" s="80" t="s">
        <v>52</v>
      </c>
      <c r="Q98" s="77"/>
    </row>
    <row r="99" spans="1:17" ht="17" thickBot="1">
      <c r="A99" s="45" t="s">
        <v>15</v>
      </c>
      <c r="B99" s="46"/>
      <c r="C99" s="47"/>
      <c r="D99" s="48"/>
      <c r="E99" s="36"/>
      <c r="F99" s="79" t="s">
        <v>53</v>
      </c>
      <c r="G99" s="77"/>
      <c r="K99" s="45" t="s">
        <v>15</v>
      </c>
      <c r="L99" s="46"/>
      <c r="M99" s="47"/>
      <c r="N99" s="48"/>
      <c r="O99" s="36"/>
      <c r="P99" s="79" t="s">
        <v>53</v>
      </c>
      <c r="Q99" s="77"/>
    </row>
    <row r="100" spans="1:17">
      <c r="A100" s="41" t="s">
        <v>16</v>
      </c>
      <c r="B100" s="35"/>
      <c r="C100" s="49" t="s">
        <v>17</v>
      </c>
      <c r="D100" s="42"/>
      <c r="E100" s="36"/>
      <c r="F100" s="80" t="s">
        <v>54</v>
      </c>
      <c r="G100" s="77"/>
      <c r="K100" s="41" t="s">
        <v>16</v>
      </c>
      <c r="L100" s="35"/>
      <c r="M100" s="49" t="s">
        <v>17</v>
      </c>
      <c r="N100" s="42"/>
      <c r="O100" s="36"/>
      <c r="P100" s="80" t="s">
        <v>54</v>
      </c>
      <c r="Q100" s="77"/>
    </row>
    <row r="101" spans="1:17">
      <c r="A101" s="43" t="s">
        <v>18</v>
      </c>
      <c r="B101" s="50"/>
      <c r="C101" s="43" t="s">
        <v>19</v>
      </c>
      <c r="D101" s="51"/>
      <c r="E101" s="36"/>
      <c r="F101" s="79" t="s">
        <v>55</v>
      </c>
      <c r="G101" s="77"/>
      <c r="K101" s="43" t="s">
        <v>18</v>
      </c>
      <c r="L101" s="50"/>
      <c r="M101" s="43" t="s">
        <v>19</v>
      </c>
      <c r="N101" s="51"/>
      <c r="O101" s="36"/>
      <c r="P101" s="79" t="s">
        <v>55</v>
      </c>
      <c r="Q101" s="77"/>
    </row>
    <row r="102" spans="1:17">
      <c r="A102" s="43" t="s">
        <v>20</v>
      </c>
      <c r="B102" s="35">
        <v>5700</v>
      </c>
      <c r="C102" s="43" t="s">
        <v>21</v>
      </c>
      <c r="D102" s="42"/>
      <c r="E102" s="36"/>
      <c r="F102" s="79" t="s">
        <v>56</v>
      </c>
      <c r="G102" s="77"/>
      <c r="K102" s="43" t="s">
        <v>20</v>
      </c>
      <c r="L102" s="35">
        <v>5700</v>
      </c>
      <c r="M102" s="43" t="s">
        <v>21</v>
      </c>
      <c r="N102" s="42"/>
      <c r="O102" s="36"/>
      <c r="P102" s="79" t="s">
        <v>56</v>
      </c>
      <c r="Q102" s="77"/>
    </row>
    <row r="103" spans="1:17">
      <c r="A103" s="43" t="s">
        <v>22</v>
      </c>
      <c r="B103" s="35">
        <v>150</v>
      </c>
      <c r="C103" s="43" t="s">
        <v>23</v>
      </c>
      <c r="D103" s="42"/>
      <c r="E103" s="36"/>
      <c r="F103" s="80" t="s">
        <v>57</v>
      </c>
      <c r="G103" s="77"/>
      <c r="K103" s="43" t="s">
        <v>22</v>
      </c>
      <c r="L103" s="35">
        <v>150</v>
      </c>
      <c r="M103" s="43" t="s">
        <v>23</v>
      </c>
      <c r="N103" s="42"/>
      <c r="O103" s="36"/>
      <c r="P103" s="80" t="s">
        <v>57</v>
      </c>
      <c r="Q103" s="77"/>
    </row>
    <row r="104" spans="1:17">
      <c r="A104" s="41"/>
      <c r="B104" s="35"/>
      <c r="C104" s="43" t="s">
        <v>24</v>
      </c>
      <c r="D104" s="42"/>
      <c r="E104" s="36"/>
      <c r="F104" s="80" t="s">
        <v>58</v>
      </c>
      <c r="G104" s="77"/>
      <c r="K104" s="41"/>
      <c r="L104" s="35"/>
      <c r="M104" s="43" t="s">
        <v>24</v>
      </c>
      <c r="N104" s="42"/>
      <c r="O104" s="36"/>
      <c r="P104" s="80" t="s">
        <v>58</v>
      </c>
      <c r="Q104" s="77"/>
    </row>
    <row r="105" spans="1:17">
      <c r="A105" s="44"/>
      <c r="B105" s="35"/>
      <c r="C105" s="38" t="s">
        <v>25</v>
      </c>
      <c r="D105" s="42"/>
      <c r="E105" s="36"/>
      <c r="F105" s="79" t="s">
        <v>59</v>
      </c>
      <c r="G105" s="77"/>
      <c r="K105" s="44"/>
      <c r="L105" s="35"/>
      <c r="M105" s="38" t="s">
        <v>25</v>
      </c>
      <c r="N105" s="42"/>
      <c r="O105" s="36"/>
      <c r="P105" s="79" t="s">
        <v>59</v>
      </c>
      <c r="Q105" s="77"/>
    </row>
    <row r="106" spans="1:17">
      <c r="A106" s="44"/>
      <c r="B106" s="35"/>
      <c r="C106" s="43" t="s">
        <v>26</v>
      </c>
      <c r="D106" s="42"/>
      <c r="E106" s="36"/>
      <c r="F106" s="80" t="s">
        <v>60</v>
      </c>
      <c r="G106" s="77"/>
      <c r="K106" s="44"/>
      <c r="L106" s="35"/>
      <c r="M106" s="43" t="s">
        <v>26</v>
      </c>
      <c r="N106" s="42"/>
      <c r="O106" s="36"/>
      <c r="P106" s="80" t="s">
        <v>60</v>
      </c>
      <c r="Q106" s="77"/>
    </row>
    <row r="107" spans="1:17" ht="17" thickBot="1">
      <c r="A107" s="44"/>
      <c r="B107" s="35"/>
      <c r="C107" s="43" t="s">
        <v>27</v>
      </c>
      <c r="D107" s="42"/>
      <c r="E107" s="36"/>
      <c r="F107" s="81" t="s">
        <v>61</v>
      </c>
      <c r="G107" s="82"/>
      <c r="K107" s="44"/>
      <c r="L107" s="35"/>
      <c r="M107" s="43" t="s">
        <v>27</v>
      </c>
      <c r="N107" s="42"/>
      <c r="O107" s="36"/>
      <c r="P107" s="81" t="s">
        <v>61</v>
      </c>
      <c r="Q107" s="82"/>
    </row>
    <row r="108" spans="1:17">
      <c r="A108" s="44"/>
      <c r="B108" s="35"/>
      <c r="C108" s="43" t="s">
        <v>28</v>
      </c>
      <c r="D108" s="42"/>
      <c r="E108" s="36"/>
      <c r="K108" s="44"/>
      <c r="L108" s="35"/>
      <c r="M108" s="43" t="s">
        <v>28</v>
      </c>
      <c r="N108" s="42"/>
      <c r="O108" s="36"/>
      <c r="P108" s="36"/>
      <c r="Q108" s="36"/>
    </row>
    <row r="109" spans="1:17">
      <c r="A109" s="44"/>
      <c r="B109" s="35"/>
      <c r="C109" s="43" t="s">
        <v>29</v>
      </c>
      <c r="D109" s="42"/>
      <c r="E109" s="36"/>
      <c r="F109" s="36"/>
      <c r="G109" s="36"/>
      <c r="K109" s="44"/>
      <c r="L109" s="35"/>
      <c r="M109" s="43" t="s">
        <v>29</v>
      </c>
      <c r="N109" s="42"/>
      <c r="O109" s="36"/>
      <c r="P109" s="36"/>
      <c r="Q109" s="36"/>
    </row>
    <row r="110" spans="1:17">
      <c r="A110" s="52"/>
      <c r="B110" s="53"/>
      <c r="C110" s="54" t="s">
        <v>30</v>
      </c>
      <c r="D110" s="55"/>
      <c r="E110" s="36"/>
      <c r="F110" s="36"/>
      <c r="G110" s="36"/>
      <c r="K110" s="52"/>
      <c r="L110" s="53"/>
      <c r="M110" s="54" t="s">
        <v>30</v>
      </c>
      <c r="N110" s="55"/>
      <c r="O110" s="36"/>
      <c r="P110" s="36"/>
      <c r="Q110" s="36"/>
    </row>
    <row r="111" spans="1:17">
      <c r="A111" s="56"/>
      <c r="B111" s="56"/>
      <c r="C111" s="57" t="s">
        <v>32</v>
      </c>
      <c r="D111" s="36"/>
      <c r="E111" s="36"/>
      <c r="F111" s="36"/>
      <c r="G111" s="36"/>
      <c r="K111" s="56"/>
      <c r="L111" s="56"/>
      <c r="M111" s="57" t="s">
        <v>32</v>
      </c>
      <c r="N111" s="36"/>
      <c r="O111" s="36"/>
      <c r="P111" s="36"/>
      <c r="Q111" s="36"/>
    </row>
    <row r="112" spans="1:17">
      <c r="A112" s="58"/>
      <c r="B112" s="58"/>
      <c r="C112" s="20" t="s">
        <v>33</v>
      </c>
      <c r="D112" s="36">
        <v>3200</v>
      </c>
      <c r="E112" s="36"/>
      <c r="F112" s="36"/>
      <c r="G112" s="36"/>
      <c r="K112" s="58"/>
      <c r="L112" s="58"/>
      <c r="M112" s="20" t="s">
        <v>33</v>
      </c>
      <c r="N112" s="36">
        <v>3200</v>
      </c>
      <c r="O112" s="36"/>
      <c r="P112" s="36"/>
      <c r="Q112" s="36"/>
    </row>
    <row r="113" spans="1:17">
      <c r="A113" s="58"/>
      <c r="B113" s="58"/>
      <c r="C113" s="20" t="s">
        <v>27</v>
      </c>
      <c r="D113" s="36"/>
      <c r="E113" s="36"/>
      <c r="F113" s="36"/>
      <c r="G113" s="36"/>
      <c r="K113" s="58"/>
      <c r="L113" s="58"/>
      <c r="M113" s="20" t="s">
        <v>27</v>
      </c>
      <c r="N113" s="36"/>
      <c r="O113" s="36"/>
      <c r="P113" s="36"/>
      <c r="Q113" s="36"/>
    </row>
    <row r="114" spans="1:17">
      <c r="A114" s="58"/>
      <c r="B114" s="58"/>
      <c r="C114" s="20" t="s">
        <v>28</v>
      </c>
      <c r="D114" s="36"/>
      <c r="E114" s="36"/>
      <c r="F114" s="36"/>
      <c r="G114" s="36"/>
      <c r="K114" s="58"/>
      <c r="L114" s="58"/>
      <c r="M114" s="20" t="s">
        <v>28</v>
      </c>
      <c r="N114" s="36"/>
      <c r="O114" s="36"/>
      <c r="P114" s="36"/>
      <c r="Q114" s="36"/>
    </row>
    <row r="115" spans="1:17">
      <c r="A115" s="59"/>
      <c r="B115" s="59"/>
      <c r="C115" s="28" t="s">
        <v>34</v>
      </c>
      <c r="D115" s="76">
        <f>1200-50-400</f>
        <v>750</v>
      </c>
      <c r="E115" s="36"/>
      <c r="F115" s="36"/>
      <c r="G115" s="36"/>
      <c r="K115" s="59"/>
      <c r="L115" s="59"/>
      <c r="M115" s="28" t="s">
        <v>34</v>
      </c>
      <c r="N115" s="76">
        <f>1200-50-400-130</f>
        <v>620</v>
      </c>
      <c r="O115" s="36"/>
      <c r="P115" s="36"/>
      <c r="Q115" s="36"/>
    </row>
    <row r="116" spans="1:17" ht="17" thickBot="1">
      <c r="A116" s="61" t="s">
        <v>31</v>
      </c>
      <c r="B116" s="61">
        <f>SUM(B91:B109)</f>
        <v>11050</v>
      </c>
      <c r="C116" s="26" t="s">
        <v>35</v>
      </c>
      <c r="D116" s="62">
        <f>SUM(D91:D115)</f>
        <v>11050</v>
      </c>
      <c r="E116" s="36"/>
      <c r="F116" s="36"/>
      <c r="G116" s="36"/>
      <c r="K116" s="61" t="s">
        <v>31</v>
      </c>
      <c r="L116" s="61">
        <f>SUM(L91:L109)</f>
        <v>10920</v>
      </c>
      <c r="M116" s="26" t="s">
        <v>35</v>
      </c>
      <c r="N116" s="62">
        <f>SUM(N91:N115)</f>
        <v>10920</v>
      </c>
      <c r="O116" s="36"/>
      <c r="P116" s="36"/>
      <c r="Q116" s="36"/>
    </row>
    <row r="117" spans="1:17">
      <c r="A117" s="78" t="s">
        <v>65</v>
      </c>
      <c r="B117" s="78"/>
      <c r="C117" s="78"/>
      <c r="D117" s="78"/>
      <c r="E117" s="78"/>
      <c r="F117" s="78"/>
      <c r="G117" s="78"/>
      <c r="K117" s="78" t="s">
        <v>66</v>
      </c>
      <c r="L117" s="78"/>
      <c r="M117" s="78"/>
      <c r="N117" s="78"/>
      <c r="O117" s="78"/>
      <c r="P117" s="78"/>
      <c r="Q117" s="78"/>
    </row>
    <row r="119" spans="1:17" ht="17" thickBot="1">
      <c r="A119" s="65" t="s">
        <v>0</v>
      </c>
      <c r="B119" s="65"/>
      <c r="C119" s="65"/>
      <c r="D119" s="65"/>
      <c r="F119" s="34" t="s">
        <v>43</v>
      </c>
      <c r="G119" s="34"/>
      <c r="K119" s="65" t="s">
        <v>0</v>
      </c>
      <c r="L119" s="65"/>
      <c r="M119" s="65"/>
      <c r="N119" s="65"/>
      <c r="O119" s="36"/>
      <c r="P119" s="37" t="s">
        <v>43</v>
      </c>
      <c r="Q119" s="37"/>
    </row>
    <row r="120" spans="1:17">
      <c r="A120" s="38" t="s">
        <v>1</v>
      </c>
      <c r="B120" s="39"/>
      <c r="C120" s="38" t="s">
        <v>2</v>
      </c>
      <c r="D120" s="40"/>
      <c r="E120" s="36"/>
      <c r="F120" s="83" t="s">
        <v>44</v>
      </c>
      <c r="G120" s="44" t="s">
        <v>45</v>
      </c>
      <c r="K120" s="38" t="s">
        <v>1</v>
      </c>
      <c r="L120" s="39"/>
      <c r="M120" s="38" t="s">
        <v>2</v>
      </c>
      <c r="N120" s="40"/>
      <c r="O120" s="36"/>
      <c r="P120" s="83" t="s">
        <v>44</v>
      </c>
      <c r="Q120" s="44" t="s">
        <v>45</v>
      </c>
    </row>
    <row r="121" spans="1:17">
      <c r="A121" s="41" t="s">
        <v>3</v>
      </c>
      <c r="B121" s="35"/>
      <c r="C121" s="41" t="s">
        <v>4</v>
      </c>
      <c r="D121" s="42"/>
      <c r="E121" s="36"/>
      <c r="F121" s="79" t="s">
        <v>46</v>
      </c>
      <c r="G121" s="77">
        <v>4300</v>
      </c>
      <c r="K121" s="41" t="s">
        <v>3</v>
      </c>
      <c r="L121" s="35"/>
      <c r="M121" s="41" t="s">
        <v>4</v>
      </c>
      <c r="N121" s="42"/>
      <c r="O121" s="36"/>
      <c r="P121" s="79" t="s">
        <v>46</v>
      </c>
      <c r="Q121" s="77">
        <v>4300</v>
      </c>
    </row>
    <row r="122" spans="1:17">
      <c r="A122" s="43" t="s">
        <v>5</v>
      </c>
      <c r="B122" s="32">
        <f>2450-1600+3000-150-50-400-130-100</f>
        <v>3020</v>
      </c>
      <c r="C122" s="43" t="s">
        <v>6</v>
      </c>
      <c r="D122" s="42">
        <v>5100</v>
      </c>
      <c r="E122" s="36"/>
      <c r="F122" s="79" t="s">
        <v>47</v>
      </c>
      <c r="G122" s="77">
        <v>3100</v>
      </c>
      <c r="K122" s="43" t="s">
        <v>5</v>
      </c>
      <c r="L122" s="32">
        <f>2450-1600+3000-150-50-400-130-100-100</f>
        <v>2920</v>
      </c>
      <c r="M122" s="43" t="s">
        <v>6</v>
      </c>
      <c r="N122" s="42">
        <v>5100</v>
      </c>
      <c r="O122" s="36"/>
      <c r="P122" s="79" t="s">
        <v>47</v>
      </c>
      <c r="Q122" s="77">
        <v>3100</v>
      </c>
    </row>
    <row r="123" spans="1:17">
      <c r="A123" s="43" t="s">
        <v>7</v>
      </c>
      <c r="B123" s="35">
        <v>1300</v>
      </c>
      <c r="C123" s="43" t="s">
        <v>8</v>
      </c>
      <c r="D123" s="42">
        <f>2400-1600</f>
        <v>800</v>
      </c>
      <c r="E123" s="36"/>
      <c r="F123" s="80" t="s">
        <v>48</v>
      </c>
      <c r="G123" s="77"/>
      <c r="K123" s="43" t="s">
        <v>7</v>
      </c>
      <c r="L123" s="35">
        <v>1300</v>
      </c>
      <c r="M123" s="43" t="s">
        <v>8</v>
      </c>
      <c r="N123" s="42">
        <f>2400-1600</f>
        <v>800</v>
      </c>
      <c r="O123" s="36"/>
      <c r="P123" s="80" t="s">
        <v>48</v>
      </c>
      <c r="Q123" s="77"/>
    </row>
    <row r="124" spans="1:17">
      <c r="A124" s="43" t="s">
        <v>9</v>
      </c>
      <c r="B124" s="35"/>
      <c r="C124" s="43" t="s">
        <v>10</v>
      </c>
      <c r="D124" s="42">
        <v>1200</v>
      </c>
      <c r="E124" s="36"/>
      <c r="F124" s="80" t="s">
        <v>49</v>
      </c>
      <c r="G124" s="77">
        <v>250</v>
      </c>
      <c r="K124" s="43" t="s">
        <v>9</v>
      </c>
      <c r="L124" s="35"/>
      <c r="M124" s="43" t="s">
        <v>10</v>
      </c>
      <c r="N124" s="42">
        <v>1200</v>
      </c>
      <c r="O124" s="36"/>
      <c r="P124" s="80" t="s">
        <v>49</v>
      </c>
      <c r="Q124" s="77">
        <v>250</v>
      </c>
    </row>
    <row r="125" spans="1:17">
      <c r="A125" s="43" t="s">
        <v>11</v>
      </c>
      <c r="B125" s="35">
        <v>150</v>
      </c>
      <c r="C125" s="43" t="s">
        <v>12</v>
      </c>
      <c r="D125" s="42"/>
      <c r="E125" s="36"/>
      <c r="F125" s="80" t="s">
        <v>50</v>
      </c>
      <c r="G125" s="77">
        <f>50+150</f>
        <v>200</v>
      </c>
      <c r="K125" s="43" t="s">
        <v>11</v>
      </c>
      <c r="L125" s="35">
        <v>150</v>
      </c>
      <c r="M125" s="43" t="s">
        <v>12</v>
      </c>
      <c r="N125" s="42"/>
      <c r="O125" s="36"/>
      <c r="P125" s="80" t="s">
        <v>50</v>
      </c>
      <c r="Q125" s="77">
        <f>50+150</f>
        <v>200</v>
      </c>
    </row>
    <row r="126" spans="1:17">
      <c r="A126" s="43" t="s">
        <v>13</v>
      </c>
      <c r="B126" s="35">
        <f>3600-3100</f>
        <v>500</v>
      </c>
      <c r="C126" s="43" t="s">
        <v>10</v>
      </c>
      <c r="D126" s="42"/>
      <c r="E126" s="36"/>
      <c r="F126" s="80" t="s">
        <v>51</v>
      </c>
      <c r="G126" s="77">
        <v>130</v>
      </c>
      <c r="K126" s="43" t="s">
        <v>13</v>
      </c>
      <c r="L126" s="35">
        <f>3600-3100</f>
        <v>500</v>
      </c>
      <c r="M126" s="43" t="s">
        <v>10</v>
      </c>
      <c r="N126" s="42"/>
      <c r="O126" s="36"/>
      <c r="P126" s="80" t="s">
        <v>51</v>
      </c>
      <c r="Q126" s="77">
        <v>130</v>
      </c>
    </row>
    <row r="127" spans="1:17">
      <c r="A127" s="43" t="s">
        <v>14</v>
      </c>
      <c r="B127" s="35"/>
      <c r="C127" s="44"/>
      <c r="D127" s="42"/>
      <c r="E127" s="36"/>
      <c r="F127" s="80" t="s">
        <v>52</v>
      </c>
      <c r="G127" s="77"/>
      <c r="K127" s="43" t="s">
        <v>14</v>
      </c>
      <c r="L127" s="35"/>
      <c r="M127" s="44"/>
      <c r="N127" s="42"/>
      <c r="O127" s="36"/>
      <c r="P127" s="80" t="s">
        <v>52</v>
      </c>
      <c r="Q127" s="77"/>
    </row>
    <row r="128" spans="1:17" ht="17" thickBot="1">
      <c r="A128" s="45" t="s">
        <v>15</v>
      </c>
      <c r="B128" s="46"/>
      <c r="C128" s="47"/>
      <c r="D128" s="48"/>
      <c r="E128" s="36"/>
      <c r="F128" s="79" t="s">
        <v>53</v>
      </c>
      <c r="G128" s="77"/>
      <c r="K128" s="45" t="s">
        <v>15</v>
      </c>
      <c r="L128" s="46"/>
      <c r="M128" s="47"/>
      <c r="N128" s="48"/>
      <c r="O128" s="36"/>
      <c r="P128" s="79" t="s">
        <v>53</v>
      </c>
      <c r="Q128" s="77"/>
    </row>
    <row r="129" spans="1:17">
      <c r="A129" s="41" t="s">
        <v>16</v>
      </c>
      <c r="B129" s="35"/>
      <c r="C129" s="49" t="s">
        <v>17</v>
      </c>
      <c r="D129" s="42"/>
      <c r="E129" s="36"/>
      <c r="F129" s="80" t="s">
        <v>54</v>
      </c>
      <c r="G129" s="77"/>
      <c r="K129" s="41" t="s">
        <v>16</v>
      </c>
      <c r="L129" s="35"/>
      <c r="M129" s="49" t="s">
        <v>17</v>
      </c>
      <c r="N129" s="42"/>
      <c r="O129" s="36"/>
      <c r="P129" s="80" t="s">
        <v>54</v>
      </c>
      <c r="Q129" s="77"/>
    </row>
    <row r="130" spans="1:17">
      <c r="A130" s="43" t="s">
        <v>18</v>
      </c>
      <c r="B130" s="50"/>
      <c r="C130" s="43" t="s">
        <v>19</v>
      </c>
      <c r="D130" s="51"/>
      <c r="E130" s="36"/>
      <c r="F130" s="79" t="s">
        <v>55</v>
      </c>
      <c r="G130" s="77"/>
      <c r="K130" s="43" t="s">
        <v>18</v>
      </c>
      <c r="L130" s="50"/>
      <c r="M130" s="43" t="s">
        <v>19</v>
      </c>
      <c r="N130" s="51"/>
      <c r="O130" s="36"/>
      <c r="P130" s="79" t="s">
        <v>55</v>
      </c>
      <c r="Q130" s="77"/>
    </row>
    <row r="131" spans="1:17">
      <c r="A131" s="43" t="s">
        <v>20</v>
      </c>
      <c r="B131" s="35">
        <v>5700</v>
      </c>
      <c r="C131" s="43" t="s">
        <v>21</v>
      </c>
      <c r="D131" s="42"/>
      <c r="E131" s="36"/>
      <c r="F131" s="79" t="s">
        <v>56</v>
      </c>
      <c r="G131" s="77"/>
      <c r="K131" s="43" t="s">
        <v>20</v>
      </c>
      <c r="L131" s="35">
        <v>5700</v>
      </c>
      <c r="M131" s="43" t="s">
        <v>21</v>
      </c>
      <c r="N131" s="42"/>
      <c r="O131" s="36"/>
      <c r="P131" s="79" t="s">
        <v>56</v>
      </c>
      <c r="Q131" s="77"/>
    </row>
    <row r="132" spans="1:17">
      <c r="A132" s="43" t="s">
        <v>22</v>
      </c>
      <c r="B132" s="35">
        <v>150</v>
      </c>
      <c r="C132" s="43" t="s">
        <v>23</v>
      </c>
      <c r="D132" s="42"/>
      <c r="E132" s="36"/>
      <c r="F132" s="80" t="s">
        <v>57</v>
      </c>
      <c r="G132" s="77"/>
      <c r="K132" s="43" t="s">
        <v>22</v>
      </c>
      <c r="L132" s="35">
        <v>150</v>
      </c>
      <c r="M132" s="43" t="s">
        <v>23</v>
      </c>
      <c r="N132" s="42"/>
      <c r="O132" s="36"/>
      <c r="P132" s="80" t="s">
        <v>57</v>
      </c>
      <c r="Q132" s="77"/>
    </row>
    <row r="133" spans="1:17">
      <c r="A133" s="41"/>
      <c r="B133" s="35"/>
      <c r="C133" s="43" t="s">
        <v>24</v>
      </c>
      <c r="D133" s="42"/>
      <c r="E133" s="36"/>
      <c r="F133" s="80" t="s">
        <v>58</v>
      </c>
      <c r="G133" s="77"/>
      <c r="K133" s="41"/>
      <c r="L133" s="35"/>
      <c r="M133" s="43" t="s">
        <v>24</v>
      </c>
      <c r="N133" s="42"/>
      <c r="O133" s="36"/>
      <c r="P133" s="80" t="s">
        <v>58</v>
      </c>
      <c r="Q133" s="77"/>
    </row>
    <row r="134" spans="1:17">
      <c r="A134" s="44"/>
      <c r="B134" s="35"/>
      <c r="C134" s="38" t="s">
        <v>25</v>
      </c>
      <c r="D134" s="42"/>
      <c r="E134" s="36"/>
      <c r="F134" s="79" t="s">
        <v>59</v>
      </c>
      <c r="G134" s="77"/>
      <c r="K134" s="44"/>
      <c r="L134" s="35"/>
      <c r="M134" s="38" t="s">
        <v>25</v>
      </c>
      <c r="N134" s="42"/>
      <c r="O134" s="36"/>
      <c r="P134" s="79" t="s">
        <v>59</v>
      </c>
      <c r="Q134" s="77"/>
    </row>
    <row r="135" spans="1:17">
      <c r="A135" s="44"/>
      <c r="B135" s="35"/>
      <c r="C135" s="43" t="s">
        <v>26</v>
      </c>
      <c r="D135" s="42"/>
      <c r="E135" s="36"/>
      <c r="F135" s="80" t="s">
        <v>60</v>
      </c>
      <c r="G135" s="75">
        <v>100</v>
      </c>
      <c r="K135" s="44"/>
      <c r="L135" s="35"/>
      <c r="M135" s="43" t="s">
        <v>26</v>
      </c>
      <c r="N135" s="42"/>
      <c r="O135" s="36"/>
      <c r="P135" s="80" t="s">
        <v>60</v>
      </c>
      <c r="Q135" s="77">
        <v>100</v>
      </c>
    </row>
    <row r="136" spans="1:17" ht="17" thickBot="1">
      <c r="A136" s="44"/>
      <c r="B136" s="35"/>
      <c r="C136" s="43" t="s">
        <v>27</v>
      </c>
      <c r="D136" s="42"/>
      <c r="E136" s="36"/>
      <c r="F136" s="81" t="s">
        <v>61</v>
      </c>
      <c r="G136" s="84">
        <f>G121-SUM(G122:G127)-G135</f>
        <v>520</v>
      </c>
      <c r="K136" s="44"/>
      <c r="L136" s="35"/>
      <c r="M136" s="43" t="s">
        <v>27</v>
      </c>
      <c r="N136" s="42"/>
      <c r="O136" s="36"/>
      <c r="P136" s="81" t="s">
        <v>61</v>
      </c>
      <c r="Q136" s="82">
        <f>Q121-SUM(Q122:Q127)-Q135</f>
        <v>520</v>
      </c>
    </row>
    <row r="137" spans="1:17">
      <c r="A137" s="44"/>
      <c r="B137" s="35"/>
      <c r="C137" s="43" t="s">
        <v>28</v>
      </c>
      <c r="D137" s="42"/>
      <c r="E137" s="36"/>
      <c r="F137" s="36"/>
      <c r="G137" s="36"/>
      <c r="K137" s="44"/>
      <c r="L137" s="35"/>
      <c r="M137" s="43" t="s">
        <v>28</v>
      </c>
      <c r="N137" s="42"/>
      <c r="O137" s="36"/>
      <c r="P137" s="36"/>
      <c r="Q137" s="36"/>
    </row>
    <row r="138" spans="1:17">
      <c r="A138" s="44"/>
      <c r="B138" s="35"/>
      <c r="C138" s="43" t="s">
        <v>29</v>
      </c>
      <c r="D138" s="42"/>
      <c r="E138" s="36"/>
      <c r="F138" s="36"/>
      <c r="G138" s="36"/>
      <c r="K138" s="44"/>
      <c r="L138" s="35"/>
      <c r="M138" s="43" t="s">
        <v>29</v>
      </c>
      <c r="N138" s="42"/>
      <c r="O138" s="36"/>
      <c r="P138" s="36"/>
      <c r="Q138" s="36"/>
    </row>
    <row r="139" spans="1:17">
      <c r="A139" s="52"/>
      <c r="B139" s="53"/>
      <c r="C139" s="54" t="s">
        <v>30</v>
      </c>
      <c r="D139" s="55"/>
      <c r="E139" s="36"/>
      <c r="F139" s="36"/>
      <c r="G139" s="36"/>
      <c r="K139" s="52"/>
      <c r="L139" s="53"/>
      <c r="M139" s="54" t="s">
        <v>30</v>
      </c>
      <c r="N139" s="55"/>
      <c r="O139" s="36"/>
      <c r="P139" s="36"/>
      <c r="Q139" s="36"/>
    </row>
    <row r="140" spans="1:17">
      <c r="A140" s="56"/>
      <c r="B140" s="56"/>
      <c r="C140" s="57" t="s">
        <v>32</v>
      </c>
      <c r="D140" s="36"/>
      <c r="E140" s="36"/>
      <c r="F140" s="36"/>
      <c r="G140" s="36"/>
      <c r="K140" s="56"/>
      <c r="L140" s="56"/>
      <c r="M140" s="57" t="s">
        <v>32</v>
      </c>
      <c r="N140" s="36"/>
      <c r="O140" s="36"/>
      <c r="P140" s="36"/>
      <c r="Q140" s="36"/>
    </row>
    <row r="141" spans="1:17">
      <c r="A141" s="58"/>
      <c r="B141" s="58"/>
      <c r="C141" s="20" t="s">
        <v>33</v>
      </c>
      <c r="D141" s="36">
        <v>3200</v>
      </c>
      <c r="E141" s="36"/>
      <c r="F141" s="36"/>
      <c r="G141" s="36"/>
      <c r="K141" s="58"/>
      <c r="L141" s="58"/>
      <c r="M141" s="20" t="s">
        <v>33</v>
      </c>
      <c r="N141" s="36">
        <v>3200</v>
      </c>
      <c r="O141" s="36"/>
      <c r="P141" s="36"/>
      <c r="Q141" s="36"/>
    </row>
    <row r="142" spans="1:17">
      <c r="A142" s="58"/>
      <c r="B142" s="58"/>
      <c r="C142" s="20" t="s">
        <v>27</v>
      </c>
      <c r="D142" s="36"/>
      <c r="E142" s="36"/>
      <c r="F142" s="36"/>
      <c r="G142" s="36"/>
      <c r="K142" s="58"/>
      <c r="L142" s="58"/>
      <c r="M142" s="20" t="s">
        <v>27</v>
      </c>
      <c r="N142" s="36"/>
      <c r="O142" s="36"/>
      <c r="P142" s="36"/>
      <c r="Q142" s="36"/>
    </row>
    <row r="143" spans="1:17">
      <c r="A143" s="58"/>
      <c r="B143" s="58"/>
      <c r="C143" s="20" t="s">
        <v>28</v>
      </c>
      <c r="D143" s="36"/>
      <c r="E143" s="36"/>
      <c r="F143" s="36"/>
      <c r="G143" s="36"/>
      <c r="K143" s="58"/>
      <c r="L143" s="58"/>
      <c r="M143" s="20" t="s">
        <v>28</v>
      </c>
      <c r="N143" s="36"/>
      <c r="O143" s="36"/>
      <c r="P143" s="36"/>
      <c r="Q143" s="36"/>
    </row>
    <row r="144" spans="1:17">
      <c r="A144" s="59"/>
      <c r="B144" s="59"/>
      <c r="C144" s="28" t="s">
        <v>34</v>
      </c>
      <c r="D144" s="76">
        <f>1200-50-400-130-100</f>
        <v>520</v>
      </c>
      <c r="E144" s="36"/>
      <c r="F144" s="36"/>
      <c r="G144" s="36"/>
      <c r="K144" s="59"/>
      <c r="L144" s="59"/>
      <c r="M144" s="28" t="s">
        <v>34</v>
      </c>
      <c r="N144" s="76">
        <f>1200-50-400-130-100-100</f>
        <v>420</v>
      </c>
      <c r="O144" s="36"/>
      <c r="P144" s="36"/>
      <c r="Q144" s="36"/>
    </row>
    <row r="145" spans="1:17" ht="17" thickBot="1">
      <c r="A145" s="61" t="s">
        <v>31</v>
      </c>
      <c r="B145" s="61">
        <f>SUM(B120:B138)</f>
        <v>10820</v>
      </c>
      <c r="C145" s="26" t="s">
        <v>35</v>
      </c>
      <c r="D145" s="62">
        <f>SUM(D120:D144)</f>
        <v>10820</v>
      </c>
      <c r="E145" s="36"/>
      <c r="F145" s="36"/>
      <c r="G145" s="36"/>
      <c r="K145" s="61" t="s">
        <v>31</v>
      </c>
      <c r="L145" s="61">
        <f>SUM(L120:L138)</f>
        <v>10720</v>
      </c>
      <c r="M145" s="26" t="s">
        <v>35</v>
      </c>
      <c r="N145" s="62">
        <f>SUM(N120:N144)</f>
        <v>10720</v>
      </c>
      <c r="O145" s="36"/>
      <c r="P145" s="36"/>
      <c r="Q145" s="36"/>
    </row>
    <row r="146" spans="1:17">
      <c r="A146" s="78" t="s">
        <v>67</v>
      </c>
      <c r="B146" s="78"/>
      <c r="C146" s="78"/>
      <c r="D146" s="78"/>
      <c r="E146" s="78"/>
      <c r="F146" s="78"/>
      <c r="G146" s="78"/>
      <c r="K146" s="74" t="s">
        <v>68</v>
      </c>
      <c r="L146" s="74"/>
      <c r="M146" s="74"/>
      <c r="N146" s="74"/>
      <c r="O146" s="74"/>
      <c r="P146" s="74"/>
      <c r="Q146" s="74"/>
    </row>
    <row r="148" spans="1:17" ht="17" thickBot="1">
      <c r="A148" s="65" t="s">
        <v>0</v>
      </c>
      <c r="B148" s="65"/>
      <c r="C148" s="65"/>
      <c r="D148" s="65"/>
      <c r="E148" s="36"/>
      <c r="F148" s="37" t="s">
        <v>43</v>
      </c>
      <c r="G148" s="37"/>
      <c r="K148" s="86" t="s">
        <v>70</v>
      </c>
      <c r="L148" s="86"/>
    </row>
    <row r="149" spans="1:17">
      <c r="A149" s="38" t="s">
        <v>1</v>
      </c>
      <c r="B149" s="39"/>
      <c r="C149" s="38" t="s">
        <v>2</v>
      </c>
      <c r="D149" s="40"/>
      <c r="E149" s="36"/>
      <c r="F149" s="83" t="s">
        <v>44</v>
      </c>
      <c r="G149" s="44" t="s">
        <v>45</v>
      </c>
      <c r="J149" s="89"/>
      <c r="K149" s="87" t="s">
        <v>71</v>
      </c>
      <c r="L149" s="90"/>
      <c r="M149" s="89"/>
    </row>
    <row r="150" spans="1:17">
      <c r="A150" s="41" t="s">
        <v>3</v>
      </c>
      <c r="B150" s="35"/>
      <c r="C150" s="41" t="s">
        <v>4</v>
      </c>
      <c r="D150" s="42"/>
      <c r="E150" s="36"/>
      <c r="F150" s="79" t="s">
        <v>46</v>
      </c>
      <c r="G150" s="77">
        <v>4300</v>
      </c>
      <c r="J150" s="89"/>
      <c r="K150" s="88" t="s">
        <v>96</v>
      </c>
      <c r="L150" s="91">
        <v>3000</v>
      </c>
      <c r="M150" s="89"/>
    </row>
    <row r="151" spans="1:17">
      <c r="A151" s="43" t="s">
        <v>5</v>
      </c>
      <c r="B151" s="32">
        <f>2450-1600+3000-150-50-400-130-100-100-1200</f>
        <v>1720</v>
      </c>
      <c r="C151" s="43" t="s">
        <v>6</v>
      </c>
      <c r="D151" s="42">
        <v>5100</v>
      </c>
      <c r="E151" s="36"/>
      <c r="F151" s="79" t="s">
        <v>47</v>
      </c>
      <c r="G151" s="77">
        <v>3100</v>
      </c>
      <c r="J151" s="89"/>
      <c r="K151" s="88" t="s">
        <v>72</v>
      </c>
      <c r="L151" s="91"/>
      <c r="M151" s="89"/>
    </row>
    <row r="152" spans="1:17">
      <c r="A152" s="43" t="s">
        <v>7</v>
      </c>
      <c r="B152" s="35">
        <v>1300</v>
      </c>
      <c r="C152" s="43" t="s">
        <v>8</v>
      </c>
      <c r="D152" s="42">
        <f>2400-1600</f>
        <v>800</v>
      </c>
      <c r="E152" s="36"/>
      <c r="F152" s="80" t="s">
        <v>48</v>
      </c>
      <c r="G152" s="77"/>
      <c r="J152" s="89"/>
      <c r="K152" s="88" t="s">
        <v>73</v>
      </c>
      <c r="L152" s="91"/>
      <c r="M152" s="89"/>
    </row>
    <row r="153" spans="1:17">
      <c r="A153" s="43" t="s">
        <v>9</v>
      </c>
      <c r="B153" s="35"/>
      <c r="C153" s="43" t="s">
        <v>10</v>
      </c>
      <c r="D153" s="33"/>
      <c r="E153" s="36"/>
      <c r="F153" s="80" t="s">
        <v>49</v>
      </c>
      <c r="G153" s="77">
        <v>250</v>
      </c>
      <c r="J153" s="89"/>
      <c r="K153" s="88" t="s">
        <v>74</v>
      </c>
      <c r="L153" s="91">
        <v>3000</v>
      </c>
      <c r="M153" s="89"/>
    </row>
    <row r="154" spans="1:17">
      <c r="A154" s="43" t="s">
        <v>11</v>
      </c>
      <c r="B154" s="35">
        <v>150</v>
      </c>
      <c r="C154" s="43" t="s">
        <v>12</v>
      </c>
      <c r="D154" s="42"/>
      <c r="E154" s="36"/>
      <c r="F154" s="80" t="s">
        <v>50</v>
      </c>
      <c r="G154" s="77">
        <f>50+150</f>
        <v>200</v>
      </c>
      <c r="J154" s="89"/>
      <c r="K154" s="88" t="s">
        <v>97</v>
      </c>
      <c r="L154" s="91">
        <v>1750</v>
      </c>
      <c r="M154" s="89"/>
    </row>
    <row r="155" spans="1:17">
      <c r="A155" s="43" t="s">
        <v>13</v>
      </c>
      <c r="B155" s="35">
        <f>3600-3100</f>
        <v>500</v>
      </c>
      <c r="C155" s="43" t="s">
        <v>10</v>
      </c>
      <c r="D155" s="42"/>
      <c r="E155" s="36"/>
      <c r="F155" s="80" t="s">
        <v>51</v>
      </c>
      <c r="G155" s="77">
        <v>130</v>
      </c>
      <c r="J155" s="89"/>
      <c r="K155" s="88" t="s">
        <v>95</v>
      </c>
      <c r="L155" s="91">
        <v>1200</v>
      </c>
      <c r="M155" s="89"/>
    </row>
    <row r="156" spans="1:17">
      <c r="A156" s="43" t="s">
        <v>14</v>
      </c>
      <c r="B156" s="35"/>
      <c r="C156" s="44"/>
      <c r="D156" s="42"/>
      <c r="E156" s="36"/>
      <c r="F156" s="80" t="s">
        <v>52</v>
      </c>
      <c r="G156" s="77"/>
      <c r="J156" s="89"/>
      <c r="K156" s="88" t="s">
        <v>99</v>
      </c>
      <c r="L156" s="91">
        <v>100</v>
      </c>
      <c r="M156" s="89"/>
    </row>
    <row r="157" spans="1:17" ht="17" thickBot="1">
      <c r="A157" s="45" t="s">
        <v>15</v>
      </c>
      <c r="B157" s="46"/>
      <c r="C157" s="47"/>
      <c r="D157" s="48"/>
      <c r="E157" s="36"/>
      <c r="F157" s="79" t="s">
        <v>53</v>
      </c>
      <c r="G157" s="77"/>
      <c r="J157" s="89"/>
      <c r="K157" s="88" t="s">
        <v>98</v>
      </c>
      <c r="L157" s="91">
        <v>450</v>
      </c>
      <c r="M157" s="89"/>
    </row>
    <row r="158" spans="1:17">
      <c r="A158" s="41" t="s">
        <v>16</v>
      </c>
      <c r="B158" s="35"/>
      <c r="C158" s="49" t="s">
        <v>17</v>
      </c>
      <c r="D158" s="42"/>
      <c r="E158" s="36"/>
      <c r="F158" s="80" t="s">
        <v>54</v>
      </c>
      <c r="G158" s="77"/>
      <c r="J158" s="89"/>
      <c r="K158" s="88" t="s">
        <v>75</v>
      </c>
      <c r="L158" s="91">
        <v>3500</v>
      </c>
      <c r="M158" s="89"/>
    </row>
    <row r="159" spans="1:17">
      <c r="A159" s="43" t="s">
        <v>18</v>
      </c>
      <c r="B159" s="50"/>
      <c r="C159" s="43" t="s">
        <v>19</v>
      </c>
      <c r="D159" s="51"/>
      <c r="E159" s="36"/>
      <c r="F159" s="79" t="s">
        <v>55</v>
      </c>
      <c r="G159" s="77"/>
      <c r="J159" s="89"/>
      <c r="K159" s="88" t="s">
        <v>76</v>
      </c>
      <c r="L159" s="91">
        <v>-500</v>
      </c>
      <c r="M159" s="89"/>
    </row>
    <row r="160" spans="1:17">
      <c r="A160" s="43" t="s">
        <v>20</v>
      </c>
      <c r="B160" s="35">
        <v>5700</v>
      </c>
      <c r="C160" s="43" t="s">
        <v>21</v>
      </c>
      <c r="D160" s="42"/>
      <c r="E160" s="36"/>
      <c r="F160" s="79" t="s">
        <v>56</v>
      </c>
      <c r="G160" s="77"/>
      <c r="J160" s="89"/>
      <c r="K160" s="92" t="s">
        <v>77</v>
      </c>
      <c r="L160" s="92"/>
      <c r="M160" s="89"/>
    </row>
    <row r="161" spans="1:13">
      <c r="A161" s="43" t="s">
        <v>22</v>
      </c>
      <c r="B161" s="35">
        <v>150</v>
      </c>
      <c r="C161" s="43" t="s">
        <v>23</v>
      </c>
      <c r="D161" s="42"/>
      <c r="E161" s="36"/>
      <c r="F161" s="80" t="s">
        <v>57</v>
      </c>
      <c r="G161" s="77"/>
      <c r="J161" s="89"/>
      <c r="K161" s="88" t="s">
        <v>78</v>
      </c>
      <c r="L161" s="91"/>
      <c r="M161" s="89"/>
    </row>
    <row r="162" spans="1:13">
      <c r="A162" s="41"/>
      <c r="B162" s="35"/>
      <c r="C162" s="43" t="s">
        <v>24</v>
      </c>
      <c r="D162" s="42"/>
      <c r="E162" s="36"/>
      <c r="F162" s="80" t="s">
        <v>58</v>
      </c>
      <c r="G162" s="77"/>
      <c r="J162" s="89"/>
      <c r="K162" s="88" t="s">
        <v>79</v>
      </c>
      <c r="L162" s="91"/>
      <c r="M162" s="89"/>
    </row>
    <row r="163" spans="1:13">
      <c r="A163" s="44"/>
      <c r="B163" s="35"/>
      <c r="C163" s="38" t="s">
        <v>25</v>
      </c>
      <c r="D163" s="42"/>
      <c r="E163" s="36"/>
      <c r="F163" s="79" t="s">
        <v>59</v>
      </c>
      <c r="G163" s="77"/>
      <c r="J163" s="89"/>
      <c r="K163" s="88" t="s">
        <v>80</v>
      </c>
      <c r="L163" s="91"/>
      <c r="M163" s="89"/>
    </row>
    <row r="164" spans="1:13">
      <c r="A164" s="44"/>
      <c r="B164" s="35"/>
      <c r="C164" s="43" t="s">
        <v>26</v>
      </c>
      <c r="D164" s="42"/>
      <c r="E164" s="36"/>
      <c r="F164" s="80" t="s">
        <v>60</v>
      </c>
      <c r="G164" s="77">
        <v>100</v>
      </c>
      <c r="J164" s="89"/>
      <c r="K164" s="88" t="s">
        <v>81</v>
      </c>
      <c r="L164" s="91"/>
      <c r="M164" s="89"/>
    </row>
    <row r="165" spans="1:13" ht="17" thickBot="1">
      <c r="A165" s="44"/>
      <c r="B165" s="35"/>
      <c r="C165" s="43" t="s">
        <v>27</v>
      </c>
      <c r="D165" s="42"/>
      <c r="E165" s="36"/>
      <c r="F165" s="81" t="s">
        <v>61</v>
      </c>
      <c r="G165" s="82">
        <f>G150-SUM(G151:G156)-G164</f>
        <v>520</v>
      </c>
      <c r="J165" s="89"/>
      <c r="K165" s="88" t="s">
        <v>74</v>
      </c>
      <c r="L165" s="91"/>
      <c r="M165" s="89"/>
    </row>
    <row r="166" spans="1:13">
      <c r="A166" s="44"/>
      <c r="B166" s="35"/>
      <c r="C166" s="43" t="s">
        <v>28</v>
      </c>
      <c r="D166" s="42"/>
      <c r="E166" s="36"/>
      <c r="F166" s="36"/>
      <c r="G166" s="36"/>
      <c r="J166" s="89"/>
      <c r="K166" s="88" t="s">
        <v>94</v>
      </c>
      <c r="L166" s="91">
        <v>5850</v>
      </c>
      <c r="M166" s="89"/>
    </row>
    <row r="167" spans="1:13">
      <c r="A167" s="44"/>
      <c r="B167" s="35"/>
      <c r="C167" s="43" t="s">
        <v>29</v>
      </c>
      <c r="D167" s="42"/>
      <c r="E167" s="36"/>
      <c r="F167" s="36"/>
      <c r="G167" s="36"/>
      <c r="J167" s="89"/>
      <c r="K167" s="88" t="s">
        <v>82</v>
      </c>
      <c r="L167" s="91"/>
      <c r="M167" s="89"/>
    </row>
    <row r="168" spans="1:13">
      <c r="A168" s="52"/>
      <c r="B168" s="53"/>
      <c r="C168" s="54" t="s">
        <v>30</v>
      </c>
      <c r="D168" s="55"/>
      <c r="E168" s="36"/>
      <c r="F168" s="36"/>
      <c r="G168" s="36"/>
      <c r="J168" s="89"/>
      <c r="K168" s="88" t="s">
        <v>83</v>
      </c>
      <c r="L168" s="91"/>
      <c r="M168" s="89"/>
    </row>
    <row r="169" spans="1:13">
      <c r="A169" s="56"/>
      <c r="B169" s="56"/>
      <c r="C169" s="57" t="s">
        <v>32</v>
      </c>
      <c r="D169" s="36"/>
      <c r="E169" s="36"/>
      <c r="F169" s="36"/>
      <c r="G169" s="36"/>
      <c r="J169" s="89"/>
      <c r="K169" s="88" t="s">
        <v>75</v>
      </c>
      <c r="L169" s="91">
        <v>5850</v>
      </c>
      <c r="M169" s="89"/>
    </row>
    <row r="170" spans="1:13">
      <c r="A170" s="58"/>
      <c r="B170" s="58"/>
      <c r="C170" s="20" t="s">
        <v>33</v>
      </c>
      <c r="D170" s="36">
        <v>3200</v>
      </c>
      <c r="E170" s="36"/>
      <c r="F170" s="36"/>
      <c r="G170" s="36"/>
      <c r="J170" s="89"/>
      <c r="K170" s="88" t="s">
        <v>84</v>
      </c>
      <c r="L170" s="91">
        <v>-5850</v>
      </c>
      <c r="M170" s="89"/>
    </row>
    <row r="171" spans="1:13">
      <c r="A171" s="58"/>
      <c r="B171" s="58"/>
      <c r="C171" s="20" t="s">
        <v>27</v>
      </c>
      <c r="D171" s="36"/>
      <c r="E171" s="36"/>
      <c r="F171" s="36"/>
      <c r="G171" s="36"/>
      <c r="J171" s="89"/>
      <c r="K171" s="92" t="s">
        <v>85</v>
      </c>
      <c r="L171" s="92"/>
      <c r="M171" s="89"/>
    </row>
    <row r="172" spans="1:13">
      <c r="A172" s="58"/>
      <c r="B172" s="58"/>
      <c r="C172" s="20" t="s">
        <v>28</v>
      </c>
      <c r="D172" s="36"/>
      <c r="E172" s="36"/>
      <c r="F172" s="36"/>
      <c r="G172" s="36"/>
      <c r="J172" s="89"/>
      <c r="K172" s="88" t="s">
        <v>92</v>
      </c>
      <c r="L172" s="91">
        <v>3200</v>
      </c>
      <c r="M172" s="89"/>
    </row>
    <row r="173" spans="1:13">
      <c r="A173" s="59"/>
      <c r="B173" s="59"/>
      <c r="C173" s="28" t="s">
        <v>34</v>
      </c>
      <c r="D173" s="76">
        <f>1200-50-400-130-100-100</f>
        <v>420</v>
      </c>
      <c r="E173" s="36"/>
      <c r="F173" s="36"/>
      <c r="G173" s="36"/>
      <c r="J173" s="89"/>
      <c r="K173" s="88" t="s">
        <v>93</v>
      </c>
      <c r="L173" s="91">
        <v>5100</v>
      </c>
      <c r="M173" s="89"/>
    </row>
    <row r="174" spans="1:13" ht="17" thickBot="1">
      <c r="A174" s="61" t="s">
        <v>31</v>
      </c>
      <c r="B174" s="61">
        <f>SUM(B149:B167)</f>
        <v>9520</v>
      </c>
      <c r="C174" s="26" t="s">
        <v>35</v>
      </c>
      <c r="D174" s="62">
        <f>SUM(D149:D173)</f>
        <v>9520</v>
      </c>
      <c r="E174" s="36"/>
      <c r="F174" s="36"/>
      <c r="G174" s="36"/>
      <c r="J174" s="89"/>
      <c r="K174" s="88" t="s">
        <v>86</v>
      </c>
      <c r="L174" s="91"/>
      <c r="M174" s="89"/>
    </row>
    <row r="175" spans="1:13">
      <c r="A175" s="74" t="s">
        <v>69</v>
      </c>
      <c r="B175" s="74"/>
      <c r="C175" s="74"/>
      <c r="D175" s="74"/>
      <c r="E175" s="74"/>
      <c r="F175" s="74"/>
      <c r="G175" s="74"/>
      <c r="J175" s="89"/>
      <c r="K175" s="88" t="s">
        <v>74</v>
      </c>
      <c r="L175" s="91">
        <v>8300</v>
      </c>
      <c r="M175" s="89"/>
    </row>
    <row r="176" spans="1:13">
      <c r="J176" s="89"/>
      <c r="K176" s="88" t="s">
        <v>87</v>
      </c>
      <c r="L176" s="91"/>
      <c r="M176" s="89"/>
    </row>
    <row r="177" spans="10:13">
      <c r="J177" s="89"/>
      <c r="K177" s="88" t="s">
        <v>100</v>
      </c>
      <c r="L177" s="91">
        <v>230</v>
      </c>
      <c r="M177" s="89"/>
    </row>
    <row r="178" spans="10:13">
      <c r="J178" s="89"/>
      <c r="K178" s="88" t="s">
        <v>88</v>
      </c>
      <c r="L178" s="91"/>
      <c r="M178" s="89"/>
    </row>
    <row r="179" spans="10:13">
      <c r="J179" s="89"/>
      <c r="K179" s="88" t="s">
        <v>75</v>
      </c>
      <c r="L179" s="91">
        <v>230</v>
      </c>
      <c r="M179" s="89"/>
    </row>
    <row r="180" spans="10:13">
      <c r="J180" s="89"/>
      <c r="K180" s="88" t="s">
        <v>89</v>
      </c>
      <c r="L180" s="91">
        <v>8070</v>
      </c>
      <c r="M180" s="89"/>
    </row>
    <row r="181" spans="10:13">
      <c r="K181" s="88" t="s">
        <v>90</v>
      </c>
      <c r="L181" s="91"/>
    </row>
    <row r="182" spans="10:13">
      <c r="K182" s="88" t="s">
        <v>91</v>
      </c>
      <c r="L182" s="91">
        <v>1720</v>
      </c>
    </row>
  </sheetData>
  <mergeCells count="34">
    <mergeCell ref="A175:G175"/>
    <mergeCell ref="K149:L149"/>
    <mergeCell ref="K148:L148"/>
    <mergeCell ref="K160:L160"/>
    <mergeCell ref="K171:L171"/>
    <mergeCell ref="A119:D119"/>
    <mergeCell ref="A146:G146"/>
    <mergeCell ref="K119:N119"/>
    <mergeCell ref="K146:Q146"/>
    <mergeCell ref="A148:D148"/>
    <mergeCell ref="A90:D90"/>
    <mergeCell ref="A117:G117"/>
    <mergeCell ref="K90:N90"/>
    <mergeCell ref="K117:Q117"/>
    <mergeCell ref="A88:D88"/>
    <mergeCell ref="F61:I61"/>
    <mergeCell ref="F88:L88"/>
    <mergeCell ref="K32:N32"/>
    <mergeCell ref="P32:Q32"/>
    <mergeCell ref="K59:Q59"/>
    <mergeCell ref="A61:D61"/>
    <mergeCell ref="K3:N3"/>
    <mergeCell ref="K30:N30"/>
    <mergeCell ref="P3:S3"/>
    <mergeCell ref="P30:S30"/>
    <mergeCell ref="A3:D3"/>
    <mergeCell ref="A30:D30"/>
    <mergeCell ref="F3:I3"/>
    <mergeCell ref="F30:I30"/>
    <mergeCell ref="A32:D32"/>
    <mergeCell ref="A59:D59"/>
    <mergeCell ref="F32:I32"/>
    <mergeCell ref="F59:I59"/>
    <mergeCell ref="A1:D1"/>
  </mergeCells>
  <phoneticPr fontId="1" type="noConversion"/>
  <pageMargins left="0.7" right="0.7" top="0.75" bottom="0.75" header="0.3" footer="0.3"/>
  <pageSetup paperSize="9" orientation="portrait" horizontalDpi="0" verticalDpi="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204"/>
  <sheetViews>
    <sheetView tabSelected="1" topLeftCell="A128" zoomScale="120" zoomScaleNormal="120" workbookViewId="0">
      <selection activeCell="F170" sqref="F170"/>
    </sheetView>
  </sheetViews>
  <sheetFormatPr baseColWidth="10" defaultRowHeight="16"/>
  <cols>
    <col min="1" max="1" width="29.1640625" bestFit="1" customWidth="1"/>
    <col min="2" max="2" width="6" bestFit="1" customWidth="1"/>
    <col min="3" max="3" width="23.1640625" bestFit="1" customWidth="1"/>
    <col min="4" max="4" width="6" bestFit="1" customWidth="1"/>
    <col min="6" max="6" width="46.5" bestFit="1" customWidth="1"/>
  </cols>
  <sheetData>
    <row r="1" spans="1:4">
      <c r="A1" s="67" t="s">
        <v>37</v>
      </c>
      <c r="B1" s="67"/>
      <c r="C1" s="67"/>
      <c r="D1" s="67"/>
    </row>
    <row r="3" spans="1:4">
      <c r="A3" s="85" t="s">
        <v>101</v>
      </c>
      <c r="B3" s="85"/>
      <c r="C3" s="85"/>
      <c r="D3" s="85"/>
    </row>
    <row r="4" spans="1:4" ht="17" thickBot="1">
      <c r="A4" s="63" t="s">
        <v>0</v>
      </c>
      <c r="B4" s="63"/>
      <c r="C4" s="63"/>
      <c r="D4" s="63"/>
    </row>
    <row r="5" spans="1:4">
      <c r="A5" s="1" t="s">
        <v>1</v>
      </c>
      <c r="B5" s="2"/>
      <c r="C5" s="1" t="s">
        <v>2</v>
      </c>
      <c r="D5" s="3"/>
    </row>
    <row r="6" spans="1:4">
      <c r="A6" s="4" t="s">
        <v>3</v>
      </c>
      <c r="B6" s="5"/>
      <c r="C6" s="4" t="s">
        <v>4</v>
      </c>
      <c r="D6" s="6"/>
    </row>
    <row r="7" spans="1:4">
      <c r="A7" s="7" t="s">
        <v>5</v>
      </c>
      <c r="B7" s="32">
        <v>3200</v>
      </c>
      <c r="C7" s="7" t="s">
        <v>6</v>
      </c>
      <c r="D7" s="6"/>
    </row>
    <row r="8" spans="1:4">
      <c r="A8" s="7" t="s">
        <v>7</v>
      </c>
      <c r="B8" s="5"/>
      <c r="C8" s="7" t="s">
        <v>8</v>
      </c>
      <c r="D8" s="6"/>
    </row>
    <row r="9" spans="1:4">
      <c r="A9" s="7" t="s">
        <v>9</v>
      </c>
      <c r="B9" s="5"/>
      <c r="C9" s="7" t="s">
        <v>10</v>
      </c>
      <c r="D9" s="6"/>
    </row>
    <row r="10" spans="1:4">
      <c r="A10" s="7" t="s">
        <v>11</v>
      </c>
      <c r="B10" s="5"/>
      <c r="C10" s="7" t="s">
        <v>12</v>
      </c>
      <c r="D10" s="6"/>
    </row>
    <row r="11" spans="1:4">
      <c r="A11" s="7" t="s">
        <v>13</v>
      </c>
      <c r="B11" s="5"/>
      <c r="C11" s="7" t="s">
        <v>10</v>
      </c>
      <c r="D11" s="6"/>
    </row>
    <row r="12" spans="1:4">
      <c r="A12" s="7" t="s">
        <v>14</v>
      </c>
      <c r="B12" s="5"/>
      <c r="C12" s="8"/>
      <c r="D12" s="6"/>
    </row>
    <row r="13" spans="1:4" ht="17" thickBot="1">
      <c r="A13" s="9" t="s">
        <v>15</v>
      </c>
      <c r="B13" s="10"/>
      <c r="C13" s="11"/>
      <c r="D13" s="12"/>
    </row>
    <row r="14" spans="1:4">
      <c r="A14" s="4" t="s">
        <v>16</v>
      </c>
      <c r="B14" s="5"/>
      <c r="C14" s="13" t="s">
        <v>17</v>
      </c>
      <c r="D14" s="6"/>
    </row>
    <row r="15" spans="1:4">
      <c r="A15" s="7" t="s">
        <v>18</v>
      </c>
      <c r="B15" s="14"/>
      <c r="C15" s="7" t="s">
        <v>19</v>
      </c>
      <c r="D15" s="15"/>
    </row>
    <row r="16" spans="1:4">
      <c r="A16" s="7" t="s">
        <v>20</v>
      </c>
      <c r="B16" s="5"/>
      <c r="C16" s="7" t="s">
        <v>21</v>
      </c>
      <c r="D16" s="6"/>
    </row>
    <row r="17" spans="1:4">
      <c r="A17" s="7" t="s">
        <v>22</v>
      </c>
      <c r="B17" s="5"/>
      <c r="C17" s="7" t="s">
        <v>23</v>
      </c>
      <c r="D17" s="6"/>
    </row>
    <row r="18" spans="1:4">
      <c r="A18" s="4"/>
      <c r="B18" s="5"/>
      <c r="C18" s="7" t="s">
        <v>24</v>
      </c>
      <c r="D18" s="6"/>
    </row>
    <row r="19" spans="1:4">
      <c r="A19" s="8"/>
      <c r="B19" s="5"/>
      <c r="C19" s="1" t="s">
        <v>25</v>
      </c>
      <c r="D19" s="6"/>
    </row>
    <row r="20" spans="1:4">
      <c r="A20" s="8"/>
      <c r="B20" s="5"/>
      <c r="C20" s="7" t="s">
        <v>26</v>
      </c>
      <c r="D20" s="6"/>
    </row>
    <row r="21" spans="1:4">
      <c r="A21" s="8"/>
      <c r="B21" s="5"/>
      <c r="C21" s="7" t="s">
        <v>27</v>
      </c>
      <c r="D21" s="6"/>
    </row>
    <row r="22" spans="1:4">
      <c r="A22" s="8"/>
      <c r="B22" s="5"/>
      <c r="C22" s="7" t="s">
        <v>28</v>
      </c>
      <c r="D22" s="6"/>
    </row>
    <row r="23" spans="1:4">
      <c r="A23" s="8"/>
      <c r="B23" s="5"/>
      <c r="C23" s="7" t="s">
        <v>29</v>
      </c>
      <c r="D23" s="6"/>
    </row>
    <row r="24" spans="1:4">
      <c r="A24" s="16"/>
      <c r="B24" s="17"/>
      <c r="C24" s="18" t="s">
        <v>30</v>
      </c>
      <c r="D24" s="19"/>
    </row>
    <row r="25" spans="1:4">
      <c r="A25" s="21"/>
      <c r="B25" s="21"/>
      <c r="C25" s="25" t="s">
        <v>32</v>
      </c>
    </row>
    <row r="26" spans="1:4">
      <c r="A26" s="22"/>
      <c r="B26" s="22"/>
      <c r="C26" s="20" t="s">
        <v>33</v>
      </c>
      <c r="D26" s="31">
        <v>3200</v>
      </c>
    </row>
    <row r="27" spans="1:4">
      <c r="A27" s="22"/>
      <c r="B27" s="22"/>
      <c r="C27" s="20" t="s">
        <v>27</v>
      </c>
    </row>
    <row r="28" spans="1:4">
      <c r="A28" s="22"/>
      <c r="B28" s="22"/>
      <c r="C28" s="20" t="s">
        <v>28</v>
      </c>
    </row>
    <row r="29" spans="1:4">
      <c r="A29" s="27"/>
      <c r="B29" s="27"/>
      <c r="C29" s="28" t="s">
        <v>34</v>
      </c>
      <c r="D29" s="29"/>
    </row>
    <row r="30" spans="1:4" ht="17" thickBot="1">
      <c r="A30" s="23" t="s">
        <v>31</v>
      </c>
      <c r="B30" s="23">
        <f>SUM(B5:B23)</f>
        <v>3200</v>
      </c>
      <c r="C30" s="26" t="s">
        <v>35</v>
      </c>
      <c r="D30" s="24">
        <f>SUM(D5:D29)</f>
        <v>3200</v>
      </c>
    </row>
    <row r="32" spans="1:4">
      <c r="A32" s="85" t="s">
        <v>102</v>
      </c>
      <c r="B32" s="85"/>
      <c r="C32" s="85"/>
      <c r="D32" s="85"/>
    </row>
    <row r="33" spans="1:4" ht="17" thickBot="1">
      <c r="A33" s="63" t="s">
        <v>0</v>
      </c>
      <c r="B33" s="63"/>
      <c r="C33" s="63"/>
      <c r="D33" s="63"/>
    </row>
    <row r="34" spans="1:4">
      <c r="A34" s="1" t="s">
        <v>1</v>
      </c>
      <c r="B34" s="2"/>
      <c r="C34" s="1" t="s">
        <v>2</v>
      </c>
      <c r="D34" s="3"/>
    </row>
    <row r="35" spans="1:4">
      <c r="A35" s="4" t="s">
        <v>3</v>
      </c>
      <c r="B35" s="5"/>
      <c r="C35" s="4" t="s">
        <v>4</v>
      </c>
      <c r="D35" s="6"/>
    </row>
    <row r="36" spans="1:4">
      <c r="A36" s="7" t="s">
        <v>5</v>
      </c>
      <c r="B36" s="32">
        <v>8300</v>
      </c>
      <c r="C36" s="7" t="s">
        <v>6</v>
      </c>
      <c r="D36" s="33">
        <v>5100</v>
      </c>
    </row>
    <row r="37" spans="1:4">
      <c r="A37" s="7" t="s">
        <v>7</v>
      </c>
      <c r="B37" s="5"/>
      <c r="C37" s="7" t="s">
        <v>8</v>
      </c>
      <c r="D37" s="6"/>
    </row>
    <row r="38" spans="1:4">
      <c r="A38" s="7" t="s">
        <v>9</v>
      </c>
      <c r="B38" s="5"/>
      <c r="C38" s="7" t="s">
        <v>10</v>
      </c>
      <c r="D38" s="6"/>
    </row>
    <row r="39" spans="1:4">
      <c r="A39" s="7" t="s">
        <v>11</v>
      </c>
      <c r="B39" s="5"/>
      <c r="C39" s="7" t="s">
        <v>12</v>
      </c>
      <c r="D39" s="6"/>
    </row>
    <row r="40" spans="1:4">
      <c r="A40" s="7" t="s">
        <v>13</v>
      </c>
      <c r="B40" s="5"/>
      <c r="C40" s="7" t="s">
        <v>10</v>
      </c>
      <c r="D40" s="6"/>
    </row>
    <row r="41" spans="1:4">
      <c r="A41" s="7" t="s">
        <v>14</v>
      </c>
      <c r="B41" s="5"/>
      <c r="C41" s="8"/>
      <c r="D41" s="6"/>
    </row>
    <row r="42" spans="1:4" ht="17" thickBot="1">
      <c r="A42" s="9" t="s">
        <v>15</v>
      </c>
      <c r="B42" s="10"/>
      <c r="C42" s="11"/>
      <c r="D42" s="12"/>
    </row>
    <row r="43" spans="1:4">
      <c r="A43" s="4" t="s">
        <v>16</v>
      </c>
      <c r="B43" s="5"/>
      <c r="C43" s="13" t="s">
        <v>17</v>
      </c>
      <c r="D43" s="6"/>
    </row>
    <row r="44" spans="1:4">
      <c r="A44" s="7" t="s">
        <v>18</v>
      </c>
      <c r="B44" s="14"/>
      <c r="C44" s="7" t="s">
        <v>19</v>
      </c>
      <c r="D44" s="15"/>
    </row>
    <row r="45" spans="1:4">
      <c r="A45" s="7" t="s">
        <v>20</v>
      </c>
      <c r="B45" s="5"/>
      <c r="C45" s="7" t="s">
        <v>21</v>
      </c>
      <c r="D45" s="6"/>
    </row>
    <row r="46" spans="1:4">
      <c r="A46" s="7" t="s">
        <v>22</v>
      </c>
      <c r="B46" s="5"/>
      <c r="C46" s="7" t="s">
        <v>23</v>
      </c>
      <c r="D46" s="6"/>
    </row>
    <row r="47" spans="1:4">
      <c r="A47" s="4"/>
      <c r="B47" s="5"/>
      <c r="C47" s="7" t="s">
        <v>24</v>
      </c>
      <c r="D47" s="6"/>
    </row>
    <row r="48" spans="1:4">
      <c r="A48" s="8"/>
      <c r="B48" s="5"/>
      <c r="C48" s="1" t="s">
        <v>25</v>
      </c>
      <c r="D48" s="6"/>
    </row>
    <row r="49" spans="1:4">
      <c r="A49" s="8"/>
      <c r="B49" s="5"/>
      <c r="C49" s="7" t="s">
        <v>26</v>
      </c>
      <c r="D49" s="6"/>
    </row>
    <row r="50" spans="1:4">
      <c r="A50" s="8"/>
      <c r="B50" s="5"/>
      <c r="C50" s="7" t="s">
        <v>27</v>
      </c>
      <c r="D50" s="6"/>
    </row>
    <row r="51" spans="1:4">
      <c r="A51" s="8"/>
      <c r="B51" s="5"/>
      <c r="C51" s="7" t="s">
        <v>28</v>
      </c>
      <c r="D51" s="6"/>
    </row>
    <row r="52" spans="1:4">
      <c r="A52" s="8"/>
      <c r="B52" s="5"/>
      <c r="C52" s="7" t="s">
        <v>29</v>
      </c>
      <c r="D52" s="6"/>
    </row>
    <row r="53" spans="1:4">
      <c r="A53" s="16"/>
      <c r="B53" s="17"/>
      <c r="C53" s="18" t="s">
        <v>30</v>
      </c>
      <c r="D53" s="19"/>
    </row>
    <row r="54" spans="1:4">
      <c r="A54" s="21"/>
      <c r="B54" s="21"/>
      <c r="C54" s="25" t="s">
        <v>32</v>
      </c>
    </row>
    <row r="55" spans="1:4">
      <c r="A55" s="22"/>
      <c r="B55" s="22"/>
      <c r="C55" s="20" t="s">
        <v>33</v>
      </c>
      <c r="D55">
        <v>3200</v>
      </c>
    </row>
    <row r="56" spans="1:4">
      <c r="A56" s="22"/>
      <c r="B56" s="22"/>
      <c r="C56" s="20" t="s">
        <v>27</v>
      </c>
    </row>
    <row r="57" spans="1:4">
      <c r="A57" s="22"/>
      <c r="B57" s="22"/>
      <c r="C57" s="20" t="s">
        <v>28</v>
      </c>
    </row>
    <row r="58" spans="1:4">
      <c r="A58" s="27"/>
      <c r="B58" s="27"/>
      <c r="C58" s="28" t="s">
        <v>34</v>
      </c>
      <c r="D58" s="29"/>
    </row>
    <row r="59" spans="1:4" ht="17" thickBot="1">
      <c r="A59" s="23" t="s">
        <v>31</v>
      </c>
      <c r="B59" s="23">
        <f>SUM(B34:B58)</f>
        <v>8300</v>
      </c>
      <c r="C59" s="26" t="s">
        <v>35</v>
      </c>
      <c r="D59" s="24">
        <f>SUM(D34:D58)</f>
        <v>8300</v>
      </c>
    </row>
    <row r="60" spans="1:4">
      <c r="A60" s="64"/>
      <c r="B60" s="64"/>
      <c r="C60" s="64"/>
      <c r="D60" s="64"/>
    </row>
    <row r="61" spans="1:4">
      <c r="A61" s="85" t="s">
        <v>103</v>
      </c>
      <c r="B61" s="85"/>
      <c r="C61" s="85"/>
      <c r="D61" s="85"/>
    </row>
    <row r="62" spans="1:4" ht="17" thickBot="1">
      <c r="A62" s="63" t="s">
        <v>0</v>
      </c>
      <c r="B62" s="63"/>
      <c r="C62" s="63"/>
      <c r="D62" s="63"/>
    </row>
    <row r="63" spans="1:4">
      <c r="A63" s="1" t="s">
        <v>1</v>
      </c>
      <c r="B63" s="2"/>
      <c r="C63" s="1" t="s">
        <v>2</v>
      </c>
      <c r="D63" s="3"/>
    </row>
    <row r="64" spans="1:4">
      <c r="A64" s="4" t="s">
        <v>3</v>
      </c>
      <c r="B64" s="5"/>
      <c r="C64" s="4" t="s">
        <v>4</v>
      </c>
      <c r="D64" s="6"/>
    </row>
    <row r="65" spans="1:4">
      <c r="A65" s="7" t="s">
        <v>5</v>
      </c>
      <c r="B65" s="32">
        <v>2600</v>
      </c>
      <c r="C65" s="7" t="s">
        <v>6</v>
      </c>
      <c r="D65" s="6">
        <v>5100</v>
      </c>
    </row>
    <row r="66" spans="1:4">
      <c r="A66" s="7" t="s">
        <v>7</v>
      </c>
      <c r="B66" s="5"/>
      <c r="C66" s="7" t="s">
        <v>8</v>
      </c>
      <c r="D66" s="6"/>
    </row>
    <row r="67" spans="1:4">
      <c r="A67" s="7" t="s">
        <v>9</v>
      </c>
      <c r="B67" s="5"/>
      <c r="C67" s="7" t="s">
        <v>10</v>
      </c>
      <c r="D67" s="6"/>
    </row>
    <row r="68" spans="1:4">
      <c r="A68" s="7" t="s">
        <v>11</v>
      </c>
      <c r="B68" s="5"/>
      <c r="C68" s="7" t="s">
        <v>12</v>
      </c>
      <c r="D68" s="6"/>
    </row>
    <row r="69" spans="1:4">
      <c r="A69" s="7" t="s">
        <v>13</v>
      </c>
      <c r="B69" s="5"/>
      <c r="C69" s="7" t="s">
        <v>10</v>
      </c>
      <c r="D69" s="6"/>
    </row>
    <row r="70" spans="1:4">
      <c r="A70" s="7" t="s">
        <v>14</v>
      </c>
      <c r="B70" s="5"/>
      <c r="C70" s="8"/>
      <c r="D70" s="6"/>
    </row>
    <row r="71" spans="1:4" ht="17" thickBot="1">
      <c r="A71" s="9" t="s">
        <v>15</v>
      </c>
      <c r="B71" s="10"/>
      <c r="C71" s="11"/>
      <c r="D71" s="12"/>
    </row>
    <row r="72" spans="1:4">
      <c r="A72" s="4" t="s">
        <v>16</v>
      </c>
      <c r="B72" s="5"/>
      <c r="C72" s="13" t="s">
        <v>17</v>
      </c>
      <c r="D72" s="6"/>
    </row>
    <row r="73" spans="1:4">
      <c r="A73" s="7" t="s">
        <v>18</v>
      </c>
      <c r="B73" s="14"/>
      <c r="C73" s="7" t="s">
        <v>19</v>
      </c>
      <c r="D73" s="15"/>
    </row>
    <row r="74" spans="1:4">
      <c r="A74" s="7" t="s">
        <v>20</v>
      </c>
      <c r="B74" s="32">
        <v>5700</v>
      </c>
      <c r="C74" s="7" t="s">
        <v>21</v>
      </c>
      <c r="D74" s="6"/>
    </row>
    <row r="75" spans="1:4">
      <c r="A75" s="7" t="s">
        <v>22</v>
      </c>
      <c r="B75" s="5"/>
      <c r="C75" s="7" t="s">
        <v>23</v>
      </c>
      <c r="D75" s="6"/>
    </row>
    <row r="76" spans="1:4">
      <c r="A76" s="4"/>
      <c r="B76" s="5"/>
      <c r="C76" s="7" t="s">
        <v>24</v>
      </c>
      <c r="D76" s="6"/>
    </row>
    <row r="77" spans="1:4">
      <c r="A77" s="8"/>
      <c r="B77" s="5"/>
      <c r="C77" s="1" t="s">
        <v>25</v>
      </c>
      <c r="D77" s="6"/>
    </row>
    <row r="78" spans="1:4">
      <c r="A78" s="8"/>
      <c r="B78" s="5"/>
      <c r="C78" s="7" t="s">
        <v>26</v>
      </c>
      <c r="D78" s="6"/>
    </row>
    <row r="79" spans="1:4">
      <c r="A79" s="8"/>
      <c r="B79" s="5"/>
      <c r="C79" s="7" t="s">
        <v>27</v>
      </c>
      <c r="D79" s="6"/>
    </row>
    <row r="80" spans="1:4">
      <c r="A80" s="8"/>
      <c r="B80" s="5"/>
      <c r="C80" s="7" t="s">
        <v>28</v>
      </c>
      <c r="D80" s="6"/>
    </row>
    <row r="81" spans="1:4">
      <c r="A81" s="8"/>
      <c r="B81" s="5"/>
      <c r="C81" s="7" t="s">
        <v>29</v>
      </c>
      <c r="D81" s="6"/>
    </row>
    <row r="82" spans="1:4">
      <c r="A82" s="16"/>
      <c r="B82" s="17"/>
      <c r="C82" s="18" t="s">
        <v>30</v>
      </c>
      <c r="D82" s="19"/>
    </row>
    <row r="83" spans="1:4">
      <c r="A83" s="21"/>
      <c r="B83" s="21"/>
      <c r="C83" s="25" t="s">
        <v>32</v>
      </c>
    </row>
    <row r="84" spans="1:4">
      <c r="A84" s="22"/>
      <c r="B84" s="22"/>
      <c r="C84" s="20" t="s">
        <v>33</v>
      </c>
      <c r="D84">
        <v>3200</v>
      </c>
    </row>
    <row r="85" spans="1:4">
      <c r="A85" s="22"/>
      <c r="B85" s="22"/>
      <c r="C85" s="20" t="s">
        <v>27</v>
      </c>
    </row>
    <row r="86" spans="1:4">
      <c r="A86" s="22"/>
      <c r="B86" s="22"/>
      <c r="C86" s="20" t="s">
        <v>28</v>
      </c>
    </row>
    <row r="87" spans="1:4">
      <c r="A87" s="27"/>
      <c r="B87" s="27"/>
      <c r="C87" s="28" t="s">
        <v>34</v>
      </c>
      <c r="D87" s="29"/>
    </row>
    <row r="88" spans="1:4" ht="17" thickBot="1">
      <c r="A88" s="23" t="s">
        <v>31</v>
      </c>
      <c r="B88" s="23">
        <f>SUM(B63:B87)</f>
        <v>8300</v>
      </c>
      <c r="C88" s="26" t="s">
        <v>35</v>
      </c>
      <c r="D88" s="24">
        <f>SUM(D63:D87)</f>
        <v>8300</v>
      </c>
    </row>
    <row r="89" spans="1:4">
      <c r="A89" s="64"/>
      <c r="B89" s="64"/>
      <c r="C89" s="64"/>
      <c r="D89" s="64"/>
    </row>
    <row r="90" spans="1:4">
      <c r="A90" s="85" t="s">
        <v>104</v>
      </c>
      <c r="B90" s="85"/>
      <c r="C90" s="85"/>
      <c r="D90" s="85"/>
    </row>
    <row r="91" spans="1:4" ht="17" thickBot="1">
      <c r="A91" s="63" t="s">
        <v>0</v>
      </c>
      <c r="B91" s="63"/>
      <c r="C91" s="63"/>
      <c r="D91" s="63"/>
    </row>
    <row r="92" spans="1:4">
      <c r="A92" s="1" t="s">
        <v>1</v>
      </c>
      <c r="B92" s="2"/>
      <c r="C92" s="1" t="s">
        <v>2</v>
      </c>
      <c r="D92" s="3"/>
    </row>
    <row r="93" spans="1:4">
      <c r="A93" s="4" t="s">
        <v>3</v>
      </c>
      <c r="B93" s="5"/>
      <c r="C93" s="4" t="s">
        <v>4</v>
      </c>
      <c r="D93" s="6"/>
    </row>
    <row r="94" spans="1:4">
      <c r="A94" s="7" t="s">
        <v>5</v>
      </c>
      <c r="B94" s="32">
        <v>2450</v>
      </c>
      <c r="C94" s="7" t="s">
        <v>6</v>
      </c>
      <c r="D94" s="6">
        <v>5100</v>
      </c>
    </row>
    <row r="95" spans="1:4">
      <c r="A95" s="7" t="s">
        <v>7</v>
      </c>
      <c r="B95" s="5"/>
      <c r="C95" s="7" t="s">
        <v>8</v>
      </c>
      <c r="D95" s="6"/>
    </row>
    <row r="96" spans="1:4">
      <c r="A96" s="7" t="s">
        <v>9</v>
      </c>
      <c r="B96" s="5"/>
      <c r="C96" s="7" t="s">
        <v>10</v>
      </c>
      <c r="D96" s="6"/>
    </row>
    <row r="97" spans="1:4">
      <c r="A97" s="7" t="s">
        <v>11</v>
      </c>
      <c r="B97" s="5"/>
      <c r="C97" s="7" t="s">
        <v>12</v>
      </c>
      <c r="D97" s="6"/>
    </row>
    <row r="98" spans="1:4">
      <c r="A98" s="7" t="s">
        <v>13</v>
      </c>
      <c r="B98" s="5"/>
      <c r="C98" s="7" t="s">
        <v>10</v>
      </c>
      <c r="D98" s="6"/>
    </row>
    <row r="99" spans="1:4">
      <c r="A99" s="7" t="s">
        <v>14</v>
      </c>
      <c r="B99" s="5"/>
      <c r="C99" s="8"/>
      <c r="D99" s="6"/>
    </row>
    <row r="100" spans="1:4" ht="17" thickBot="1">
      <c r="A100" s="9" t="s">
        <v>15</v>
      </c>
      <c r="B100" s="10"/>
      <c r="C100" s="11"/>
      <c r="D100" s="12"/>
    </row>
    <row r="101" spans="1:4">
      <c r="A101" s="4" t="s">
        <v>16</v>
      </c>
      <c r="B101" s="5"/>
      <c r="C101" s="13" t="s">
        <v>17</v>
      </c>
      <c r="D101" s="6"/>
    </row>
    <row r="102" spans="1:4">
      <c r="A102" s="7" t="s">
        <v>18</v>
      </c>
      <c r="B102" s="14"/>
      <c r="C102" s="7" t="s">
        <v>19</v>
      </c>
      <c r="D102" s="15"/>
    </row>
    <row r="103" spans="1:4">
      <c r="A103" s="7" t="s">
        <v>20</v>
      </c>
      <c r="B103" s="5">
        <v>5700</v>
      </c>
      <c r="C103" s="7" t="s">
        <v>21</v>
      </c>
      <c r="D103" s="6"/>
    </row>
    <row r="104" spans="1:4">
      <c r="A104" s="7" t="s">
        <v>22</v>
      </c>
      <c r="B104" s="32">
        <v>150</v>
      </c>
      <c r="C104" s="7" t="s">
        <v>23</v>
      </c>
      <c r="D104" s="6"/>
    </row>
    <row r="105" spans="1:4">
      <c r="A105" s="4"/>
      <c r="B105" s="5"/>
      <c r="C105" s="7" t="s">
        <v>24</v>
      </c>
      <c r="D105" s="6"/>
    </row>
    <row r="106" spans="1:4">
      <c r="A106" s="8"/>
      <c r="B106" s="5"/>
      <c r="C106" s="1" t="s">
        <v>25</v>
      </c>
      <c r="D106" s="6"/>
    </row>
    <row r="107" spans="1:4">
      <c r="A107" s="8"/>
      <c r="B107" s="5"/>
      <c r="C107" s="7" t="s">
        <v>26</v>
      </c>
      <c r="D107" s="6"/>
    </row>
    <row r="108" spans="1:4">
      <c r="A108" s="8"/>
      <c r="B108" s="5"/>
      <c r="C108" s="7" t="s">
        <v>27</v>
      </c>
      <c r="D108" s="6"/>
    </row>
    <row r="109" spans="1:4">
      <c r="A109" s="8"/>
      <c r="B109" s="5"/>
      <c r="C109" s="7" t="s">
        <v>28</v>
      </c>
      <c r="D109" s="6"/>
    </row>
    <row r="110" spans="1:4">
      <c r="A110" s="8"/>
      <c r="B110" s="5"/>
      <c r="C110" s="7" t="s">
        <v>29</v>
      </c>
      <c r="D110" s="6"/>
    </row>
    <row r="111" spans="1:4">
      <c r="A111" s="16"/>
      <c r="B111" s="17"/>
      <c r="C111" s="18" t="s">
        <v>30</v>
      </c>
      <c r="D111" s="19"/>
    </row>
    <row r="112" spans="1:4">
      <c r="A112" s="21"/>
      <c r="B112" s="21"/>
      <c r="C112" s="25" t="s">
        <v>32</v>
      </c>
    </row>
    <row r="113" spans="1:4">
      <c r="A113" s="22"/>
      <c r="B113" s="22"/>
      <c r="C113" s="20" t="s">
        <v>33</v>
      </c>
      <c r="D113">
        <v>3200</v>
      </c>
    </row>
    <row r="114" spans="1:4">
      <c r="A114" s="22"/>
      <c r="B114" s="22"/>
      <c r="C114" s="20" t="s">
        <v>27</v>
      </c>
    </row>
    <row r="115" spans="1:4">
      <c r="A115" s="22"/>
      <c r="B115" s="22"/>
      <c r="C115" s="20" t="s">
        <v>28</v>
      </c>
    </row>
    <row r="116" spans="1:4">
      <c r="A116" s="27"/>
      <c r="B116" s="27"/>
      <c r="C116" s="28" t="s">
        <v>34</v>
      </c>
      <c r="D116" s="29"/>
    </row>
    <row r="117" spans="1:4" ht="17" thickBot="1">
      <c r="A117" s="23" t="s">
        <v>31</v>
      </c>
      <c r="B117" s="23">
        <f>SUM(B92:B116)</f>
        <v>8300</v>
      </c>
      <c r="C117" s="26" t="s">
        <v>35</v>
      </c>
      <c r="D117" s="24">
        <f>SUM(D92:D116)</f>
        <v>8300</v>
      </c>
    </row>
    <row r="118" spans="1:4">
      <c r="A118" s="64"/>
      <c r="B118" s="64"/>
      <c r="C118" s="64"/>
      <c r="D118" s="64"/>
    </row>
    <row r="119" spans="1:4">
      <c r="A119" s="85" t="s">
        <v>105</v>
      </c>
      <c r="B119" s="85"/>
      <c r="C119" s="85"/>
      <c r="D119" s="85"/>
    </row>
    <row r="120" spans="1:4" ht="17" thickBot="1">
      <c r="A120" s="63" t="s">
        <v>0</v>
      </c>
      <c r="B120" s="63"/>
      <c r="C120" s="63"/>
      <c r="D120" s="63"/>
    </row>
    <row r="121" spans="1:4">
      <c r="A121" s="1" t="s">
        <v>1</v>
      </c>
      <c r="B121" s="2"/>
      <c r="C121" s="1" t="s">
        <v>2</v>
      </c>
      <c r="D121" s="3"/>
    </row>
    <row r="122" spans="1:4">
      <c r="A122" s="4" t="s">
        <v>3</v>
      </c>
      <c r="B122" s="5"/>
      <c r="C122" s="4" t="s">
        <v>4</v>
      </c>
      <c r="D122" s="6"/>
    </row>
    <row r="123" spans="1:4">
      <c r="A123" s="7" t="s">
        <v>5</v>
      </c>
      <c r="B123" s="32">
        <f>2450-1600</f>
        <v>850</v>
      </c>
      <c r="C123" s="7" t="s">
        <v>6</v>
      </c>
      <c r="D123" s="6">
        <v>5100</v>
      </c>
    </row>
    <row r="124" spans="1:4">
      <c r="A124" s="7" t="s">
        <v>7</v>
      </c>
      <c r="B124" s="5"/>
      <c r="C124" s="7" t="s">
        <v>8</v>
      </c>
      <c r="D124" s="33">
        <f>2400-1600</f>
        <v>800</v>
      </c>
    </row>
    <row r="125" spans="1:4">
      <c r="A125" s="7" t="s">
        <v>9</v>
      </c>
      <c r="B125" s="5"/>
      <c r="C125" s="7" t="s">
        <v>10</v>
      </c>
      <c r="D125" s="6"/>
    </row>
    <row r="126" spans="1:4">
      <c r="A126" s="7" t="s">
        <v>11</v>
      </c>
      <c r="B126" s="5"/>
      <c r="C126" s="7" t="s">
        <v>12</v>
      </c>
      <c r="D126" s="6"/>
    </row>
    <row r="127" spans="1:4">
      <c r="A127" s="7" t="s">
        <v>13</v>
      </c>
      <c r="B127" s="32">
        <v>2400</v>
      </c>
      <c r="C127" s="7" t="s">
        <v>10</v>
      </c>
      <c r="D127" s="6"/>
    </row>
    <row r="128" spans="1:4">
      <c r="A128" s="7" t="s">
        <v>14</v>
      </c>
      <c r="B128" s="5"/>
      <c r="C128" s="8"/>
      <c r="D128" s="6"/>
    </row>
    <row r="129" spans="1:4" ht="17" thickBot="1">
      <c r="A129" s="9" t="s">
        <v>15</v>
      </c>
      <c r="B129" s="10"/>
      <c r="C129" s="11"/>
      <c r="D129" s="12"/>
    </row>
    <row r="130" spans="1:4">
      <c r="A130" s="4" t="s">
        <v>16</v>
      </c>
      <c r="B130" s="5"/>
      <c r="C130" s="13" t="s">
        <v>17</v>
      </c>
      <c r="D130" s="6"/>
    </row>
    <row r="131" spans="1:4">
      <c r="A131" s="7" t="s">
        <v>18</v>
      </c>
      <c r="B131" s="14"/>
      <c r="C131" s="7" t="s">
        <v>19</v>
      </c>
      <c r="D131" s="15"/>
    </row>
    <row r="132" spans="1:4">
      <c r="A132" s="7" t="s">
        <v>20</v>
      </c>
      <c r="B132" s="5">
        <v>5700</v>
      </c>
      <c r="C132" s="7" t="s">
        <v>21</v>
      </c>
      <c r="D132" s="6"/>
    </row>
    <row r="133" spans="1:4">
      <c r="A133" s="7" t="s">
        <v>22</v>
      </c>
      <c r="B133" s="5">
        <v>150</v>
      </c>
      <c r="C133" s="7" t="s">
        <v>23</v>
      </c>
      <c r="D133" s="6"/>
    </row>
    <row r="134" spans="1:4">
      <c r="A134" s="4"/>
      <c r="B134" s="5"/>
      <c r="C134" s="7" t="s">
        <v>24</v>
      </c>
      <c r="D134" s="6"/>
    </row>
    <row r="135" spans="1:4">
      <c r="A135" s="8"/>
      <c r="B135" s="5"/>
      <c r="C135" s="1" t="s">
        <v>25</v>
      </c>
      <c r="D135" s="6"/>
    </row>
    <row r="136" spans="1:4">
      <c r="A136" s="8"/>
      <c r="B136" s="5"/>
      <c r="C136" s="7" t="s">
        <v>26</v>
      </c>
      <c r="D136" s="6"/>
    </row>
    <row r="137" spans="1:4">
      <c r="A137" s="8"/>
      <c r="B137" s="5"/>
      <c r="C137" s="7" t="s">
        <v>27</v>
      </c>
      <c r="D137" s="6"/>
    </row>
    <row r="138" spans="1:4">
      <c r="A138" s="8"/>
      <c r="B138" s="5"/>
      <c r="C138" s="7" t="s">
        <v>28</v>
      </c>
      <c r="D138" s="6"/>
    </row>
    <row r="139" spans="1:4">
      <c r="A139" s="8"/>
      <c r="B139" s="5"/>
      <c r="C139" s="7" t="s">
        <v>29</v>
      </c>
      <c r="D139" s="6"/>
    </row>
    <row r="140" spans="1:4">
      <c r="A140" s="16"/>
      <c r="B140" s="17"/>
      <c r="C140" s="18" t="s">
        <v>30</v>
      </c>
      <c r="D140" s="19"/>
    </row>
    <row r="141" spans="1:4">
      <c r="A141" s="21"/>
      <c r="B141" s="21"/>
      <c r="C141" s="25" t="s">
        <v>32</v>
      </c>
    </row>
    <row r="142" spans="1:4">
      <c r="A142" s="22"/>
      <c r="B142" s="22"/>
      <c r="C142" s="20" t="s">
        <v>33</v>
      </c>
      <c r="D142" s="36">
        <v>3200</v>
      </c>
    </row>
    <row r="143" spans="1:4">
      <c r="A143" s="22"/>
      <c r="B143" s="22"/>
      <c r="C143" s="20" t="s">
        <v>27</v>
      </c>
    </row>
    <row r="144" spans="1:4">
      <c r="A144" s="22"/>
      <c r="B144" s="22"/>
      <c r="C144" s="20" t="s">
        <v>28</v>
      </c>
    </row>
    <row r="145" spans="1:4">
      <c r="A145" s="27"/>
      <c r="B145" s="27"/>
      <c r="C145" s="28" t="s">
        <v>34</v>
      </c>
      <c r="D145" s="29"/>
    </row>
    <row r="146" spans="1:4" ht="17" thickBot="1">
      <c r="A146" s="23" t="s">
        <v>31</v>
      </c>
      <c r="B146" s="23">
        <f>SUM(B121:B139)</f>
        <v>9100</v>
      </c>
      <c r="C146" s="26" t="s">
        <v>35</v>
      </c>
      <c r="D146" s="24">
        <f>SUM(D121:D145)</f>
        <v>9100</v>
      </c>
    </row>
    <row r="147" spans="1:4">
      <c r="A147" s="64"/>
      <c r="B147" s="64"/>
      <c r="C147" s="64"/>
      <c r="D147" s="64"/>
    </row>
    <row r="148" spans="1:4">
      <c r="A148" s="85" t="s">
        <v>106</v>
      </c>
      <c r="B148" s="85"/>
      <c r="C148" s="85"/>
      <c r="D148" s="85"/>
    </row>
    <row r="149" spans="1:4" ht="17" thickBot="1">
      <c r="A149" s="65" t="s">
        <v>0</v>
      </c>
      <c r="B149" s="65"/>
      <c r="C149" s="65"/>
      <c r="D149" s="65"/>
    </row>
    <row r="150" spans="1:4">
      <c r="A150" s="38" t="s">
        <v>1</v>
      </c>
      <c r="B150" s="39"/>
      <c r="C150" s="38" t="s">
        <v>2</v>
      </c>
      <c r="D150" s="40"/>
    </row>
    <row r="151" spans="1:4">
      <c r="A151" s="41" t="s">
        <v>3</v>
      </c>
      <c r="B151" s="35"/>
      <c r="C151" s="41" t="s">
        <v>4</v>
      </c>
      <c r="D151" s="42"/>
    </row>
    <row r="152" spans="1:4">
      <c r="A152" s="43" t="s">
        <v>5</v>
      </c>
      <c r="B152" s="35">
        <f>2450-1600</f>
        <v>850</v>
      </c>
      <c r="C152" s="43" t="s">
        <v>6</v>
      </c>
      <c r="D152" s="42">
        <v>5100</v>
      </c>
    </row>
    <row r="153" spans="1:4">
      <c r="A153" s="43" t="s">
        <v>7</v>
      </c>
      <c r="B153" s="35"/>
      <c r="C153" s="43" t="s">
        <v>8</v>
      </c>
      <c r="D153" s="42">
        <f>2400-1600</f>
        <v>800</v>
      </c>
    </row>
    <row r="154" spans="1:4">
      <c r="A154" s="43" t="s">
        <v>9</v>
      </c>
      <c r="B154" s="35"/>
      <c r="C154" s="43" t="s">
        <v>10</v>
      </c>
      <c r="D154" s="33">
        <v>1200</v>
      </c>
    </row>
    <row r="155" spans="1:4">
      <c r="A155" s="43" t="s">
        <v>11</v>
      </c>
      <c r="B155" s="35"/>
      <c r="C155" s="43" t="s">
        <v>12</v>
      </c>
      <c r="D155" s="42"/>
    </row>
    <row r="156" spans="1:4">
      <c r="A156" s="43" t="s">
        <v>13</v>
      </c>
      <c r="B156" s="32">
        <v>3600</v>
      </c>
      <c r="C156" s="43" t="s">
        <v>10</v>
      </c>
      <c r="D156" s="42"/>
    </row>
    <row r="157" spans="1:4">
      <c r="A157" s="43" t="s">
        <v>14</v>
      </c>
      <c r="B157" s="35"/>
      <c r="C157" s="44"/>
      <c r="D157" s="42"/>
    </row>
    <row r="158" spans="1:4" ht="17" thickBot="1">
      <c r="A158" s="45" t="s">
        <v>15</v>
      </c>
      <c r="B158" s="46"/>
      <c r="C158" s="47"/>
      <c r="D158" s="48"/>
    </row>
    <row r="159" spans="1:4">
      <c r="A159" s="41" t="s">
        <v>16</v>
      </c>
      <c r="B159" s="35"/>
      <c r="C159" s="49" t="s">
        <v>17</v>
      </c>
      <c r="D159" s="42"/>
    </row>
    <row r="160" spans="1:4">
      <c r="A160" s="43" t="s">
        <v>18</v>
      </c>
      <c r="B160" s="50"/>
      <c r="C160" s="43" t="s">
        <v>19</v>
      </c>
      <c r="D160" s="51"/>
    </row>
    <row r="161" spans="1:4">
      <c r="A161" s="43" t="s">
        <v>20</v>
      </c>
      <c r="B161" s="35">
        <v>5700</v>
      </c>
      <c r="C161" s="43" t="s">
        <v>21</v>
      </c>
      <c r="D161" s="42"/>
    </row>
    <row r="162" spans="1:4">
      <c r="A162" s="43" t="s">
        <v>22</v>
      </c>
      <c r="B162" s="35">
        <v>150</v>
      </c>
      <c r="C162" s="43" t="s">
        <v>23</v>
      </c>
      <c r="D162" s="42"/>
    </row>
    <row r="163" spans="1:4">
      <c r="A163" s="41"/>
      <c r="B163" s="35"/>
      <c r="C163" s="43" t="s">
        <v>24</v>
      </c>
      <c r="D163" s="42"/>
    </row>
    <row r="164" spans="1:4">
      <c r="A164" s="44"/>
      <c r="B164" s="35"/>
      <c r="C164" s="38" t="s">
        <v>25</v>
      </c>
      <c r="D164" s="42"/>
    </row>
    <row r="165" spans="1:4">
      <c r="A165" s="44"/>
      <c r="B165" s="35"/>
      <c r="C165" s="43" t="s">
        <v>26</v>
      </c>
      <c r="D165" s="42"/>
    </row>
    <row r="166" spans="1:4">
      <c r="A166" s="44"/>
      <c r="B166" s="35"/>
      <c r="C166" s="43" t="s">
        <v>27</v>
      </c>
      <c r="D166" s="42"/>
    </row>
    <row r="167" spans="1:4">
      <c r="A167" s="44"/>
      <c r="B167" s="35"/>
      <c r="C167" s="43" t="s">
        <v>28</v>
      </c>
      <c r="D167" s="42"/>
    </row>
    <row r="168" spans="1:4">
      <c r="A168" s="44"/>
      <c r="B168" s="35"/>
      <c r="C168" s="43" t="s">
        <v>29</v>
      </c>
      <c r="D168" s="42"/>
    </row>
    <row r="169" spans="1:4">
      <c r="A169" s="52"/>
      <c r="B169" s="53"/>
      <c r="C169" s="54" t="s">
        <v>30</v>
      </c>
      <c r="D169" s="55"/>
    </row>
    <row r="170" spans="1:4">
      <c r="A170" s="56"/>
      <c r="B170" s="56"/>
      <c r="C170" s="57" t="s">
        <v>32</v>
      </c>
      <c r="D170" s="36"/>
    </row>
    <row r="171" spans="1:4">
      <c r="A171" s="58"/>
      <c r="B171" s="58"/>
      <c r="C171" s="20" t="s">
        <v>33</v>
      </c>
      <c r="D171" s="36">
        <v>3200</v>
      </c>
    </row>
    <row r="172" spans="1:4">
      <c r="A172" s="58"/>
      <c r="B172" s="58"/>
      <c r="C172" s="20" t="s">
        <v>27</v>
      </c>
      <c r="D172" s="36"/>
    </row>
    <row r="173" spans="1:4">
      <c r="A173" s="58"/>
      <c r="B173" s="58"/>
      <c r="C173" s="20" t="s">
        <v>28</v>
      </c>
      <c r="D173" s="36"/>
    </row>
    <row r="174" spans="1:4">
      <c r="A174" s="59"/>
      <c r="B174" s="59"/>
      <c r="C174" s="28" t="s">
        <v>34</v>
      </c>
      <c r="D174" s="60"/>
    </row>
    <row r="175" spans="1:4" ht="17" thickBot="1">
      <c r="A175" s="61" t="s">
        <v>31</v>
      </c>
      <c r="B175" s="61">
        <f>SUM(B150:B168)</f>
        <v>10300</v>
      </c>
      <c r="C175" s="26" t="s">
        <v>35</v>
      </c>
      <c r="D175" s="62">
        <f>SUM(D150:D174)</f>
        <v>10300</v>
      </c>
    </row>
    <row r="176" spans="1:4">
      <c r="A176" s="66"/>
      <c r="B176" s="66"/>
      <c r="C176" s="66"/>
      <c r="D176" s="66"/>
    </row>
    <row r="177" spans="1:7">
      <c r="A177" s="85" t="s">
        <v>107</v>
      </c>
      <c r="B177" s="85"/>
      <c r="C177" s="85"/>
      <c r="D177" s="85"/>
      <c r="E177" s="85"/>
      <c r="F177" s="85"/>
      <c r="G177" s="85"/>
    </row>
    <row r="178" spans="1:7" ht="17" thickBot="1">
      <c r="A178" s="65" t="s">
        <v>0</v>
      </c>
      <c r="B178" s="65"/>
      <c r="C178" s="65"/>
      <c r="D178" s="65"/>
      <c r="F178" s="34" t="s">
        <v>43</v>
      </c>
      <c r="G178" s="34"/>
    </row>
    <row r="179" spans="1:7">
      <c r="A179" s="38" t="s">
        <v>1</v>
      </c>
      <c r="B179" s="39"/>
      <c r="C179" s="38" t="s">
        <v>2</v>
      </c>
      <c r="D179" s="40"/>
      <c r="F179" s="68" t="s">
        <v>44</v>
      </c>
      <c r="G179" s="8" t="s">
        <v>45</v>
      </c>
    </row>
    <row r="180" spans="1:7">
      <c r="A180" s="41" t="s">
        <v>3</v>
      </c>
      <c r="B180" s="35"/>
      <c r="C180" s="41" t="s">
        <v>4</v>
      </c>
      <c r="D180" s="42"/>
      <c r="F180" s="69" t="s">
        <v>46</v>
      </c>
      <c r="G180" s="75">
        <v>4300</v>
      </c>
    </row>
    <row r="181" spans="1:7">
      <c r="A181" s="43" t="s">
        <v>5</v>
      </c>
      <c r="B181" s="32">
        <f>2450-1600+3000</f>
        <v>3850</v>
      </c>
      <c r="C181" s="43" t="s">
        <v>6</v>
      </c>
      <c r="D181" s="42">
        <v>5100</v>
      </c>
      <c r="F181" s="69" t="s">
        <v>47</v>
      </c>
      <c r="G181" s="75">
        <v>3100</v>
      </c>
    </row>
    <row r="182" spans="1:7">
      <c r="A182" s="43" t="s">
        <v>7</v>
      </c>
      <c r="B182" s="32">
        <v>1300</v>
      </c>
      <c r="C182" s="43" t="s">
        <v>8</v>
      </c>
      <c r="D182" s="42">
        <f>2400-1600</f>
        <v>800</v>
      </c>
      <c r="F182" s="71" t="s">
        <v>48</v>
      </c>
      <c r="G182" s="70"/>
    </row>
    <row r="183" spans="1:7">
      <c r="A183" s="43" t="s">
        <v>9</v>
      </c>
      <c r="B183" s="35"/>
      <c r="C183" s="43" t="s">
        <v>10</v>
      </c>
      <c r="D183" s="42">
        <v>1200</v>
      </c>
      <c r="F183" s="71" t="s">
        <v>49</v>
      </c>
      <c r="G183" s="70"/>
    </row>
    <row r="184" spans="1:7">
      <c r="A184" s="43" t="s">
        <v>11</v>
      </c>
      <c r="B184" s="35"/>
      <c r="C184" s="43" t="s">
        <v>12</v>
      </c>
      <c r="D184" s="42"/>
      <c r="F184" s="71" t="s">
        <v>50</v>
      </c>
      <c r="G184" s="70"/>
    </row>
    <row r="185" spans="1:7">
      <c r="A185" s="43" t="s">
        <v>13</v>
      </c>
      <c r="B185" s="32">
        <f>3600-3100</f>
        <v>500</v>
      </c>
      <c r="C185" s="43" t="s">
        <v>10</v>
      </c>
      <c r="D185" s="42"/>
      <c r="F185" s="71" t="s">
        <v>51</v>
      </c>
      <c r="G185" s="70"/>
    </row>
    <row r="186" spans="1:7">
      <c r="A186" s="43" t="s">
        <v>14</v>
      </c>
      <c r="B186" s="35"/>
      <c r="C186" s="44"/>
      <c r="D186" s="42"/>
      <c r="F186" s="71" t="s">
        <v>52</v>
      </c>
      <c r="G186" s="70"/>
    </row>
    <row r="187" spans="1:7" ht="17" thickBot="1">
      <c r="A187" s="45" t="s">
        <v>15</v>
      </c>
      <c r="B187" s="46"/>
      <c r="C187" s="47"/>
      <c r="D187" s="48"/>
      <c r="F187" s="69" t="s">
        <v>53</v>
      </c>
      <c r="G187" s="70"/>
    </row>
    <row r="188" spans="1:7">
      <c r="A188" s="41" t="s">
        <v>16</v>
      </c>
      <c r="B188" s="35"/>
      <c r="C188" s="49" t="s">
        <v>17</v>
      </c>
      <c r="D188" s="42"/>
      <c r="F188" s="71" t="s">
        <v>54</v>
      </c>
      <c r="G188" s="70"/>
    </row>
    <row r="189" spans="1:7">
      <c r="A189" s="43" t="s">
        <v>18</v>
      </c>
      <c r="B189" s="50"/>
      <c r="C189" s="43" t="s">
        <v>19</v>
      </c>
      <c r="D189" s="51"/>
      <c r="F189" s="69" t="s">
        <v>55</v>
      </c>
      <c r="G189" s="70"/>
    </row>
    <row r="190" spans="1:7">
      <c r="A190" s="43" t="s">
        <v>20</v>
      </c>
      <c r="B190" s="35">
        <v>5700</v>
      </c>
      <c r="C190" s="43" t="s">
        <v>21</v>
      </c>
      <c r="D190" s="42"/>
      <c r="F190" s="69" t="s">
        <v>56</v>
      </c>
      <c r="G190" s="70"/>
    </row>
    <row r="191" spans="1:7">
      <c r="A191" s="43" t="s">
        <v>22</v>
      </c>
      <c r="B191" s="35">
        <v>150</v>
      </c>
      <c r="C191" s="43" t="s">
        <v>23</v>
      </c>
      <c r="D191" s="42"/>
      <c r="F191" s="71" t="s">
        <v>57</v>
      </c>
      <c r="G191" s="70"/>
    </row>
    <row r="192" spans="1:7">
      <c r="A192" s="41"/>
      <c r="B192" s="35"/>
      <c r="C192" s="43" t="s">
        <v>24</v>
      </c>
      <c r="D192" s="42"/>
      <c r="F192" s="71" t="s">
        <v>58</v>
      </c>
      <c r="G192" s="70"/>
    </row>
    <row r="193" spans="1:7">
      <c r="A193" s="44"/>
      <c r="B193" s="35"/>
      <c r="C193" s="38" t="s">
        <v>25</v>
      </c>
      <c r="D193" s="42"/>
      <c r="F193" s="69" t="s">
        <v>59</v>
      </c>
      <c r="G193" s="70"/>
    </row>
    <row r="194" spans="1:7">
      <c r="A194" s="44"/>
      <c r="B194" s="35"/>
      <c r="C194" s="43" t="s">
        <v>26</v>
      </c>
      <c r="D194" s="42"/>
      <c r="F194" s="71" t="s">
        <v>60</v>
      </c>
      <c r="G194" s="70"/>
    </row>
    <row r="195" spans="1:7" ht="17" thickBot="1">
      <c r="A195" s="44"/>
      <c r="B195" s="35"/>
      <c r="C195" s="43" t="s">
        <v>27</v>
      </c>
      <c r="D195" s="42"/>
      <c r="F195" s="72" t="s">
        <v>61</v>
      </c>
      <c r="G195" s="73"/>
    </row>
    <row r="196" spans="1:7">
      <c r="A196" s="44"/>
      <c r="B196" s="35"/>
      <c r="C196" s="43" t="s">
        <v>28</v>
      </c>
      <c r="D196" s="42"/>
    </row>
    <row r="197" spans="1:7">
      <c r="A197" s="44"/>
      <c r="B197" s="35"/>
      <c r="C197" s="43" t="s">
        <v>29</v>
      </c>
      <c r="D197" s="42"/>
    </row>
    <row r="198" spans="1:7">
      <c r="A198" s="52"/>
      <c r="B198" s="53"/>
      <c r="C198" s="54" t="s">
        <v>30</v>
      </c>
      <c r="D198" s="55"/>
    </row>
    <row r="199" spans="1:7">
      <c r="A199" s="56"/>
      <c r="B199" s="56"/>
      <c r="C199" s="57" t="s">
        <v>32</v>
      </c>
      <c r="D199" s="36"/>
    </row>
    <row r="200" spans="1:7">
      <c r="A200" s="58"/>
      <c r="B200" s="58"/>
      <c r="C200" s="20" t="s">
        <v>33</v>
      </c>
      <c r="D200" s="36">
        <v>3200</v>
      </c>
    </row>
    <row r="201" spans="1:7">
      <c r="A201" s="58"/>
      <c r="B201" s="58"/>
      <c r="C201" s="20" t="s">
        <v>27</v>
      </c>
      <c r="D201" s="36"/>
    </row>
    <row r="202" spans="1:7">
      <c r="A202" s="58"/>
      <c r="B202" s="58"/>
      <c r="C202" s="20" t="s">
        <v>28</v>
      </c>
      <c r="D202" s="36"/>
    </row>
    <row r="203" spans="1:7">
      <c r="A203" s="59"/>
      <c r="B203" s="59"/>
      <c r="C203" s="28" t="s">
        <v>34</v>
      </c>
      <c r="D203" s="76">
        <v>1200</v>
      </c>
    </row>
    <row r="204" spans="1:7" ht="17" thickBot="1">
      <c r="A204" s="61" t="s">
        <v>31</v>
      </c>
      <c r="B204" s="61">
        <f>SUM(B179:B197)</f>
        <v>11500</v>
      </c>
      <c r="C204" s="26" t="s">
        <v>35</v>
      </c>
      <c r="D204" s="62">
        <f>SUM(D179:D203)</f>
        <v>11500</v>
      </c>
    </row>
  </sheetData>
  <mergeCells count="20">
    <mergeCell ref="A178:D178"/>
    <mergeCell ref="A177:G177"/>
    <mergeCell ref="A120:D120"/>
    <mergeCell ref="A147:D147"/>
    <mergeCell ref="A119:D119"/>
    <mergeCell ref="A149:D149"/>
    <mergeCell ref="A176:D176"/>
    <mergeCell ref="A148:D148"/>
    <mergeCell ref="A62:D62"/>
    <mergeCell ref="A89:D89"/>
    <mergeCell ref="A61:D61"/>
    <mergeCell ref="A91:D91"/>
    <mergeCell ref="A118:D118"/>
    <mergeCell ref="A90:D90"/>
    <mergeCell ref="A1:D1"/>
    <mergeCell ref="A4:D4"/>
    <mergeCell ref="A33:D33"/>
    <mergeCell ref="A60:D60"/>
    <mergeCell ref="A32:D32"/>
    <mergeCell ref="A3:D3"/>
  </mergeCells>
  <phoneticPr fontId="1"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工作表1</vt:lpstr>
      <vt:lpstr>工作表2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Palance</dc:creator>
  <cp:lastModifiedBy>palance</cp:lastModifiedBy>
  <dcterms:created xsi:type="dcterms:W3CDTF">2018-03-03T07:24:28Z</dcterms:created>
  <dcterms:modified xsi:type="dcterms:W3CDTF">2018-03-03T14:30:48Z</dcterms:modified>
</cp:coreProperties>
</file>