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ยางพารา" sheetId="1" r:id="rId1"/>
    <sheet name="ปาล์มน้ำมัน" sheetId="2" r:id="rId2"/>
    <sheet name="กาแฟ" sheetId="3" r:id="rId3"/>
    <sheet name="ทุเรียน" sheetId="4" r:id="rId4"/>
  </sheets>
  <calcPr calcId="144525"/>
</workbook>
</file>

<file path=xl/calcChain.xml><?xml version="1.0" encoding="utf-8"?>
<calcChain xmlns="http://schemas.openxmlformats.org/spreadsheetml/2006/main">
  <c r="E27" i="4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D10" s="1"/>
  <c r="G9"/>
  <c r="D9"/>
  <c r="G8"/>
  <c r="D8"/>
  <c r="F7"/>
  <c r="E7"/>
  <c r="C7"/>
  <c r="B7"/>
  <c r="C17" s="1"/>
  <c r="D17" s="1"/>
  <c r="E27" i="3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G10" i="4" l="1"/>
  <c r="G18"/>
  <c r="F17"/>
  <c r="G17" s="1"/>
  <c r="D7"/>
  <c r="D18"/>
  <c r="E6"/>
  <c r="E23" s="1"/>
  <c r="E24" s="1"/>
  <c r="E29" s="1"/>
  <c r="G7"/>
  <c r="B6"/>
  <c r="C6"/>
  <c r="C23" s="1"/>
  <c r="C24" s="1"/>
  <c r="G10" i="3"/>
  <c r="B6"/>
  <c r="B23" s="1"/>
  <c r="F17"/>
  <c r="G17" s="1"/>
  <c r="C17"/>
  <c r="D17" s="1"/>
  <c r="G18"/>
  <c r="D18"/>
  <c r="D7"/>
  <c r="D10"/>
  <c r="E6"/>
  <c r="G7"/>
  <c r="E27" i="2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E27" i="1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D10" s="1"/>
  <c r="G9"/>
  <c r="D9"/>
  <c r="G8"/>
  <c r="D8"/>
  <c r="F7"/>
  <c r="E7"/>
  <c r="C7"/>
  <c r="B7"/>
  <c r="F6" i="4" l="1"/>
  <c r="F23" s="1"/>
  <c r="F24" s="1"/>
  <c r="E28"/>
  <c r="G6"/>
  <c r="B23"/>
  <c r="D6"/>
  <c r="F6" i="3"/>
  <c r="F23" s="1"/>
  <c r="F24" s="1"/>
  <c r="C6"/>
  <c r="C23" s="1"/>
  <c r="C24" s="1"/>
  <c r="E23"/>
  <c r="B24"/>
  <c r="B29" s="1"/>
  <c r="B28"/>
  <c r="G7" i="2"/>
  <c r="G10"/>
  <c r="G18"/>
  <c r="C17"/>
  <c r="D17" s="1"/>
  <c r="D18"/>
  <c r="B6"/>
  <c r="B23" s="1"/>
  <c r="B28" s="1"/>
  <c r="D7"/>
  <c r="D10"/>
  <c r="F17"/>
  <c r="E6"/>
  <c r="D7" i="1"/>
  <c r="G18"/>
  <c r="E6"/>
  <c r="D18"/>
  <c r="G10"/>
  <c r="B6"/>
  <c r="B23" s="1"/>
  <c r="C17"/>
  <c r="C6" s="1"/>
  <c r="C23" s="1"/>
  <c r="E23"/>
  <c r="G7"/>
  <c r="F17"/>
  <c r="G17" s="1"/>
  <c r="G23" i="4" l="1"/>
  <c r="G24" s="1"/>
  <c r="G29" s="1"/>
  <c r="G28"/>
  <c r="D23"/>
  <c r="B24"/>
  <c r="B29" s="1"/>
  <c r="B28"/>
  <c r="G6" i="3"/>
  <c r="D23"/>
  <c r="D24" s="1"/>
  <c r="D29" s="1"/>
  <c r="D6"/>
  <c r="E24"/>
  <c r="E29" s="1"/>
  <c r="G23"/>
  <c r="E28"/>
  <c r="C6" i="2"/>
  <c r="C23" s="1"/>
  <c r="C24" s="1"/>
  <c r="E23"/>
  <c r="G17"/>
  <c r="F6"/>
  <c r="F23" s="1"/>
  <c r="F24" s="1"/>
  <c r="B24"/>
  <c r="B29" s="1"/>
  <c r="B24" i="1"/>
  <c r="B29" s="1"/>
  <c r="B28"/>
  <c r="C24"/>
  <c r="D23"/>
  <c r="D28" s="1"/>
  <c r="D17"/>
  <c r="D6"/>
  <c r="E24"/>
  <c r="E29" s="1"/>
  <c r="E28"/>
  <c r="F6"/>
  <c r="D24" i="4" l="1"/>
  <c r="D29" s="1"/>
  <c r="D28"/>
  <c r="D28" i="3"/>
  <c r="G24"/>
  <c r="G29" s="1"/>
  <c r="G28"/>
  <c r="D23" i="2"/>
  <c r="D24" s="1"/>
  <c r="D29" s="1"/>
  <c r="D6"/>
  <c r="G6"/>
  <c r="E24"/>
  <c r="E29" s="1"/>
  <c r="E28"/>
  <c r="G23"/>
  <c r="D24" i="1"/>
  <c r="D29" s="1"/>
  <c r="F23"/>
  <c r="G6"/>
  <c r="D28" i="2" l="1"/>
  <c r="G24"/>
  <c r="G29" s="1"/>
  <c r="G28"/>
  <c r="F24" i="1"/>
  <c r="G23"/>
  <c r="G24" l="1"/>
  <c r="G29" s="1"/>
  <c r="G28"/>
</calcChain>
</file>

<file path=xl/sharedStrings.xml><?xml version="1.0" encoding="utf-8"?>
<sst xmlns="http://schemas.openxmlformats.org/spreadsheetml/2006/main" count="144" uniqueCount="36">
  <si>
    <t>หน่วย: บาท/ไร่</t>
  </si>
  <si>
    <t>รายงาน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</si>
  <si>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</si>
  <si>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</si>
  <si>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</si>
  <si>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</si>
  <si>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</si>
  <si>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</si>
  <si>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 ค่าแรงงาน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</si>
  <si>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</si>
  <si>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</si>
  <si>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</si>
  <si>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</si>
  <si>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</si>
  <si>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</si>
  <si>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</si>
  <si>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</si>
  <si>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</si>
  <si>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</si>
  <si>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</si>
  <si>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</si>
  <si>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</si>
  <si>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</si>
  <si>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</si>
  <si>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</si>
  <si>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</si>
  <si>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</si>
  <si>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</si>
  <si>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</si>
  <si>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</si>
  <si>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</si>
  <si>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ระนอง</t>
  </si>
  <si>
    <t>ตารางที่ 55  ต้นทุนการผลิตยางพารา  แยกตามลักษณะความเหมาะสมของพื้นที่</t>
  </si>
  <si>
    <t>ตารางที่ 56  ต้นทุนการผลิตปาล์มน้ำมัน  แยกตามลักษณะความเหมาะสมของพื้นที่</t>
  </si>
  <si>
    <t>ตารางที่ 57  ต้นทุนการผลิตกาแฟ  แยกตามลักษณะความเหมาะสมของพื้นที่</t>
  </si>
  <si>
    <t>ตารางที่ 58  ต้นทุนการผลิตทุเรียน 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</si>
</sst>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6" fillId="0" borderId="8" xfId="1" applyFont="1" applyFill="1" applyBorder="1"/>
    <xf numFmtId="43" fontId="7" fillId="0" borderId="8" xfId="1" applyFont="1" applyFill="1" applyBorder="1"/>
    <xf numFmtId="43" fontId="8" fillId="0" borderId="8" xfId="1" applyFont="1" applyFill="1" applyBorder="1"/>
    <xf numFmtId="43" fontId="6" fillId="0" borderId="8" xfId="1" applyFont="1" applyFill="1" applyBorder="1" applyAlignment="1">
      <alignment vertical="center"/>
    </xf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5" fillId="0" borderId="8" xfId="1" applyFont="1" applyFill="1" applyBorder="1" applyAlignment="1">
      <alignment horizontal="right" vertical="center"/>
    </xf>
    <xf numFmtId="43" fontId="10" fillId="0" borderId="8" xfId="1" applyFont="1" applyFill="1" applyBorder="1" applyAlignment="1">
      <alignment horizontal="right" vertical="center"/>
    </xf>
    <xf numFmtId="2" fontId="6" fillId="0" borderId="8" xfId="4" applyNumberFormat="1" applyFont="1" applyFill="1" applyBorder="1" applyAlignment="1">
      <alignment vertical="center"/>
    </xf>
    <xf numFmtId="43" fontId="6" fillId="0" borderId="8" xfId="1" applyFont="1" applyFill="1" applyBorder="1" applyAlignment="1">
      <alignment horizontal="right" vertical="center"/>
    </xf>
    <xf numFmtId="0" fontId="0" fillId="0" borderId="0" xfId="0" applyFont="1"/>
    <xf numFmtId="2" fontId="5" fillId="0" borderId="8" xfId="4" applyNumberFormat="1" applyFont="1" applyFill="1" applyBorder="1" applyAlignment="1" applyProtection="1">
      <alignment horizontal="left" vertical="center"/>
    </xf>
    <xf numFmtId="2" fontId="6" fillId="0" borderId="8" xfId="4" applyNumberFormat="1" applyFont="1" applyFill="1" applyBorder="1" applyAlignment="1" applyProtection="1">
      <alignment horizontal="left" vertical="center"/>
    </xf>
    <xf numFmtId="2" fontId="5" fillId="0" borderId="15" xfId="4" applyNumberFormat="1" applyFont="1" applyFill="1" applyBorder="1" applyAlignment="1" applyProtection="1">
      <alignment horizontal="left" vertical="center"/>
    </xf>
    <xf numFmtId="4" fontId="5" fillId="0" borderId="15" xfId="1" applyNumberFormat="1" applyFont="1" applyFill="1" applyBorder="1" applyAlignment="1">
      <alignment horizontal="center"/>
    </xf>
    <xf numFmtId="4" fontId="5" fillId="0" borderId="15" xfId="1" applyNumberFormat="1" applyFont="1" applyFill="1" applyBorder="1" applyAlignment="1">
      <alignment horizontal="right"/>
    </xf>
    <xf numFmtId="4" fontId="5" fillId="0" borderId="15" xfId="1" applyNumberFormat="1" applyFont="1" applyFill="1" applyBorder="1" applyAlignment="1"/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49" fontId="3" fillId="0" borderId="2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6" fillId="0" borderId="9" xfId="1" applyNumberFormat="1" applyFont="1" applyFill="1" applyBorder="1" applyAlignment="1">
      <alignment horizontal="center"/>
    </xf>
    <xf numFmtId="2" fontId="6" fillId="0" borderId="10" xfId="1" applyNumberFormat="1" applyFont="1" applyFill="1" applyBorder="1" applyAlignment="1">
      <alignment horizontal="center"/>
    </xf>
    <xf numFmtId="2" fontId="6" fillId="0" borderId="11" xfId="1" applyNumberFormat="1" applyFont="1" applyFill="1" applyBorder="1" applyAlignment="1">
      <alignment horizontal="center"/>
    </xf>
    <xf numFmtId="2" fontId="3" fillId="0" borderId="16" xfId="2" applyNumberFormat="1" applyFont="1" applyFill="1" applyBorder="1" applyAlignment="1">
      <alignment horizontal="center" vertical="center"/>
    </xf>
    <xf numFmtId="2" fontId="3" fillId="0" borderId="17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E7" sqref="E7"/>
    </sheetView>
  </sheetViews>
  <sheetFormatPr defaultRowHeight="14.25"/>
  <cols>
    <col min="1" max="1" width="40.75" customWidth="1"/>
    <col min="2" max="7" width="10.25" customWidth="1"/>
  </cols>
  <sheetData>
    <row r="1" spans="1:7" ht="27.75">
      <c r="A1" s="1" t="s">
        <v>32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3.25" customHeight="1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2586.8500000000004</v>
      </c>
      <c r="C6" s="6">
        <f>+C7+C10+C17</f>
        <v>3790.2999999999997</v>
      </c>
      <c r="D6" s="6">
        <f t="shared" ref="D6:D15" si="0">+B6+C6</f>
        <v>6377.15</v>
      </c>
      <c r="E6" s="6">
        <f>+E7+E10+E17</f>
        <v>3205.3500000000004</v>
      </c>
      <c r="F6" s="6">
        <f>+F7+F10+F17</f>
        <v>3813.2499999999995</v>
      </c>
      <c r="G6" s="6">
        <f t="shared" ref="G6:G15" si="1">+E6+F6</f>
        <v>7018.6</v>
      </c>
    </row>
    <row r="7" spans="1:7" ht="24">
      <c r="A7" s="7" t="s">
        <v>8</v>
      </c>
      <c r="B7" s="8">
        <f>+B8+B9</f>
        <v>1619.0100000000002</v>
      </c>
      <c r="C7" s="8">
        <f>+C8+C9</f>
        <v>3368.22</v>
      </c>
      <c r="D7" s="8">
        <f t="shared" si="0"/>
        <v>4987.2299999999996</v>
      </c>
      <c r="E7" s="8">
        <f>+E8+E9</f>
        <v>2164.0500000000002</v>
      </c>
      <c r="F7" s="8">
        <f>+F8+F9</f>
        <v>3351.0299999999997</v>
      </c>
      <c r="G7" s="8">
        <f t="shared" si="1"/>
        <v>5515.08</v>
      </c>
    </row>
    <row r="8" spans="1:7" ht="24">
      <c r="A8" s="9" t="s">
        <v>9</v>
      </c>
      <c r="B8" s="10">
        <v>302.13</v>
      </c>
      <c r="C8" s="10">
        <v>125.75</v>
      </c>
      <c r="D8" s="10">
        <f t="shared" si="0"/>
        <v>427.88</v>
      </c>
      <c r="E8" s="10">
        <v>336.37</v>
      </c>
      <c r="F8" s="10">
        <v>228.06</v>
      </c>
      <c r="G8" s="10">
        <f t="shared" si="1"/>
        <v>564.43000000000006</v>
      </c>
    </row>
    <row r="9" spans="1:7" ht="24">
      <c r="A9" s="9" t="s">
        <v>10</v>
      </c>
      <c r="B9" s="10">
        <v>1316.88</v>
      </c>
      <c r="C9" s="10">
        <v>3242.47</v>
      </c>
      <c r="D9" s="10">
        <f t="shared" si="0"/>
        <v>4559.3500000000004</v>
      </c>
      <c r="E9" s="10">
        <v>1827.68</v>
      </c>
      <c r="F9" s="10">
        <v>3122.97</v>
      </c>
      <c r="G9" s="10">
        <f t="shared" si="1"/>
        <v>4950.6499999999996</v>
      </c>
    </row>
    <row r="10" spans="1:7" ht="24">
      <c r="A10" s="7" t="s">
        <v>11</v>
      </c>
      <c r="B10" s="8">
        <f>+B11+B12+B13+B14+B15+B16</f>
        <v>967.84</v>
      </c>
      <c r="C10" s="8">
        <f>+C11+C12+C13+C14+C15+C16</f>
        <v>4.88</v>
      </c>
      <c r="D10" s="8">
        <f t="shared" si="0"/>
        <v>972.72</v>
      </c>
      <c r="E10" s="8">
        <f>+E11+E12+E13+E14+E15+E16</f>
        <v>1041.3</v>
      </c>
      <c r="F10" s="8">
        <f>+F11+F12+F13+F14+F15+F16</f>
        <v>3.06</v>
      </c>
      <c r="G10" s="8">
        <f t="shared" si="1"/>
        <v>1044.3599999999999</v>
      </c>
    </row>
    <row r="11" spans="1:7" ht="24">
      <c r="A11" s="9" t="s">
        <v>12</v>
      </c>
      <c r="B11" s="10">
        <v>809.04</v>
      </c>
      <c r="C11" s="10">
        <v>0</v>
      </c>
      <c r="D11" s="11">
        <f t="shared" si="0"/>
        <v>809.04</v>
      </c>
      <c r="E11" s="10">
        <v>925.96</v>
      </c>
      <c r="F11" s="10">
        <v>0</v>
      </c>
      <c r="G11" s="11">
        <f t="shared" si="1"/>
        <v>925.96</v>
      </c>
    </row>
    <row r="12" spans="1:7" ht="24">
      <c r="A12" s="9" t="s">
        <v>13</v>
      </c>
      <c r="B12" s="10">
        <v>10.210000000000001</v>
      </c>
      <c r="C12" s="12">
        <v>0</v>
      </c>
      <c r="D12" s="11">
        <f t="shared" si="0"/>
        <v>10.210000000000001</v>
      </c>
      <c r="E12" s="10">
        <v>42.86</v>
      </c>
      <c r="F12" s="12">
        <v>0</v>
      </c>
      <c r="G12" s="11">
        <f t="shared" si="1"/>
        <v>42.86</v>
      </c>
    </row>
    <row r="13" spans="1:7" ht="24">
      <c r="A13" s="9" t="s">
        <v>14</v>
      </c>
      <c r="B13" s="13">
        <v>3.83</v>
      </c>
      <c r="C13" s="13">
        <v>0</v>
      </c>
      <c r="D13" s="14">
        <f t="shared" si="0"/>
        <v>3.83</v>
      </c>
      <c r="E13" s="13">
        <v>0</v>
      </c>
      <c r="F13" s="13">
        <v>0</v>
      </c>
      <c r="G13" s="14">
        <f t="shared" si="1"/>
        <v>0</v>
      </c>
    </row>
    <row r="14" spans="1:7" ht="24">
      <c r="A14" s="15" t="s">
        <v>15</v>
      </c>
      <c r="B14" s="13">
        <v>48.4</v>
      </c>
      <c r="C14" s="13">
        <v>0</v>
      </c>
      <c r="D14" s="14">
        <f t="shared" si="0"/>
        <v>48.4</v>
      </c>
      <c r="E14" s="13">
        <v>30.04</v>
      </c>
      <c r="F14" s="13">
        <v>0</v>
      </c>
      <c r="G14" s="14">
        <f t="shared" si="1"/>
        <v>30.04</v>
      </c>
    </row>
    <row r="15" spans="1:7" ht="24">
      <c r="A15" s="9" t="s">
        <v>16</v>
      </c>
      <c r="B15" s="13">
        <v>83.19</v>
      </c>
      <c r="C15" s="13">
        <v>0</v>
      </c>
      <c r="D15" s="14">
        <f t="shared" si="0"/>
        <v>83.19</v>
      </c>
      <c r="E15" s="13">
        <v>24.29</v>
      </c>
      <c r="F15" s="13">
        <v>0</v>
      </c>
      <c r="G15" s="14">
        <f t="shared" si="1"/>
        <v>24.29</v>
      </c>
    </row>
    <row r="16" spans="1:7" ht="24">
      <c r="A16" s="9" t="s">
        <v>17</v>
      </c>
      <c r="B16" s="13">
        <v>13.17</v>
      </c>
      <c r="C16" s="13">
        <v>4.88</v>
      </c>
      <c r="D16" s="14">
        <f>+B16+C16</f>
        <v>18.05</v>
      </c>
      <c r="E16" s="13">
        <v>18.149999999999999</v>
      </c>
      <c r="F16" s="13">
        <v>3.06</v>
      </c>
      <c r="G16" s="14">
        <f>+E16+F16</f>
        <v>21.209999999999997</v>
      </c>
    </row>
    <row r="17" spans="1:7" ht="24">
      <c r="A17" s="7" t="s">
        <v>18</v>
      </c>
      <c r="B17" s="16">
        <v>0</v>
      </c>
      <c r="C17" s="16">
        <f>ROUND((B7+C7+B10+C10)*0.07,2)</f>
        <v>417.2</v>
      </c>
      <c r="D17" s="17">
        <f>+B17+C17</f>
        <v>417.2</v>
      </c>
      <c r="E17" s="16">
        <v>0</v>
      </c>
      <c r="F17" s="16">
        <f>ROUND((E7+F7+E10+F10)*0.07,2)</f>
        <v>459.16</v>
      </c>
      <c r="G17" s="17">
        <f>+E17+F17</f>
        <v>459.16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2908.99</v>
      </c>
      <c r="D18" s="16">
        <f>+B18+C18</f>
        <v>2908.99</v>
      </c>
      <c r="E18" s="16">
        <f t="shared" si="2"/>
        <v>0</v>
      </c>
      <c r="F18" s="16">
        <f t="shared" si="2"/>
        <v>2902.5</v>
      </c>
      <c r="G18" s="16">
        <f t="shared" ref="G18:G23" si="3">+E18+F18</f>
        <v>2902.5</v>
      </c>
    </row>
    <row r="19" spans="1:7" ht="24">
      <c r="A19" s="9" t="s">
        <v>20</v>
      </c>
      <c r="B19" s="13">
        <v>0</v>
      </c>
      <c r="C19" s="13">
        <v>1200</v>
      </c>
      <c r="D19" s="13">
        <f t="shared" ref="D19:D23" si="4">+B19+C19</f>
        <v>1200</v>
      </c>
      <c r="E19" s="13">
        <v>0</v>
      </c>
      <c r="F19" s="13">
        <v>1200</v>
      </c>
      <c r="G19" s="14">
        <f t="shared" si="3"/>
        <v>1200</v>
      </c>
    </row>
    <row r="20" spans="1:7" ht="24">
      <c r="A20" s="18" t="s">
        <v>21</v>
      </c>
      <c r="B20" s="13">
        <v>0</v>
      </c>
      <c r="C20" s="13">
        <v>166.19</v>
      </c>
      <c r="D20" s="13">
        <f t="shared" si="4"/>
        <v>166.19</v>
      </c>
      <c r="E20" s="13">
        <v>0</v>
      </c>
      <c r="F20" s="13">
        <v>156.19999999999999</v>
      </c>
      <c r="G20" s="14">
        <f t="shared" si="3"/>
        <v>156.19999999999999</v>
      </c>
    </row>
    <row r="21" spans="1:7" ht="24">
      <c r="A21" s="18" t="s">
        <v>22</v>
      </c>
      <c r="B21" s="13">
        <v>0</v>
      </c>
      <c r="C21" s="13">
        <v>54.28</v>
      </c>
      <c r="D21" s="13">
        <f t="shared" si="4"/>
        <v>54.28</v>
      </c>
      <c r="E21" s="13">
        <v>0</v>
      </c>
      <c r="F21" s="13">
        <v>48.33</v>
      </c>
      <c r="G21" s="14">
        <f t="shared" si="3"/>
        <v>48.33</v>
      </c>
    </row>
    <row r="22" spans="1:7" s="20" customFormat="1" ht="24">
      <c r="A22" s="9" t="s">
        <v>23</v>
      </c>
      <c r="B22" s="19">
        <v>0</v>
      </c>
      <c r="C22" s="19">
        <v>1488.52</v>
      </c>
      <c r="D22" s="13">
        <f t="shared" si="4"/>
        <v>1488.52</v>
      </c>
      <c r="E22" s="19">
        <v>0</v>
      </c>
      <c r="F22" s="19">
        <v>1497.97</v>
      </c>
      <c r="G22" s="19">
        <f t="shared" si="3"/>
        <v>1497.97</v>
      </c>
    </row>
    <row r="23" spans="1:7" ht="24">
      <c r="A23" s="21" t="s">
        <v>24</v>
      </c>
      <c r="B23" s="16">
        <f>+B6+B18</f>
        <v>2586.8500000000004</v>
      </c>
      <c r="C23" s="16">
        <f>+C6+C18</f>
        <v>6699.2899999999991</v>
      </c>
      <c r="D23" s="16">
        <f t="shared" si="4"/>
        <v>9286.14</v>
      </c>
      <c r="E23" s="16">
        <f t="shared" ref="E23:F23" si="5">SUM(E6,E18)</f>
        <v>3205.3500000000004</v>
      </c>
      <c r="F23" s="16">
        <f t="shared" si="5"/>
        <v>6715.75</v>
      </c>
      <c r="G23" s="16">
        <f t="shared" si="3"/>
        <v>9921.1</v>
      </c>
    </row>
    <row r="24" spans="1:7" ht="24">
      <c r="A24" s="21" t="s">
        <v>25</v>
      </c>
      <c r="B24" s="16">
        <f>B23/B25</f>
        <v>12.469451206285701</v>
      </c>
      <c r="C24" s="16">
        <f>C23/B25</f>
        <v>32.292738184184515</v>
      </c>
      <c r="D24" s="16">
        <f>D23/B25</f>
        <v>44.762189390470219</v>
      </c>
      <c r="E24" s="16">
        <f>E23/E25</f>
        <v>15.712500000000002</v>
      </c>
      <c r="F24" s="16">
        <f>F23/E25</f>
        <v>32.920343137254903</v>
      </c>
      <c r="G24" s="16">
        <f>G23/E25</f>
        <v>48.632843137254902</v>
      </c>
    </row>
    <row r="25" spans="1:7" s="20" customFormat="1" ht="24">
      <c r="A25" s="22" t="s">
        <v>26</v>
      </c>
      <c r="B25" s="37">
        <v>207.45500000000001</v>
      </c>
      <c r="C25" s="38"/>
      <c r="D25" s="39"/>
      <c r="E25" s="37">
        <v>204</v>
      </c>
      <c r="F25" s="38"/>
      <c r="G25" s="39"/>
    </row>
    <row r="26" spans="1:7" s="20" customFormat="1" ht="24">
      <c r="A26" s="22" t="s">
        <v>27</v>
      </c>
      <c r="B26" s="30">
        <v>48.27</v>
      </c>
      <c r="C26" s="31"/>
      <c r="D26" s="32"/>
      <c r="E26" s="30">
        <v>48.27</v>
      </c>
      <c r="F26" s="31"/>
      <c r="G26" s="32"/>
    </row>
    <row r="27" spans="1:7" ht="24">
      <c r="A27" s="22" t="s">
        <v>28</v>
      </c>
      <c r="B27" s="30">
        <f>B25*B26</f>
        <v>10013.852850000001</v>
      </c>
      <c r="C27" s="31"/>
      <c r="D27" s="32"/>
      <c r="E27" s="30">
        <f>E25*E26</f>
        <v>9847.08</v>
      </c>
      <c r="F27" s="31"/>
      <c r="G27" s="32"/>
    </row>
    <row r="28" spans="1:7" ht="24">
      <c r="A28" s="21" t="s">
        <v>29</v>
      </c>
      <c r="B28" s="27">
        <f>B27-B23</f>
        <v>7427.0028500000008</v>
      </c>
      <c r="C28" s="28"/>
      <c r="D28" s="27">
        <f>B27-D23</f>
        <v>727.71285000000171</v>
      </c>
      <c r="E28" s="27">
        <f>E27-E23</f>
        <v>6641.73</v>
      </c>
      <c r="F28" s="28"/>
      <c r="G28" s="29">
        <f>E27-G23</f>
        <v>-74.020000000000437</v>
      </c>
    </row>
    <row r="29" spans="1:7" ht="24">
      <c r="A29" s="23" t="s">
        <v>30</v>
      </c>
      <c r="B29" s="26">
        <f>B26-B24</f>
        <v>35.800548793714299</v>
      </c>
      <c r="C29" s="24"/>
      <c r="D29" s="26">
        <f>B26-D24</f>
        <v>3.5078106095297841</v>
      </c>
      <c r="E29" s="26">
        <f>E26-E24</f>
        <v>32.557500000000005</v>
      </c>
      <c r="F29" s="24"/>
      <c r="G29" s="25">
        <f>E26-G24</f>
        <v>-0.36284313725489881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28999999999999998" right="0.18" top="0.75" bottom="0.75" header="0.3" footer="0.3"/>
  <pageSetup paperSize="9" scale="90" orientation="portrait" r:id="rId1"/>
  <ignoredErrors>
    <ignoredError sqref="D6:D7 D10 D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E7" sqref="E7"/>
    </sheetView>
  </sheetViews>
  <sheetFormatPr defaultRowHeight="14.25"/>
  <cols>
    <col min="1" max="1" width="40.75" customWidth="1"/>
    <col min="2" max="7" width="10.25" customWidth="1"/>
  </cols>
  <sheetData>
    <row r="1" spans="1:7" ht="27.75">
      <c r="A1" s="1" t="s">
        <v>33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4134.8899999999994</v>
      </c>
      <c r="C6" s="6">
        <f>+C7+C10+C17</f>
        <v>920.74</v>
      </c>
      <c r="D6" s="6">
        <f t="shared" ref="D6:D15" si="0">+B6+C6</f>
        <v>5055.6299999999992</v>
      </c>
      <c r="E6" s="6">
        <f>+E7+E10+E17</f>
        <v>3358.5199999999995</v>
      </c>
      <c r="F6" s="6">
        <f>+F7+F10+F17</f>
        <v>1339.9899999999998</v>
      </c>
      <c r="G6" s="6">
        <f t="shared" ref="G6:G15" si="1">+E6+F6</f>
        <v>4698.5099999999993</v>
      </c>
    </row>
    <row r="7" spans="1:7" ht="24">
      <c r="A7" s="7" t="s">
        <v>8</v>
      </c>
      <c r="B7" s="8">
        <f>+B8+B9</f>
        <v>2337.66</v>
      </c>
      <c r="C7" s="8">
        <f>+C8+C9</f>
        <v>585.23</v>
      </c>
      <c r="D7" s="8">
        <f t="shared" si="0"/>
        <v>2922.89</v>
      </c>
      <c r="E7" s="8">
        <f>+E8+E9</f>
        <v>1154.3900000000001</v>
      </c>
      <c r="F7" s="8">
        <f>+F8+F9</f>
        <v>1025.0999999999999</v>
      </c>
      <c r="G7" s="8">
        <f t="shared" si="1"/>
        <v>2179.4899999999998</v>
      </c>
    </row>
    <row r="8" spans="1:7" ht="24">
      <c r="A8" s="9" t="s">
        <v>9</v>
      </c>
      <c r="B8" s="10">
        <v>578.38</v>
      </c>
      <c r="C8" s="10">
        <v>281.16000000000003</v>
      </c>
      <c r="D8" s="10">
        <f t="shared" si="0"/>
        <v>859.54</v>
      </c>
      <c r="E8" s="10">
        <v>225.9</v>
      </c>
      <c r="F8" s="10">
        <v>414.02</v>
      </c>
      <c r="G8" s="10">
        <f t="shared" si="1"/>
        <v>639.91999999999996</v>
      </c>
    </row>
    <row r="9" spans="1:7" ht="24">
      <c r="A9" s="9" t="s">
        <v>10</v>
      </c>
      <c r="B9" s="10">
        <v>1759.28</v>
      </c>
      <c r="C9" s="10">
        <v>304.07</v>
      </c>
      <c r="D9" s="10">
        <f t="shared" si="0"/>
        <v>2063.35</v>
      </c>
      <c r="E9" s="10">
        <v>928.49</v>
      </c>
      <c r="F9" s="10">
        <v>611.08000000000004</v>
      </c>
      <c r="G9" s="10">
        <f t="shared" si="1"/>
        <v>1539.5700000000002</v>
      </c>
    </row>
    <row r="10" spans="1:7" ht="24">
      <c r="A10" s="7" t="s">
        <v>11</v>
      </c>
      <c r="B10" s="8">
        <f>+B11+B12+B13+B14+B15+B16</f>
        <v>1797.23</v>
      </c>
      <c r="C10" s="8">
        <f>+C11+C12+C13+C14+C15+C16</f>
        <v>4.7699999999999996</v>
      </c>
      <c r="D10" s="8">
        <f t="shared" si="0"/>
        <v>1802</v>
      </c>
      <c r="E10" s="8">
        <f>+E11+E12+E13+E14+E15+E16</f>
        <v>2204.1299999999997</v>
      </c>
      <c r="F10" s="8">
        <f>+F11+F12+F13+F14+F15+F16</f>
        <v>7.51</v>
      </c>
      <c r="G10" s="8">
        <f t="shared" si="1"/>
        <v>2211.64</v>
      </c>
    </row>
    <row r="11" spans="1:7" ht="24">
      <c r="A11" s="9" t="s">
        <v>12</v>
      </c>
      <c r="B11" s="10">
        <v>1705.88</v>
      </c>
      <c r="C11" s="10">
        <v>0</v>
      </c>
      <c r="D11" s="11">
        <f t="shared" si="0"/>
        <v>1705.88</v>
      </c>
      <c r="E11" s="10">
        <v>2069.9299999999998</v>
      </c>
      <c r="F11" s="10">
        <v>0</v>
      </c>
      <c r="G11" s="11">
        <f t="shared" si="1"/>
        <v>2069.9299999999998</v>
      </c>
    </row>
    <row r="12" spans="1:7" ht="24">
      <c r="A12" s="9" t="s">
        <v>13</v>
      </c>
      <c r="B12" s="10">
        <v>38.53</v>
      </c>
      <c r="C12" s="12">
        <v>0</v>
      </c>
      <c r="D12" s="11">
        <f t="shared" si="0"/>
        <v>38.53</v>
      </c>
      <c r="E12" s="10">
        <v>38.270000000000003</v>
      </c>
      <c r="F12" s="12">
        <v>0</v>
      </c>
      <c r="G12" s="11">
        <f t="shared" si="1"/>
        <v>38.270000000000003</v>
      </c>
    </row>
    <row r="13" spans="1:7" ht="24">
      <c r="A13" s="9" t="s">
        <v>14</v>
      </c>
      <c r="B13" s="13">
        <v>0</v>
      </c>
      <c r="C13" s="13">
        <v>0</v>
      </c>
      <c r="D13" s="14">
        <f t="shared" si="0"/>
        <v>0</v>
      </c>
      <c r="E13" s="13">
        <v>0</v>
      </c>
      <c r="F13" s="13">
        <v>0</v>
      </c>
      <c r="G13" s="14">
        <f t="shared" si="1"/>
        <v>0</v>
      </c>
    </row>
    <row r="14" spans="1:7" ht="24">
      <c r="A14" s="15" t="s">
        <v>15</v>
      </c>
      <c r="B14" s="13">
        <v>43.05</v>
      </c>
      <c r="C14" s="13">
        <v>0</v>
      </c>
      <c r="D14" s="14">
        <f t="shared" si="0"/>
        <v>43.05</v>
      </c>
      <c r="E14" s="13">
        <v>73.290000000000006</v>
      </c>
      <c r="F14" s="13">
        <v>0</v>
      </c>
      <c r="G14" s="14">
        <f t="shared" si="1"/>
        <v>73.290000000000006</v>
      </c>
    </row>
    <row r="15" spans="1:7" ht="24">
      <c r="A15" s="9" t="s">
        <v>16</v>
      </c>
      <c r="B15" s="13">
        <v>2.17</v>
      </c>
      <c r="C15" s="13">
        <v>0</v>
      </c>
      <c r="D15" s="14">
        <f t="shared" si="0"/>
        <v>2.17</v>
      </c>
      <c r="E15" s="13">
        <v>9.64</v>
      </c>
      <c r="F15" s="13">
        <v>0</v>
      </c>
      <c r="G15" s="14">
        <f t="shared" si="1"/>
        <v>9.64</v>
      </c>
    </row>
    <row r="16" spans="1:7" ht="24">
      <c r="A16" s="9" t="s">
        <v>17</v>
      </c>
      <c r="B16" s="13">
        <v>7.6</v>
      </c>
      <c r="C16" s="13">
        <v>4.7699999999999996</v>
      </c>
      <c r="D16" s="14">
        <f>+B16+C16</f>
        <v>12.37</v>
      </c>
      <c r="E16" s="13">
        <v>13</v>
      </c>
      <c r="F16" s="13">
        <v>7.51</v>
      </c>
      <c r="G16" s="14">
        <f>+E16+F16</f>
        <v>20.509999999999998</v>
      </c>
    </row>
    <row r="17" spans="1:7" ht="24">
      <c r="A17" s="7" t="s">
        <v>18</v>
      </c>
      <c r="B17" s="16">
        <v>0</v>
      </c>
      <c r="C17" s="16">
        <f>ROUND((B7+C7+B10+C10)*0.07,2)</f>
        <v>330.74</v>
      </c>
      <c r="D17" s="17">
        <f>+B17+C17</f>
        <v>330.74</v>
      </c>
      <c r="E17" s="16">
        <v>0</v>
      </c>
      <c r="F17" s="16">
        <f>ROUND((E7+F7+E10+F10)*0.07,2)</f>
        <v>307.38</v>
      </c>
      <c r="G17" s="17">
        <f>+E17+F17</f>
        <v>307.38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2407.2600000000002</v>
      </c>
      <c r="D18" s="16">
        <f>+B18+C18</f>
        <v>2407.2600000000002</v>
      </c>
      <c r="E18" s="16">
        <f t="shared" si="2"/>
        <v>0</v>
      </c>
      <c r="F18" s="16">
        <f t="shared" si="2"/>
        <v>2879.5099999999998</v>
      </c>
      <c r="G18" s="16">
        <f t="shared" ref="G18:G23" si="3">+E18+F18</f>
        <v>2879.5099999999998</v>
      </c>
    </row>
    <row r="19" spans="1:7" ht="24">
      <c r="A19" s="9" t="s">
        <v>20</v>
      </c>
      <c r="B19" s="13">
        <v>0</v>
      </c>
      <c r="C19" s="13">
        <v>1200</v>
      </c>
      <c r="D19" s="13">
        <f t="shared" ref="D19:D23" si="4">+B19+C19</f>
        <v>1200</v>
      </c>
      <c r="E19" s="13">
        <v>0</v>
      </c>
      <c r="F19" s="13">
        <v>1200</v>
      </c>
      <c r="G19" s="14">
        <f t="shared" si="3"/>
        <v>1200</v>
      </c>
    </row>
    <row r="20" spans="1:7" ht="24">
      <c r="A20" s="18" t="s">
        <v>21</v>
      </c>
      <c r="B20" s="13">
        <v>0</v>
      </c>
      <c r="C20" s="13">
        <v>95.83</v>
      </c>
      <c r="D20" s="13">
        <f t="shared" si="4"/>
        <v>95.83</v>
      </c>
      <c r="E20" s="13">
        <v>0</v>
      </c>
      <c r="F20" s="13">
        <v>159.08000000000001</v>
      </c>
      <c r="G20" s="14">
        <f t="shared" si="3"/>
        <v>159.08000000000001</v>
      </c>
    </row>
    <row r="21" spans="1:7" ht="24">
      <c r="A21" s="18" t="s">
        <v>22</v>
      </c>
      <c r="B21" s="13">
        <v>0</v>
      </c>
      <c r="C21" s="13">
        <v>41.88</v>
      </c>
      <c r="D21" s="13">
        <f t="shared" si="4"/>
        <v>41.88</v>
      </c>
      <c r="E21" s="13">
        <v>0</v>
      </c>
      <c r="F21" s="13">
        <v>45.58</v>
      </c>
      <c r="G21" s="14">
        <f t="shared" si="3"/>
        <v>45.58</v>
      </c>
    </row>
    <row r="22" spans="1:7" s="20" customFormat="1" ht="24">
      <c r="A22" s="9" t="s">
        <v>23</v>
      </c>
      <c r="B22" s="19">
        <v>0</v>
      </c>
      <c r="C22" s="19">
        <v>1069.55</v>
      </c>
      <c r="D22" s="13">
        <f t="shared" si="4"/>
        <v>1069.55</v>
      </c>
      <c r="E22" s="19">
        <v>0</v>
      </c>
      <c r="F22" s="19">
        <v>1474.85</v>
      </c>
      <c r="G22" s="19">
        <f t="shared" si="3"/>
        <v>1474.85</v>
      </c>
    </row>
    <row r="23" spans="1:7" ht="24">
      <c r="A23" s="21" t="s">
        <v>24</v>
      </c>
      <c r="B23" s="16">
        <f>+B6+B18</f>
        <v>4134.8899999999994</v>
      </c>
      <c r="C23" s="16">
        <f>+C6+C18</f>
        <v>3328</v>
      </c>
      <c r="D23" s="16">
        <f t="shared" si="4"/>
        <v>7462.8899999999994</v>
      </c>
      <c r="E23" s="16">
        <f t="shared" ref="E23:F23" si="5">SUM(E6,E18)</f>
        <v>3358.5199999999995</v>
      </c>
      <c r="F23" s="16">
        <f t="shared" si="5"/>
        <v>4219.5</v>
      </c>
      <c r="G23" s="16">
        <f t="shared" si="3"/>
        <v>7578.0199999999995</v>
      </c>
    </row>
    <row r="24" spans="1:7" ht="24">
      <c r="A24" s="21" t="s">
        <v>25</v>
      </c>
      <c r="B24" s="16">
        <f>B23/B25</f>
        <v>1.2061930251892472</v>
      </c>
      <c r="C24" s="16">
        <f>C23/B25</f>
        <v>0.97081431134318341</v>
      </c>
      <c r="D24" s="16">
        <f>D23/B25</f>
        <v>2.1770073365324305</v>
      </c>
      <c r="E24" s="16">
        <f>E23/E25</f>
        <v>1.1125679512109476</v>
      </c>
      <c r="F24" s="16">
        <f>F23/E25</f>
        <v>1.3977824964968479</v>
      </c>
      <c r="G24" s="16">
        <f>G23/E25</f>
        <v>2.5103504477077956</v>
      </c>
    </row>
    <row r="25" spans="1:7" s="20" customFormat="1" ht="24">
      <c r="A25" s="22" t="s">
        <v>26</v>
      </c>
      <c r="B25" s="37">
        <v>3428.05</v>
      </c>
      <c r="C25" s="38"/>
      <c r="D25" s="39"/>
      <c r="E25" s="37">
        <v>3018.71</v>
      </c>
      <c r="F25" s="38"/>
      <c r="G25" s="39"/>
    </row>
    <row r="26" spans="1:7" s="20" customFormat="1" ht="24">
      <c r="A26" s="22" t="s">
        <v>27</v>
      </c>
      <c r="B26" s="30">
        <v>5.24</v>
      </c>
      <c r="C26" s="31"/>
      <c r="D26" s="32"/>
      <c r="E26" s="30">
        <v>5.24</v>
      </c>
      <c r="F26" s="31"/>
      <c r="G26" s="32"/>
    </row>
    <row r="27" spans="1:7" ht="24">
      <c r="A27" s="22" t="s">
        <v>28</v>
      </c>
      <c r="B27" s="30">
        <f>B25*B26</f>
        <v>17962.982</v>
      </c>
      <c r="C27" s="31"/>
      <c r="D27" s="32"/>
      <c r="E27" s="30">
        <f>E25*E26</f>
        <v>15818.040400000002</v>
      </c>
      <c r="F27" s="31"/>
      <c r="G27" s="32"/>
    </row>
    <row r="28" spans="1:7" ht="24">
      <c r="A28" s="21" t="s">
        <v>29</v>
      </c>
      <c r="B28" s="27">
        <f>B27-B23</f>
        <v>13828.092000000001</v>
      </c>
      <c r="C28" s="28"/>
      <c r="D28" s="27">
        <f>B27-D23</f>
        <v>10500.092000000001</v>
      </c>
      <c r="E28" s="27">
        <f>E27-E23</f>
        <v>12459.520400000001</v>
      </c>
      <c r="F28" s="28"/>
      <c r="G28" s="29">
        <f>E27-G23</f>
        <v>8240.0204000000012</v>
      </c>
    </row>
    <row r="29" spans="1:7" ht="24">
      <c r="A29" s="23" t="s">
        <v>30</v>
      </c>
      <c r="B29" s="26">
        <f>B26-B24</f>
        <v>4.0338069748107532</v>
      </c>
      <c r="C29" s="24"/>
      <c r="D29" s="26">
        <f>B26-D24</f>
        <v>3.0629926634675697</v>
      </c>
      <c r="E29" s="26">
        <f>E26-E24</f>
        <v>4.1274320487890526</v>
      </c>
      <c r="F29" s="24"/>
      <c r="G29" s="25">
        <f>E26-G24</f>
        <v>2.7296495522922046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27" top="0.75" bottom="0.75" header="0.3" footer="0.3"/>
  <pageSetup paperSize="9" scale="90" orientation="portrait" r:id="rId1"/>
  <ignoredErrors>
    <ignoredError sqref="D6:D7 D10 D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E7" sqref="E7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34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4750.3200000000006</v>
      </c>
      <c r="C6" s="6">
        <f>+C7+C10+C17</f>
        <v>1597.03</v>
      </c>
      <c r="D6" s="6">
        <f t="shared" ref="D6:D15" si="0">+B6+C6</f>
        <v>6347.35</v>
      </c>
      <c r="E6" s="6">
        <f>+E7+E10+E17</f>
        <v>2938.62</v>
      </c>
      <c r="F6" s="6">
        <f>+F7+F10+F17</f>
        <v>1747.32</v>
      </c>
      <c r="G6" s="6">
        <f t="shared" ref="G6:G15" si="1">+E6+F6</f>
        <v>4685.9399999999996</v>
      </c>
    </row>
    <row r="7" spans="1:7" ht="24">
      <c r="A7" s="7" t="s">
        <v>8</v>
      </c>
      <c r="B7" s="8">
        <f>+B8+B9</f>
        <v>2474.65</v>
      </c>
      <c r="C7" s="8">
        <f>+C8+C9</f>
        <v>1178.73</v>
      </c>
      <c r="D7" s="8">
        <f t="shared" si="0"/>
        <v>3653.38</v>
      </c>
      <c r="E7" s="8">
        <f>+E8+E9</f>
        <v>1110.18</v>
      </c>
      <c r="F7" s="8">
        <f>+F8+F9</f>
        <v>1440.76</v>
      </c>
      <c r="G7" s="8">
        <f t="shared" si="1"/>
        <v>2550.94</v>
      </c>
    </row>
    <row r="8" spans="1:7" ht="24">
      <c r="A8" s="9" t="s">
        <v>9</v>
      </c>
      <c r="B8" s="10">
        <v>271.81</v>
      </c>
      <c r="C8" s="10">
        <v>704.66</v>
      </c>
      <c r="D8" s="10">
        <f t="shared" si="0"/>
        <v>976.47</v>
      </c>
      <c r="E8" s="10">
        <v>202.61</v>
      </c>
      <c r="F8" s="10">
        <v>830.16</v>
      </c>
      <c r="G8" s="10">
        <f t="shared" si="1"/>
        <v>1032.77</v>
      </c>
    </row>
    <row r="9" spans="1:7" ht="24">
      <c r="A9" s="9" t="s">
        <v>10</v>
      </c>
      <c r="B9" s="10">
        <v>2202.84</v>
      </c>
      <c r="C9" s="10">
        <v>474.07</v>
      </c>
      <c r="D9" s="10">
        <f t="shared" si="0"/>
        <v>2676.9100000000003</v>
      </c>
      <c r="E9" s="10">
        <v>907.57</v>
      </c>
      <c r="F9" s="10">
        <v>610.6</v>
      </c>
      <c r="G9" s="10">
        <f t="shared" si="1"/>
        <v>1518.17</v>
      </c>
    </row>
    <row r="10" spans="1:7" ht="24">
      <c r="A10" s="7" t="s">
        <v>11</v>
      </c>
      <c r="B10" s="8">
        <f>+B11+B12+B13+B14+B15+B16</f>
        <v>2275.6700000000005</v>
      </c>
      <c r="C10" s="8">
        <f>+C11+C12+C13+C14+C15+C16</f>
        <v>3.05</v>
      </c>
      <c r="D10" s="8">
        <f t="shared" si="0"/>
        <v>2278.7200000000007</v>
      </c>
      <c r="E10" s="8">
        <f>+E11+E12+E13+E14+E15+E16</f>
        <v>1828.44</v>
      </c>
      <c r="F10" s="8">
        <f>+F11+F12+F13+F14+F15+F16</f>
        <v>0</v>
      </c>
      <c r="G10" s="8">
        <f t="shared" si="1"/>
        <v>1828.44</v>
      </c>
    </row>
    <row r="11" spans="1:7" ht="24">
      <c r="A11" s="9" t="s">
        <v>12</v>
      </c>
      <c r="B11" s="10">
        <v>2051.69</v>
      </c>
      <c r="C11" s="10">
        <v>0</v>
      </c>
      <c r="D11" s="11">
        <f t="shared" si="0"/>
        <v>2051.69</v>
      </c>
      <c r="E11" s="10">
        <v>1714.67</v>
      </c>
      <c r="F11" s="10">
        <v>0</v>
      </c>
      <c r="G11" s="11">
        <f t="shared" si="1"/>
        <v>1714.67</v>
      </c>
    </row>
    <row r="12" spans="1:7" ht="24">
      <c r="A12" s="9" t="s">
        <v>13</v>
      </c>
      <c r="B12" s="10">
        <v>65.849999999999994</v>
      </c>
      <c r="C12" s="12">
        <v>0</v>
      </c>
      <c r="D12" s="11">
        <f t="shared" si="0"/>
        <v>65.849999999999994</v>
      </c>
      <c r="E12" s="10">
        <v>23.26</v>
      </c>
      <c r="F12" s="12">
        <v>0</v>
      </c>
      <c r="G12" s="11">
        <f t="shared" si="1"/>
        <v>23.26</v>
      </c>
    </row>
    <row r="13" spans="1:7" ht="24">
      <c r="A13" s="9" t="s">
        <v>14</v>
      </c>
      <c r="B13" s="13">
        <v>11.86</v>
      </c>
      <c r="C13" s="13">
        <v>3.05</v>
      </c>
      <c r="D13" s="14">
        <f t="shared" si="0"/>
        <v>14.91</v>
      </c>
      <c r="E13" s="13">
        <v>0</v>
      </c>
      <c r="F13" s="13">
        <v>0</v>
      </c>
      <c r="G13" s="14">
        <f t="shared" si="1"/>
        <v>0</v>
      </c>
    </row>
    <row r="14" spans="1:7" ht="24">
      <c r="A14" s="15" t="s">
        <v>15</v>
      </c>
      <c r="B14" s="13">
        <v>98.51</v>
      </c>
      <c r="C14" s="13">
        <v>0</v>
      </c>
      <c r="D14" s="14">
        <f t="shared" si="0"/>
        <v>98.51</v>
      </c>
      <c r="E14" s="13">
        <v>57.14</v>
      </c>
      <c r="F14" s="13">
        <v>0</v>
      </c>
      <c r="G14" s="14">
        <f t="shared" si="1"/>
        <v>57.14</v>
      </c>
    </row>
    <row r="15" spans="1:7" ht="24">
      <c r="A15" s="9" t="s">
        <v>16</v>
      </c>
      <c r="B15" s="13">
        <v>47.76</v>
      </c>
      <c r="C15" s="13">
        <v>0</v>
      </c>
      <c r="D15" s="14">
        <f t="shared" si="0"/>
        <v>47.76</v>
      </c>
      <c r="E15" s="13">
        <v>33.369999999999997</v>
      </c>
      <c r="F15" s="13">
        <v>0</v>
      </c>
      <c r="G15" s="14">
        <f t="shared" si="1"/>
        <v>33.369999999999997</v>
      </c>
    </row>
    <row r="16" spans="1:7" ht="24">
      <c r="A16" s="9" t="s">
        <v>17</v>
      </c>
      <c r="B16" s="13">
        <v>0</v>
      </c>
      <c r="C16" s="13">
        <v>0</v>
      </c>
      <c r="D16" s="14">
        <f>+B16+C16</f>
        <v>0</v>
      </c>
      <c r="E16" s="13">
        <v>0</v>
      </c>
      <c r="F16" s="13">
        <v>0</v>
      </c>
      <c r="G16" s="14">
        <f>+E16+F16</f>
        <v>0</v>
      </c>
    </row>
    <row r="17" spans="1:7" ht="24">
      <c r="A17" s="7" t="s">
        <v>18</v>
      </c>
      <c r="B17" s="16">
        <v>0</v>
      </c>
      <c r="C17" s="16">
        <f>ROUND((B7+C7+B10+C10)*0.07,2)</f>
        <v>415.25</v>
      </c>
      <c r="D17" s="17">
        <f>+B17+C17</f>
        <v>415.25</v>
      </c>
      <c r="E17" s="16">
        <v>0</v>
      </c>
      <c r="F17" s="16">
        <f>ROUND((E7+F7+E10+F10)*0.07,2)</f>
        <v>306.56</v>
      </c>
      <c r="G17" s="17">
        <f>+E17+F17</f>
        <v>306.56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1789.26</v>
      </c>
      <c r="D18" s="16">
        <f>+B18+C18</f>
        <v>1789.26</v>
      </c>
      <c r="E18" s="16">
        <f t="shared" si="2"/>
        <v>0</v>
      </c>
      <c r="F18" s="16">
        <f t="shared" si="2"/>
        <v>1926.5900000000001</v>
      </c>
      <c r="G18" s="16">
        <f t="shared" ref="G18:G23" si="3">+E18+F18</f>
        <v>1926.5900000000001</v>
      </c>
    </row>
    <row r="19" spans="1:7" ht="24">
      <c r="A19" s="9" t="s">
        <v>20</v>
      </c>
      <c r="B19" s="13">
        <v>0</v>
      </c>
      <c r="C19" s="13">
        <v>1200</v>
      </c>
      <c r="D19" s="13">
        <f t="shared" ref="D19:D23" si="4">+B19+C19</f>
        <v>1200</v>
      </c>
      <c r="E19" s="13">
        <v>0</v>
      </c>
      <c r="F19" s="13">
        <v>1200</v>
      </c>
      <c r="G19" s="14">
        <f t="shared" si="3"/>
        <v>1200</v>
      </c>
    </row>
    <row r="20" spans="1:7" ht="24">
      <c r="A20" s="18" t="s">
        <v>21</v>
      </c>
      <c r="B20" s="13">
        <v>0</v>
      </c>
      <c r="C20" s="13">
        <v>0</v>
      </c>
      <c r="D20" s="13">
        <f t="shared" si="4"/>
        <v>0</v>
      </c>
      <c r="E20" s="13">
        <v>0</v>
      </c>
      <c r="F20" s="13">
        <v>0</v>
      </c>
      <c r="G20" s="14">
        <f t="shared" si="3"/>
        <v>0</v>
      </c>
    </row>
    <row r="21" spans="1:7" ht="24">
      <c r="A21" s="18" t="s">
        <v>22</v>
      </c>
      <c r="B21" s="13">
        <v>0</v>
      </c>
      <c r="C21" s="13">
        <v>0</v>
      </c>
      <c r="D21" s="13">
        <f t="shared" si="4"/>
        <v>0</v>
      </c>
      <c r="E21" s="13">
        <v>0</v>
      </c>
      <c r="F21" s="13">
        <v>0</v>
      </c>
      <c r="G21" s="14">
        <f t="shared" si="3"/>
        <v>0</v>
      </c>
    </row>
    <row r="22" spans="1:7" s="20" customFormat="1" ht="24">
      <c r="A22" s="9" t="s">
        <v>23</v>
      </c>
      <c r="B22" s="19">
        <v>0</v>
      </c>
      <c r="C22" s="19">
        <v>589.26</v>
      </c>
      <c r="D22" s="13">
        <f t="shared" si="4"/>
        <v>589.26</v>
      </c>
      <c r="E22" s="19">
        <v>0</v>
      </c>
      <c r="F22" s="19">
        <v>726.59</v>
      </c>
      <c r="G22" s="19">
        <f t="shared" si="3"/>
        <v>726.59</v>
      </c>
    </row>
    <row r="23" spans="1:7" ht="24">
      <c r="A23" s="21" t="s">
        <v>24</v>
      </c>
      <c r="B23" s="16">
        <f>+B6+B18</f>
        <v>4750.3200000000006</v>
      </c>
      <c r="C23" s="16">
        <f>+C6+C18</f>
        <v>3386.29</v>
      </c>
      <c r="D23" s="16">
        <f t="shared" si="4"/>
        <v>8136.6100000000006</v>
      </c>
      <c r="E23" s="16">
        <f t="shared" ref="E23:F23" si="5">SUM(E6,E18)</f>
        <v>2938.62</v>
      </c>
      <c r="F23" s="16">
        <f t="shared" si="5"/>
        <v>3673.91</v>
      </c>
      <c r="G23" s="16">
        <f t="shared" si="3"/>
        <v>6612.53</v>
      </c>
    </row>
    <row r="24" spans="1:7" ht="24">
      <c r="A24" s="21" t="s">
        <v>25</v>
      </c>
      <c r="B24" s="16">
        <f>B23/B25</f>
        <v>26.753322820455061</v>
      </c>
      <c r="C24" s="16">
        <f>C23/B25</f>
        <v>19.071243523316063</v>
      </c>
      <c r="D24" s="16">
        <f>D23/B25</f>
        <v>45.824566343771124</v>
      </c>
      <c r="E24" s="16">
        <f>E23/E25</f>
        <v>31.057070386810398</v>
      </c>
      <c r="F24" s="16">
        <f>F23/E25</f>
        <v>38.828049038258293</v>
      </c>
      <c r="G24" s="16">
        <f>G23/E25</f>
        <v>69.885119425068694</v>
      </c>
    </row>
    <row r="25" spans="1:7" s="20" customFormat="1" ht="24">
      <c r="A25" s="22" t="s">
        <v>26</v>
      </c>
      <c r="B25" s="37">
        <v>177.56</v>
      </c>
      <c r="C25" s="38"/>
      <c r="D25" s="39"/>
      <c r="E25" s="37">
        <v>94.62</v>
      </c>
      <c r="F25" s="38"/>
      <c r="G25" s="39"/>
    </row>
    <row r="26" spans="1:7" s="20" customFormat="1" ht="24">
      <c r="A26" s="22" t="s">
        <v>27</v>
      </c>
      <c r="B26" s="30">
        <v>69.5</v>
      </c>
      <c r="C26" s="31"/>
      <c r="D26" s="32"/>
      <c r="E26" s="30">
        <v>69.5</v>
      </c>
      <c r="F26" s="31"/>
      <c r="G26" s="32"/>
    </row>
    <row r="27" spans="1:7" ht="24">
      <c r="A27" s="22" t="s">
        <v>28</v>
      </c>
      <c r="B27" s="30">
        <f>B25*B26</f>
        <v>12340.42</v>
      </c>
      <c r="C27" s="31"/>
      <c r="D27" s="32"/>
      <c r="E27" s="30">
        <f>E25*E26</f>
        <v>6576.09</v>
      </c>
      <c r="F27" s="31"/>
      <c r="G27" s="32"/>
    </row>
    <row r="28" spans="1:7" ht="24">
      <c r="A28" s="21" t="s">
        <v>29</v>
      </c>
      <c r="B28" s="27">
        <f>B27-B23</f>
        <v>7590.0999999999995</v>
      </c>
      <c r="C28" s="28"/>
      <c r="D28" s="27">
        <f>B27-D23</f>
        <v>4203.8099999999995</v>
      </c>
      <c r="E28" s="27">
        <f>E27-E23</f>
        <v>3637.4700000000003</v>
      </c>
      <c r="F28" s="28"/>
      <c r="G28" s="29">
        <f>E27-G23</f>
        <v>-36.4399999999996</v>
      </c>
    </row>
    <row r="29" spans="1:7" ht="24">
      <c r="A29" s="23" t="s">
        <v>30</v>
      </c>
      <c r="B29" s="26">
        <f>B26-B24</f>
        <v>42.746677179544939</v>
      </c>
      <c r="C29" s="24"/>
      <c r="D29" s="26">
        <f>B26-D24</f>
        <v>23.675433656228876</v>
      </c>
      <c r="E29" s="26">
        <f>E26-E24</f>
        <v>38.442929613189605</v>
      </c>
      <c r="F29" s="24"/>
      <c r="G29" s="25">
        <f>E26-G24</f>
        <v>-0.38511942506869445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27" top="0.75" bottom="0.75" header="0.3" footer="0.3"/>
  <pageSetup paperSize="9" scale="90" orientation="portrait" r:id="rId1"/>
  <ignoredErrors>
    <ignoredError sqref="D6:D7 D10 D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E7" sqref="E7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35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17249.650000000001</v>
      </c>
      <c r="C6" s="6">
        <f>+C7+C10+C17</f>
        <v>5253.09</v>
      </c>
      <c r="D6" s="6">
        <f t="shared" ref="D6:D15" si="0">+B6+C6</f>
        <v>22502.74</v>
      </c>
      <c r="E6" s="6">
        <f>+E7+E10+E17</f>
        <v>16374.28</v>
      </c>
      <c r="F6" s="6">
        <f>+F7+F10+F17</f>
        <v>6745.6200000000008</v>
      </c>
      <c r="G6" s="6">
        <f t="shared" ref="G6:G15" si="1">+E6+F6</f>
        <v>23119.9</v>
      </c>
    </row>
    <row r="7" spans="1:7" ht="24">
      <c r="A7" s="7" t="s">
        <v>8</v>
      </c>
      <c r="B7" s="8">
        <f>+B8+B9</f>
        <v>8706.16</v>
      </c>
      <c r="C7" s="8">
        <f>+C8+C9</f>
        <v>3780.95</v>
      </c>
      <c r="D7" s="8">
        <f t="shared" si="0"/>
        <v>12487.11</v>
      </c>
      <c r="E7" s="8">
        <f>+E8+E9</f>
        <v>8739.130000000001</v>
      </c>
      <c r="F7" s="8">
        <f>+F8+F9</f>
        <v>5233.1000000000004</v>
      </c>
      <c r="G7" s="8">
        <f t="shared" si="1"/>
        <v>13972.230000000001</v>
      </c>
    </row>
    <row r="8" spans="1:7" ht="24">
      <c r="A8" s="9" t="s">
        <v>9</v>
      </c>
      <c r="B8" s="10">
        <v>5270.98</v>
      </c>
      <c r="C8" s="10">
        <v>2324.54</v>
      </c>
      <c r="D8" s="10">
        <f t="shared" si="0"/>
        <v>7595.5199999999995</v>
      </c>
      <c r="E8" s="10">
        <v>3340.66</v>
      </c>
      <c r="F8" s="10">
        <v>4141.5</v>
      </c>
      <c r="G8" s="10">
        <f t="shared" si="1"/>
        <v>7482.16</v>
      </c>
    </row>
    <row r="9" spans="1:7" ht="24">
      <c r="A9" s="9" t="s">
        <v>10</v>
      </c>
      <c r="B9" s="10">
        <v>3435.18</v>
      </c>
      <c r="C9" s="10">
        <v>1456.41</v>
      </c>
      <c r="D9" s="10">
        <f t="shared" si="0"/>
        <v>4891.59</v>
      </c>
      <c r="E9" s="10">
        <v>5398.47</v>
      </c>
      <c r="F9" s="10">
        <v>1091.5999999999999</v>
      </c>
      <c r="G9" s="10">
        <f t="shared" si="1"/>
        <v>6490.07</v>
      </c>
    </row>
    <row r="10" spans="1:7" ht="24">
      <c r="A10" s="7" t="s">
        <v>11</v>
      </c>
      <c r="B10" s="8">
        <f>+B11+B12+B13+B14+B15+B16</f>
        <v>8543.49</v>
      </c>
      <c r="C10" s="8">
        <f>+C11+C12+C13+C14+C15+C16</f>
        <v>0</v>
      </c>
      <c r="D10" s="8">
        <f t="shared" si="0"/>
        <v>8543.49</v>
      </c>
      <c r="E10" s="8">
        <f>+E11+E12+E13+E14+E15+E16</f>
        <v>7635.15</v>
      </c>
      <c r="F10" s="8">
        <f>+F11+F12+F13+F14+F15+F16</f>
        <v>0</v>
      </c>
      <c r="G10" s="8">
        <f t="shared" si="1"/>
        <v>7635.15</v>
      </c>
    </row>
    <row r="11" spans="1:7" ht="24">
      <c r="A11" s="9" t="s">
        <v>12</v>
      </c>
      <c r="B11" s="10">
        <v>4267.01</v>
      </c>
      <c r="C11" s="10">
        <v>0</v>
      </c>
      <c r="D11" s="11">
        <f t="shared" si="0"/>
        <v>4267.01</v>
      </c>
      <c r="E11" s="10">
        <v>3533.89</v>
      </c>
      <c r="F11" s="10">
        <v>0</v>
      </c>
      <c r="G11" s="11">
        <f t="shared" si="1"/>
        <v>3533.89</v>
      </c>
    </row>
    <row r="12" spans="1:7" ht="24">
      <c r="A12" s="9" t="s">
        <v>13</v>
      </c>
      <c r="B12" s="10">
        <v>1882.56</v>
      </c>
      <c r="C12" s="12">
        <v>0</v>
      </c>
      <c r="D12" s="11">
        <f t="shared" si="0"/>
        <v>1882.56</v>
      </c>
      <c r="E12" s="10">
        <v>2539.6</v>
      </c>
      <c r="F12" s="12">
        <v>0</v>
      </c>
      <c r="G12" s="11">
        <f t="shared" si="1"/>
        <v>2539.6</v>
      </c>
    </row>
    <row r="13" spans="1:7" ht="24">
      <c r="A13" s="9" t="s">
        <v>14</v>
      </c>
      <c r="B13" s="13">
        <v>580.13</v>
      </c>
      <c r="C13" s="13">
        <v>0</v>
      </c>
      <c r="D13" s="14">
        <f t="shared" si="0"/>
        <v>580.13</v>
      </c>
      <c r="E13" s="13">
        <v>835.88</v>
      </c>
      <c r="F13" s="13">
        <v>0</v>
      </c>
      <c r="G13" s="14">
        <f t="shared" si="1"/>
        <v>835.88</v>
      </c>
    </row>
    <row r="14" spans="1:7" ht="24">
      <c r="A14" s="15" t="s">
        <v>15</v>
      </c>
      <c r="B14" s="13">
        <v>803.98</v>
      </c>
      <c r="C14" s="13">
        <v>0</v>
      </c>
      <c r="D14" s="14">
        <f t="shared" si="0"/>
        <v>803.98</v>
      </c>
      <c r="E14" s="13">
        <v>192.8</v>
      </c>
      <c r="F14" s="13">
        <v>0</v>
      </c>
      <c r="G14" s="14">
        <f t="shared" si="1"/>
        <v>192.8</v>
      </c>
    </row>
    <row r="15" spans="1:7" ht="24">
      <c r="A15" s="9" t="s">
        <v>16</v>
      </c>
      <c r="B15" s="13">
        <v>1009.81</v>
      </c>
      <c r="C15" s="13">
        <v>0</v>
      </c>
      <c r="D15" s="14">
        <f t="shared" si="0"/>
        <v>1009.81</v>
      </c>
      <c r="E15" s="13">
        <v>532.98</v>
      </c>
      <c r="F15" s="13">
        <v>0</v>
      </c>
      <c r="G15" s="14">
        <f t="shared" si="1"/>
        <v>532.98</v>
      </c>
    </row>
    <row r="16" spans="1:7" ht="24">
      <c r="A16" s="9" t="s">
        <v>17</v>
      </c>
      <c r="B16" s="13">
        <v>0</v>
      </c>
      <c r="C16" s="13">
        <v>0</v>
      </c>
      <c r="D16" s="14">
        <f>+B16+C16</f>
        <v>0</v>
      </c>
      <c r="E16" s="13">
        <v>0</v>
      </c>
      <c r="F16" s="13">
        <v>0</v>
      </c>
      <c r="G16" s="14">
        <f>+E16+F16</f>
        <v>0</v>
      </c>
    </row>
    <row r="17" spans="1:7" ht="24">
      <c r="A17" s="7" t="s">
        <v>18</v>
      </c>
      <c r="B17" s="16">
        <v>0</v>
      </c>
      <c r="C17" s="16">
        <f>ROUND((B7+C7+B10+C10)*0.07,2)</f>
        <v>1472.14</v>
      </c>
      <c r="D17" s="17">
        <f>+B17+C17</f>
        <v>1472.14</v>
      </c>
      <c r="E17" s="16">
        <v>0</v>
      </c>
      <c r="F17" s="16">
        <f>ROUND((E7+F7+E10+F10)*0.07,2)</f>
        <v>1512.52</v>
      </c>
      <c r="G17" s="17">
        <f>+E17+F17</f>
        <v>1512.52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1950.87</v>
      </c>
      <c r="D18" s="16">
        <f>+B18+C18</f>
        <v>1950.87</v>
      </c>
      <c r="E18" s="16">
        <f t="shared" si="2"/>
        <v>0</v>
      </c>
      <c r="F18" s="16">
        <f t="shared" si="2"/>
        <v>1920.01</v>
      </c>
      <c r="G18" s="16">
        <f t="shared" ref="G18:G23" si="3">+E18+F18</f>
        <v>1920.01</v>
      </c>
    </row>
    <row r="19" spans="1:7" ht="24">
      <c r="A19" s="9" t="s">
        <v>20</v>
      </c>
      <c r="B19" s="13">
        <v>0</v>
      </c>
      <c r="C19" s="13">
        <v>1200</v>
      </c>
      <c r="D19" s="13">
        <f t="shared" ref="D19:D23" si="4">+B19+C19</f>
        <v>1200</v>
      </c>
      <c r="E19" s="13">
        <v>0</v>
      </c>
      <c r="F19" s="13">
        <v>1200</v>
      </c>
      <c r="G19" s="14">
        <f t="shared" si="3"/>
        <v>1200</v>
      </c>
    </row>
    <row r="20" spans="1:7" ht="24">
      <c r="A20" s="18" t="s">
        <v>21</v>
      </c>
      <c r="B20" s="13">
        <v>0</v>
      </c>
      <c r="C20" s="13">
        <v>0</v>
      </c>
      <c r="D20" s="13">
        <f t="shared" si="4"/>
        <v>0</v>
      </c>
      <c r="E20" s="13">
        <v>0</v>
      </c>
      <c r="F20" s="13">
        <v>0</v>
      </c>
      <c r="G20" s="14">
        <f t="shared" si="3"/>
        <v>0</v>
      </c>
    </row>
    <row r="21" spans="1:7" ht="24">
      <c r="A21" s="18" t="s">
        <v>22</v>
      </c>
      <c r="B21" s="13">
        <v>0</v>
      </c>
      <c r="C21" s="13">
        <v>0</v>
      </c>
      <c r="D21" s="13">
        <f t="shared" si="4"/>
        <v>0</v>
      </c>
      <c r="E21" s="13">
        <v>0</v>
      </c>
      <c r="F21" s="13">
        <v>0</v>
      </c>
      <c r="G21" s="14">
        <f t="shared" si="3"/>
        <v>0</v>
      </c>
    </row>
    <row r="22" spans="1:7" s="20" customFormat="1" ht="24">
      <c r="A22" s="9" t="s">
        <v>23</v>
      </c>
      <c r="B22" s="19">
        <v>0</v>
      </c>
      <c r="C22" s="19">
        <v>750.87</v>
      </c>
      <c r="D22" s="13">
        <f t="shared" si="4"/>
        <v>750.87</v>
      </c>
      <c r="E22" s="19">
        <v>0</v>
      </c>
      <c r="F22" s="19">
        <v>720.01</v>
      </c>
      <c r="G22" s="19">
        <f t="shared" si="3"/>
        <v>720.01</v>
      </c>
    </row>
    <row r="23" spans="1:7" ht="24">
      <c r="A23" s="21" t="s">
        <v>24</v>
      </c>
      <c r="B23" s="16">
        <f>+B6+B18</f>
        <v>17249.650000000001</v>
      </c>
      <c r="C23" s="16">
        <f>+C6+C18</f>
        <v>7203.96</v>
      </c>
      <c r="D23" s="16">
        <f t="shared" si="4"/>
        <v>24453.61</v>
      </c>
      <c r="E23" s="16">
        <f t="shared" ref="E23:F23" si="5">SUM(E6,E18)</f>
        <v>16374.28</v>
      </c>
      <c r="F23" s="16">
        <f t="shared" si="5"/>
        <v>8665.630000000001</v>
      </c>
      <c r="G23" s="16">
        <f t="shared" si="3"/>
        <v>25039.910000000003</v>
      </c>
    </row>
    <row r="24" spans="1:7" ht="24">
      <c r="A24" s="21" t="s">
        <v>25</v>
      </c>
      <c r="B24" s="16">
        <f>B23/B25</f>
        <v>10.198143604599604</v>
      </c>
      <c r="C24" s="16">
        <f>C23/B25</f>
        <v>4.2590440154896685</v>
      </c>
      <c r="D24" s="16">
        <f>D23/B25</f>
        <v>14.457187620089272</v>
      </c>
      <c r="E24" s="16">
        <f>E23/E25</f>
        <v>12.28543989435933</v>
      </c>
      <c r="F24" s="16">
        <f>F23/E25</f>
        <v>6.5017256643807873</v>
      </c>
      <c r="G24" s="16">
        <f>G23/E25</f>
        <v>18.787165558740117</v>
      </c>
    </row>
    <row r="25" spans="1:7" s="20" customFormat="1" ht="24">
      <c r="A25" s="22" t="s">
        <v>26</v>
      </c>
      <c r="B25" s="37">
        <v>1691.45</v>
      </c>
      <c r="C25" s="38"/>
      <c r="D25" s="39"/>
      <c r="E25" s="37">
        <v>1332.82</v>
      </c>
      <c r="F25" s="38"/>
      <c r="G25" s="39"/>
    </row>
    <row r="26" spans="1:7" s="20" customFormat="1" ht="24">
      <c r="A26" s="22" t="s">
        <v>27</v>
      </c>
      <c r="B26" s="30">
        <v>59.17</v>
      </c>
      <c r="C26" s="31"/>
      <c r="D26" s="32"/>
      <c r="E26" s="30">
        <v>59.17</v>
      </c>
      <c r="F26" s="31"/>
      <c r="G26" s="32"/>
    </row>
    <row r="27" spans="1:7" ht="24">
      <c r="A27" s="22" t="s">
        <v>28</v>
      </c>
      <c r="B27" s="30">
        <f>B25*B26</f>
        <v>100083.0965</v>
      </c>
      <c r="C27" s="31"/>
      <c r="D27" s="32"/>
      <c r="E27" s="30">
        <f>E25*E26</f>
        <v>78862.959399999992</v>
      </c>
      <c r="F27" s="31"/>
      <c r="G27" s="32"/>
    </row>
    <row r="28" spans="1:7" ht="24">
      <c r="A28" s="21" t="s">
        <v>29</v>
      </c>
      <c r="B28" s="27">
        <f>B27-B23</f>
        <v>82833.446499999991</v>
      </c>
      <c r="C28" s="28"/>
      <c r="D28" s="27">
        <f>B27-D23</f>
        <v>75629.486499999999</v>
      </c>
      <c r="E28" s="27">
        <f>E27-E23</f>
        <v>62488.679399999994</v>
      </c>
      <c r="F28" s="28"/>
      <c r="G28" s="29">
        <f>E27-G23</f>
        <v>53823.049399999989</v>
      </c>
    </row>
    <row r="29" spans="1:7" ht="24">
      <c r="A29" s="23" t="s">
        <v>30</v>
      </c>
      <c r="B29" s="26">
        <f>B26-B24</f>
        <v>48.971856395400394</v>
      </c>
      <c r="C29" s="24"/>
      <c r="D29" s="26">
        <f>B26-D24</f>
        <v>44.71281237991073</v>
      </c>
      <c r="E29" s="26">
        <f>E26-E24</f>
        <v>46.884560105640674</v>
      </c>
      <c r="F29" s="24"/>
      <c r="G29" s="25">
        <f>E26-G24</f>
        <v>40.382834441259888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5" right="0.33" top="0.75" bottom="0.75" header="0.3" footer="0.3"/>
  <pageSetup paperSize="9" scale="90" orientation="portrait" r:id="rId1"/>
  <ignoredErrors>
    <ignoredError sqref="D6:D7 D10 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ยางพารา</vt:lpstr>
      <vt:lpstr>ปาล์มน้ำมัน</vt:lpstr>
      <vt:lpstr>กาแฟ</vt:lpstr>
      <vt:lpstr>ทุเรียน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2018-10-18T08:18:10Z</cp:lastPrinted>
  <dcterms:created xsi:type="dcterms:W3CDTF">2018-08-20T03:58:31Z</dcterms:created>
  <dcterms:modified xsi:type="dcterms:W3CDTF">2018-10-18T08:18:17Z</dcterms:modified>
</cp:coreProperties>
</file>