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0680" windowHeight="4650" firstSheet="4" activeTab="12"/>
  </bookViews>
  <sheets>
    <sheet name="Sprint 1" sheetId="1" r:id="rId1"/>
    <sheet name="Sprint 2" sheetId="5" r:id="rId2"/>
    <sheet name="Sprint 3" sheetId="6" r:id="rId3"/>
    <sheet name="Sprint 4" sheetId="7" r:id="rId4"/>
    <sheet name="Sprint 5" sheetId="8" r:id="rId5"/>
    <sheet name="Sprint 6" sheetId="9" r:id="rId6"/>
    <sheet name="Sprint 7" sheetId="10" r:id="rId7"/>
    <sheet name="Sprint 8" sheetId="11" r:id="rId8"/>
    <sheet name="Sprint 9" sheetId="12" r:id="rId9"/>
    <sheet name="Sprint 10" sheetId="13" r:id="rId10"/>
    <sheet name="Sprint 11" sheetId="14" r:id="rId11"/>
    <sheet name="Sprint 12" sheetId="15" r:id="rId12"/>
    <sheet name="Information" sheetId="4" r:id="rId13"/>
  </sheets>
  <definedNames>
    <definedName name="Status">Information!$A$15:$A$19</definedName>
  </definedNames>
  <calcPr calcId="144525"/>
  <fileRecoveryPr repairLoad="1"/>
</workbook>
</file>

<file path=xl/calcChain.xml><?xml version="1.0" encoding="utf-8"?>
<calcChain xmlns="http://schemas.openxmlformats.org/spreadsheetml/2006/main">
  <c r="G21" i="15" l="1"/>
  <c r="G21" i="14"/>
  <c r="G15" i="13"/>
  <c r="G15" i="12"/>
  <c r="G15" i="11"/>
  <c r="G15" i="10"/>
  <c r="G15" i="9"/>
  <c r="G15" i="8"/>
  <c r="G15" i="7"/>
  <c r="G17" i="6"/>
  <c r="G15" i="5"/>
  <c r="G14" i="1"/>
</calcChain>
</file>

<file path=xl/sharedStrings.xml><?xml version="1.0" encoding="utf-8"?>
<sst xmlns="http://schemas.openxmlformats.org/spreadsheetml/2006/main" count="478" uniqueCount="178">
  <si>
    <t>No.</t>
  </si>
  <si>
    <t>Userstory</t>
  </si>
  <si>
    <t>Description</t>
  </si>
  <si>
    <t>Chat realtime</t>
  </si>
  <si>
    <t>Create medical profile</t>
  </si>
  <si>
    <t>Report 1</t>
  </si>
  <si>
    <t>Estimate</t>
  </si>
  <si>
    <t>Status</t>
  </si>
  <si>
    <t>Assign</t>
  </si>
  <si>
    <t>Task</t>
  </si>
  <si>
    <t>Member</t>
  </si>
  <si>
    <t>Finish report 1</t>
  </si>
  <si>
    <t>Update report with new changes:
- Change scope from public to a support for one hospital
- Doctor will create medical profile for patient</t>
  </si>
  <si>
    <t>Su</t>
  </si>
  <si>
    <t>Fullname</t>
  </si>
  <si>
    <t>Short Name</t>
  </si>
  <si>
    <t>Danh</t>
  </si>
  <si>
    <t>Dang</t>
  </si>
  <si>
    <t>Tin</t>
  </si>
  <si>
    <t>Trần Nguyên Tiến Sứ</t>
  </si>
  <si>
    <t>Trần Cao Danh</t>
  </si>
  <si>
    <t>Trương Hải Đăng</t>
  </si>
  <si>
    <t>Bùi Nguyên Tín</t>
  </si>
  <si>
    <t>Information</t>
  </si>
  <si>
    <t>https://trello.com/b/JditEulN/kanban-sprint-1</t>
  </si>
  <si>
    <t>2. Velocity</t>
  </si>
  <si>
    <t>1. Kanban</t>
  </si>
  <si>
    <t>1 point/day</t>
  </si>
  <si>
    <t>Verify report</t>
  </si>
  <si>
    <t>Team document</t>
  </si>
  <si>
    <t>Create product backlog, Sprint 1 backlog</t>
  </si>
  <si>
    <t>Project skeleton</t>
  </si>
  <si>
    <t>Create project structure and commit to SVN</t>
  </si>
  <si>
    <t>Todo</t>
  </si>
  <si>
    <t>Research and work around with SignalR</t>
  </si>
  <si>
    <t>Follow this instruction:
http://tech.pro/tutorial/1491/chat-application-with-signalr-and-aspnet-mvc-4
Try to understand technology, how to apply it?</t>
  </si>
  <si>
    <t>Chat with video stream</t>
  </si>
  <si>
    <t>Research and work around with WebRTC</t>
  </si>
  <si>
    <t>Follow this instruction:
http://www.skylinetechnologies.com/Blog/Article/48/Peer-to-Peer-Media-Streaming-with-WebRTC-and-SignalR.aspx
Try to understand technology, how to apply it?</t>
  </si>
  <si>
    <t>Define the structure of a medical profile</t>
  </si>
  <si>
    <t>Get some common information from some hospitals
and analyse them</t>
  </si>
  <si>
    <t>Acceptance criteria</t>
  </si>
  <si>
    <t>Every member can checkout 
and run successfully</t>
  </si>
  <si>
    <t>Done</t>
  </si>
  <si>
    <t>In-progress</t>
  </si>
  <si>
    <t>Verify</t>
  </si>
  <si>
    <t>Accept</t>
  </si>
  <si>
    <r>
      <t xml:space="preserve">Sprint 1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</si>
  <si>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Try to some these information (all metric is in Vietnam):
Find some popular skin infections, rashes diseases (based on reliable resource).
Ratio skin infections, rashes diseases / normal diseases
What is "treatment regimen" (phác đồ điều trị) for each popular diseases.</t>
  </si>
  <si>
    <t>Research about 
"skin infections, rashes diseases"</t>
  </si>
  <si>
    <t>Research about "chronic diseases"</t>
  </si>
  <si>
    <t>Try to some these information (all metric is in Vietnam):
Find some popular chronic diseases (based on reliable resource).
Ratio chronic diseases / normal diseases
What is "treatment regimen" (phác đồ điều trị) for each popular diseases.</t>
  </si>
  <si>
    <t>Research about other 
diseases/medical treatment</t>
  </si>
  <si>
    <t>Try to get these information (all metric is in Vietnam):
What are other diseases that need to go to hospital quite often?
Can those easily conduct via internet?</t>
  </si>
  <si>
    <t>Report 2</t>
  </si>
  <si>
    <t>Login</t>
  </si>
  <si>
    <t>As the user, I want to login to the system</t>
  </si>
  <si>
    <t>Login as User/Admin/Doctor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</si>
  <si>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14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20 May</t>
    </r>
    <r>
      <rPr>
        <sz val="11"/>
        <color theme="1"/>
        <rFont val="Calibri"/>
        <family val="2"/>
        <scheme val="minor"/>
      </rPr>
      <t xml:space="preserve">
Commit: </t>
    </r>
    <r>
      <rPr>
        <b/>
        <sz val="11"/>
        <color theme="9" tint="-0.249977111117893"/>
        <rFont val="Calibri"/>
        <family val="2"/>
        <scheme val="minor"/>
      </rPr>
      <t>20 points</t>
    </r>
    <r>
      <rPr>
        <sz val="11"/>
        <color theme="1"/>
        <rFont val="Calibri"/>
        <family val="2"/>
        <scheme val="minor"/>
      </rPr>
      <t xml:space="preserve">
Estimate: </t>
    </r>
    <r>
      <rPr>
        <b/>
        <sz val="11"/>
        <color theme="9" tint="-0.249977111117893"/>
        <rFont val="Calibri"/>
        <family val="2"/>
        <scheme val="minor"/>
      </rPr>
      <t>25 points</t>
    </r>
    <r>
      <rPr>
        <sz val="11"/>
        <color theme="1"/>
        <rFont val="Calibri"/>
        <family val="2"/>
        <scheme val="minor"/>
      </rPr>
      <t xml:space="preserve">
Deliver: </t>
    </r>
    <r>
      <rPr>
        <b/>
        <sz val="11"/>
        <color theme="9" tint="-0.249977111117893"/>
        <rFont val="Calibri"/>
        <family val="2"/>
        <scheme val="minor"/>
      </rPr>
      <t>? points</t>
    </r>
  </si>
  <si>
    <r>
      <t xml:space="preserve">Sprint 2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</si>
  <si>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Usecase Overview</t>
  </si>
  <si>
    <t>As the developer, I want to have a database 
schema of OMCS</t>
  </si>
  <si>
    <t>Create Entity Relation Diagram</t>
  </si>
  <si>
    <t>Mockups UI</t>
  </si>
  <si>
    <t>Research "Add/Remove element on HTML page"</t>
  </si>
  <si>
    <t>Draft physical database</t>
  </si>
  <si>
    <t>HTML + CSS</t>
  </si>
  <si>
    <t>Implement basic function for mockups</t>
  </si>
  <si>
    <t>Finish report 2</t>
  </si>
  <si>
    <t>Finish custom form for medical profile</t>
  </si>
  <si>
    <t>Class diagram</t>
  </si>
  <si>
    <t>Fix ERD Diagram</t>
  </si>
  <si>
    <t>Fix Physical Database Diagram</t>
  </si>
  <si>
    <t>Update Usecase Diagram</t>
  </si>
  <si>
    <t>Use case for Patient</t>
  </si>
  <si>
    <t>Usecase for Doctor</t>
  </si>
  <si>
    <t>Usecase for Admin/Authorized User/Guest</t>
  </si>
  <si>
    <t>Register</t>
  </si>
  <si>
    <t>Manage Doctor</t>
  </si>
  <si>
    <t>Sequence diagram</t>
  </si>
  <si>
    <t>Component Diagram</t>
  </si>
  <si>
    <t>System architecture</t>
  </si>
  <si>
    <t>Manage user</t>
  </si>
  <si>
    <t>Manage doctor</t>
  </si>
  <si>
    <t>Create, Edit, Deactive User, Assign Role for User</t>
  </si>
  <si>
    <t>Add, Edit, Deactive Doctor</t>
  </si>
  <si>
    <t>Manage SpecialtyField</t>
  </si>
  <si>
    <t>Add Specialty, Assign SpecialtyField for Doctor</t>
  </si>
  <si>
    <t>Class diagram Business Logic, Controller</t>
  </si>
  <si>
    <t>Define new medical profile template
Update medical profile for patient
View medical profile
Request an online medical treatment
Update Personal Health Record</t>
  </si>
  <si>
    <t>Create patient style</t>
  </si>
  <si>
    <t>Patient update Personal Health Record</t>
  </si>
  <si>
    <t>Layout Homepage</t>
  </si>
  <si>
    <t>Chatting</t>
  </si>
  <si>
    <t>New medical profile template</t>
  </si>
  <si>
    <t>Update system architecture</t>
  </si>
  <si>
    <r>
      <t xml:space="preserve">Sprint 5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</si>
  <si>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Class diagram Model</t>
  </si>
  <si>
    <r>
      <t xml:space="preserve">Sprint 6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</si>
  <si>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Finish Chatting</t>
  </si>
  <si>
    <t>Doctor create medical profile for patient</t>
  </si>
  <si>
    <t>Let user show webcam on conversation</t>
  </si>
  <si>
    <t>Show Conversation List for Patient</t>
  </si>
  <si>
    <t>Manage FilmType</t>
  </si>
  <si>
    <t>Show Allergy List on UserHealthRecord page</t>
  </si>
  <si>
    <t>Add modules Immunization to MedicalProfile</t>
  </si>
  <si>
    <t>Add modules FilmDocument to MedicalProfile</t>
  </si>
  <si>
    <t>Add modules Allergy to MedicalProfile</t>
  </si>
  <si>
    <t>Add captcha for register user</t>
  </si>
  <si>
    <t>Show Immunization List on UserHealthRecord page</t>
  </si>
  <si>
    <t>Show list medical profile on patient page</t>
  </si>
  <si>
    <t>Add attachment in chatting</t>
  </si>
  <si>
    <t>Update sequence diagram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</si>
  <si>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20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27 May</t>
    </r>
    <r>
      <rPr>
        <sz val="11"/>
        <color theme="1"/>
        <rFont val="Calibri"/>
        <family val="2"/>
        <scheme val="minor"/>
      </rPr>
      <t/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</si>
  <si>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27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05 Jun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</si>
  <si>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19 Jun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03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</si>
  <si>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12 Jun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19 Jun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</si>
  <si>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05 Jun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12 Jun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</si>
  <si>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03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09 Jul</t>
    </r>
  </si>
  <si>
    <t>Show list medical profile in patient page</t>
  </si>
  <si>
    <t>Fix layout</t>
  </si>
  <si>
    <t>Update usecase diagram</t>
  </si>
  <si>
    <t>Define some REAL medical profile template to use</t>
  </si>
  <si>
    <t>Finish show webcam</t>
  </si>
  <si>
    <t>Doctor can see the stream from patient</t>
  </si>
  <si>
    <t>Change layout homepage + login</t>
  </si>
  <si>
    <t>Profile picture chỉ lưu tên ảnh + GetPictureUrl</t>
  </si>
  <si>
    <t>Manage allergy type</t>
  </si>
  <si>
    <r>
      <t xml:space="preserve">Sprint 7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</si>
  <si>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r>
      <t xml:space="preserve">Sprint 8
</t>
    </r>
    <r>
      <rPr>
        <sz val="16"/>
        <color theme="1"/>
        <rFont val="Calibri"/>
        <family val="2"/>
        <scheme val="minor"/>
      </rPr>
      <t>Kanban: https://trello.com/b/lnBdUvYc/sprint-8</t>
    </r>
  </si>
  <si>
    <r>
      <t xml:space="preserve">Sprint 9
</t>
    </r>
    <r>
      <rPr>
        <sz val="16"/>
        <color theme="1"/>
        <rFont val="Calibri"/>
        <family val="2"/>
        <scheme val="minor"/>
      </rPr>
      <t>Kanban: https://trello.com/b/reAEHfJG/sprint-9</t>
    </r>
  </si>
  <si>
    <t>Patient Vote/Comment</t>
  </si>
  <si>
    <t>Manage Medical Profile for Admin/Doctor</t>
  </si>
  <si>
    <t>Forget password</t>
  </si>
  <si>
    <t>Finish register</t>
  </si>
  <si>
    <t>Update ERD</t>
  </si>
  <si>
    <t>Doctor add/edit new patient with personal health record</t>
  </si>
  <si>
    <t>Report 5</t>
  </si>
  <si>
    <t>Refactor all linked information in personal health record</t>
  </si>
  <si>
    <t>Edit hospital information</t>
  </si>
  <si>
    <t>Use email as username to login</t>
  </si>
  <si>
    <t>Add 404 page, Access denied page</t>
  </si>
  <si>
    <t>Patient vote/comment doctor</t>
  </si>
  <si>
    <t>Measure performance using Jmeter</t>
  </si>
  <si>
    <t>Fix bug manage Doctor. Can update Specialty Field for doctor</t>
  </si>
  <si>
    <t>Finish report 5</t>
  </si>
  <si>
    <r>
      <t xml:space="preserve">Sprint 10
</t>
    </r>
    <r>
      <rPr>
        <sz val="16"/>
        <color theme="1"/>
        <rFont val="Calibri"/>
        <family val="2"/>
        <scheme val="minor"/>
      </rPr>
      <t>https://trello.com/b/t0qVHCTb/sprint-10</t>
    </r>
  </si>
  <si>
    <r>
      <t xml:space="preserve">Sprint 11
</t>
    </r>
    <r>
      <rPr>
        <sz val="16"/>
        <color theme="1"/>
        <rFont val="Calibri"/>
        <family val="2"/>
        <scheme val="minor"/>
      </rPr>
      <t>https://trello.com/b/ixZwjrKr/sprint-11</t>
    </r>
  </si>
  <si>
    <t>Change layout admin</t>
  </si>
  <si>
    <t>Change layout doctor</t>
  </si>
  <si>
    <t>Update layout (Scrollbar, Message info when ajax)</t>
  </si>
  <si>
    <t>Doctor See Comment and Rating from Patient</t>
  </si>
  <si>
    <t>Admin manage hospital Information</t>
  </si>
  <si>
    <t>Admin Manage Comment</t>
  </si>
  <si>
    <t>Admin/Doctor/Patient can edit profile</t>
  </si>
  <si>
    <t>Ajax upload image</t>
  </si>
  <si>
    <t>Create document about user interface</t>
  </si>
  <si>
    <t>Create task sheet</t>
  </si>
  <si>
    <t>Final Report</t>
  </si>
  <si>
    <t>Show hospital information on Medical Profile page</t>
  </si>
  <si>
    <t>Merge Use case (report 3)</t>
  </si>
  <si>
    <r>
      <t xml:space="preserve">Sprint 3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</si>
  <si>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Finish report 3</t>
  </si>
  <si>
    <r>
      <t xml:space="preserve">Sprint 4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</si>
  <si>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09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17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</si>
  <si>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17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24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</si>
  <si>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24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31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</si>
  <si>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31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7 Jul</t>
    </r>
  </si>
  <si>
    <t>Create sprint backlog, product backlog</t>
  </si>
  <si>
    <t>Update meeting minutes</t>
  </si>
  <si>
    <t>Define report 6 struture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</si>
  <si>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7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14 Jul</t>
    </r>
  </si>
  <si>
    <t>Create slide demo</t>
  </si>
  <si>
    <t>Add usecase upload attachment</t>
  </si>
  <si>
    <t>Add user case Update personal health record</t>
  </si>
  <si>
    <t>Class diagram for controller, business</t>
  </si>
  <si>
    <t>Show conversation history</t>
  </si>
  <si>
    <r>
      <t xml:space="preserve">Sprint 12
</t>
    </r>
    <r>
      <rPr>
        <sz val="16"/>
        <color theme="1"/>
        <rFont val="Calibri"/>
        <family val="2"/>
        <scheme val="minor"/>
      </rPr>
      <t>https://trello.com/b/o8gjeeOT/sprint-12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</si>
</sst>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Table115" displayName="Table115" ref="A2:H14" totalsRowCount="1" headerRowDxfId="45">
  <autoFilter ref="A2:H13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SUM(Table115[Estimate])</totalsRowFormula>
    </tableColumn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5" name="Table1416" displayName="Table1416" ref="A2:H15" totalsRowCount="1" headerRowDxfId="42">
  <autoFilter ref="A2:H14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SUM(Table1416[Estimate])</totalsRowFormula>
    </tableColumn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6" name="Table14517" displayName="Table14517" ref="A2:H17" totalsRowCount="1" headerRowDxfId="39">
  <autoFilter ref="A2:H16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SUM(Table14517[Estimate])</totalsRowFormula>
    </tableColumn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7" name="Table145618" displayName="Table145618" ref="A2:H15" totalsRowCount="1" headerRowDxfId="36">
  <autoFilter ref="A2:H14"/>
  <tableColumns count="8">
    <tableColumn id="1" name="No."/>
    <tableColumn id="3" name="Userstory"/>
    <tableColumn id="7" name="Task"/>
    <tableColumn id="4" name="Description" dataDxfId="35"/>
    <tableColumn id="8" name="Acceptance criteria"/>
    <tableColumn id="2" name="Assign"/>
    <tableColumn id="5" name="Estimate" totalsRowFunction="custom">
      <totalsRowFormula>SUM(Table145618[Estimate])</totalsRowFormula>
    </tableColumn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8" name="Table1456719" displayName="Table1456719" ref="A2:H15" totalsRowCount="1" headerRowDxfId="32">
  <autoFilter ref="A2:H14"/>
  <tableColumns count="8">
    <tableColumn id="1" name="No."/>
    <tableColumn id="3" name="Userstory"/>
    <tableColumn id="7" name="Task"/>
    <tableColumn id="4" name="Description" dataDxfId="31"/>
    <tableColumn id="8" name="Acceptance criteria"/>
    <tableColumn id="2" name="Assign"/>
    <tableColumn id="5" name="Estimate" totalsRowFunction="custom">
      <totalsRowFormula>SUM(Table1456719[Estimate])</totalsRowFormula>
    </tableColumn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9" name="Table14567820" displayName="Table14567820" ref="A2:H15" totalsRowCount="1" headerRowDxfId="28">
  <autoFilter ref="A2:H14"/>
  <tableColumns count="8">
    <tableColumn id="1" name="No."/>
    <tableColumn id="3" name="Userstory"/>
    <tableColumn id="7" name="Task"/>
    <tableColumn id="4" name="Description" dataDxfId="27"/>
    <tableColumn id="8" name="Acceptance criteria"/>
    <tableColumn id="2" name="Assign"/>
    <tableColumn id="5" name="Estimate" totalsRowFunction="custom">
      <totalsRowFormula>SUM(Table14567820[Estimate])</totalsRowFormula>
    </tableColumn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20" name="Table145678921" displayName="Table145678921" ref="A2:H15" totalsRowCount="1" headerRowDxfId="24">
  <autoFilter ref="A2:H14"/>
  <tableColumns count="8">
    <tableColumn id="1" name="No."/>
    <tableColumn id="3" name="Userstory"/>
    <tableColumn id="7" name="Task"/>
    <tableColumn id="4" name="Description" dataDxfId="23"/>
    <tableColumn id="8" name="Acceptance criteria"/>
    <tableColumn id="2" name="Assign"/>
    <tableColumn id="5" name="Estimate" totalsRowFunction="custom">
      <totalsRowFormula>SUM(Table145678921[Estimate])</totalsRowFormula>
    </tableColumn>
    <tableColumn id="6" name="Statu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21" name="Table14567891022" displayName="Table14567891022" ref="A2:H15" totalsRowCount="1" headerRowDxfId="20">
  <autoFilter ref="A2:H14"/>
  <tableColumns count="8">
    <tableColumn id="1" name="No."/>
    <tableColumn id="3" name="Userstory"/>
    <tableColumn id="7" name="Task"/>
    <tableColumn id="4" name="Description" dataDxfId="19"/>
    <tableColumn id="8" name="Acceptance criteria"/>
    <tableColumn id="2" name="Assign"/>
    <tableColumn id="5" name="Estimate" totalsRowFunction="custom">
      <totalsRowFormula>SUM(Table14567891022[Estimate])</totalsRowFormula>
    </tableColumn>
    <tableColumn id="6" name="Statu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22" name="Table1456789101123" displayName="Table1456789101123" ref="A2:H15" totalsRowCount="1" headerRowDxfId="16">
  <autoFilter ref="A2:H14"/>
  <tableColumns count="8">
    <tableColumn id="1" name="No."/>
    <tableColumn id="3" name="Userstory"/>
    <tableColumn id="7" name="Task"/>
    <tableColumn id="4" name="Description" dataDxfId="15"/>
    <tableColumn id="8" name="Acceptance criteria"/>
    <tableColumn id="2" name="Assign"/>
    <tableColumn id="5" name="Estimate" totalsRowFunction="custom">
      <totalsRowFormula>SUM(Table1456789101123[Estimate])</totalsRowFormula>
    </tableColumn>
    <tableColumn id="6" name="Statu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23" name="Table145678910111224" displayName="Table145678910111224" ref="A2:H15" totalsRowCount="1" headerRowDxfId="12">
  <autoFilter ref="A2:H14"/>
  <tableColumns count="8">
    <tableColumn id="1" name="No."/>
    <tableColumn id="3" name="Userstory"/>
    <tableColumn id="7" name="Task" dataDxfId="11"/>
    <tableColumn id="4" name="Description" dataDxfId="10"/>
    <tableColumn id="8" name="Acceptance criteria"/>
    <tableColumn id="2" name="Assign"/>
    <tableColumn id="5" name="Estimate" totalsRowFunction="custom">
      <totalsRowFormula>SUM(Table145678910111224[Estimate])</totalsRowFormula>
    </tableColumn>
    <tableColumn id="6" name="Statu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24" name="Table14567891011121325" displayName="Table14567891011121325" ref="A2:H21" totalsRowCount="1" headerRowDxfId="7">
  <autoFilter ref="A2:H20"/>
  <tableColumns count="8">
    <tableColumn id="1" name="No."/>
    <tableColumn id="3" name="Userstory"/>
    <tableColumn id="7" name="Task" dataDxfId="6"/>
    <tableColumn id="4" name="Description" dataDxfId="5"/>
    <tableColumn id="8" name="Acceptance criteria"/>
    <tableColumn id="2" name="Assign"/>
    <tableColumn id="5" name="Estimate" totalsRowFunction="custom">
      <totalsRowFormula>SUM(Table14567891011121325[Estimate])</totalsRowFormula>
    </tableColumn>
    <tableColumn id="6" name="Statu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25" name="Table1456789101112131426" displayName="Table1456789101112131426" ref="A2:H21" totalsRowCount="1" headerRowDxfId="2">
  <autoFilter ref="A2:H20"/>
  <tableColumns count="8">
    <tableColumn id="1" name="No."/>
    <tableColumn id="3" name="Userstory"/>
    <tableColumn id="7" name="Task" dataDxfId="1"/>
    <tableColumn id="4" name="Description" dataDxfId="0"/>
    <tableColumn id="8" name="Acceptance criteria"/>
    <tableColumn id="2" name="Assign"/>
    <tableColumn id="5" name="Estimate" totalsRowFunction="custom">
      <totalsRowFormula>SUM(Table1456789101112131426[Estimate])</totalsRowFormula>
    </tableColumn>
    <tableColumn id="6" name="Statu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2" name="Table2" displayName="Table2" ref="A6:C10" totalsRowShown="0">
  <autoFilter ref="A6:C10"/>
  <tableColumns count="3">
    <tableColumn id="1" name="No."/>
    <tableColumn id="2" name="Short Name"/>
    <tableColumn id="3" name="Ful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2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8" t="s">
        <v>47</v>
      </c>
      <c r="B1" s="9"/>
      <c r="C1" s="9"/>
      <c r="D1" s="9"/>
      <c r="E1" s="9"/>
      <c r="F1" s="9"/>
      <c r="G1" s="9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ht="60" x14ac:dyDescent="0.25">
      <c r="A3">
        <v>1</v>
      </c>
      <c r="B3" t="s">
        <v>5</v>
      </c>
      <c r="C3" s="2" t="s">
        <v>11</v>
      </c>
      <c r="D3" s="2" t="s">
        <v>12</v>
      </c>
      <c r="E3" s="2"/>
      <c r="F3" t="s">
        <v>13</v>
      </c>
      <c r="G3">
        <v>2</v>
      </c>
      <c r="H3" t="s">
        <v>46</v>
      </c>
    </row>
    <row r="4" spans="1:8" x14ac:dyDescent="0.25">
      <c r="A4">
        <v>2</v>
      </c>
      <c r="C4" t="s">
        <v>28</v>
      </c>
      <c r="F4" t="s">
        <v>16</v>
      </c>
      <c r="G4">
        <v>1</v>
      </c>
      <c r="H4" t="s">
        <v>46</v>
      </c>
    </row>
    <row r="5" spans="1:8" x14ac:dyDescent="0.25">
      <c r="A5">
        <v>3</v>
      </c>
      <c r="B5" t="s">
        <v>29</v>
      </c>
      <c r="C5" t="s">
        <v>30</v>
      </c>
      <c r="F5" t="s">
        <v>13</v>
      </c>
      <c r="G5">
        <v>1</v>
      </c>
      <c r="H5" t="s">
        <v>46</v>
      </c>
    </row>
    <row r="6" spans="1:8" ht="30" x14ac:dyDescent="0.25">
      <c r="A6">
        <v>4</v>
      </c>
      <c r="B6" t="s">
        <v>31</v>
      </c>
      <c r="C6" t="s">
        <v>32</v>
      </c>
      <c r="E6" s="2" t="s">
        <v>42</v>
      </c>
      <c r="F6" t="s">
        <v>13</v>
      </c>
      <c r="G6">
        <v>3</v>
      </c>
      <c r="H6" t="s">
        <v>46</v>
      </c>
    </row>
    <row r="7" spans="1:8" ht="60" x14ac:dyDescent="0.25">
      <c r="A7">
        <v>5</v>
      </c>
      <c r="B7" t="s">
        <v>3</v>
      </c>
      <c r="C7" t="s">
        <v>34</v>
      </c>
      <c r="D7" s="2" t="s">
        <v>35</v>
      </c>
      <c r="E7" s="2"/>
      <c r="F7" t="s">
        <v>16</v>
      </c>
      <c r="G7">
        <v>3</v>
      </c>
      <c r="H7" t="s">
        <v>46</v>
      </c>
    </row>
    <row r="8" spans="1:8" ht="75" x14ac:dyDescent="0.25">
      <c r="A8">
        <v>6</v>
      </c>
      <c r="B8" t="s">
        <v>36</v>
      </c>
      <c r="C8" t="s">
        <v>37</v>
      </c>
      <c r="D8" s="2" t="s">
        <v>38</v>
      </c>
      <c r="E8" s="2"/>
      <c r="F8" t="s">
        <v>13</v>
      </c>
      <c r="G8">
        <v>3</v>
      </c>
      <c r="H8" t="s">
        <v>46</v>
      </c>
    </row>
    <row r="9" spans="1:8" ht="45" x14ac:dyDescent="0.25">
      <c r="A9">
        <v>7</v>
      </c>
      <c r="B9" t="s">
        <v>4</v>
      </c>
      <c r="C9" t="s">
        <v>39</v>
      </c>
      <c r="D9" s="2" t="s">
        <v>40</v>
      </c>
      <c r="E9" s="2"/>
      <c r="F9" t="s">
        <v>13</v>
      </c>
      <c r="G9">
        <v>4</v>
      </c>
      <c r="H9" t="s">
        <v>46</v>
      </c>
    </row>
    <row r="10" spans="1:8" ht="135" x14ac:dyDescent="0.25">
      <c r="A10">
        <v>8</v>
      </c>
      <c r="B10" t="s">
        <v>54</v>
      </c>
      <c r="C10" s="2" t="s">
        <v>49</v>
      </c>
      <c r="D10" s="2" t="s">
        <v>48</v>
      </c>
      <c r="E10" s="2"/>
      <c r="F10" t="s">
        <v>16</v>
      </c>
      <c r="G10">
        <v>2</v>
      </c>
      <c r="H10" t="s">
        <v>46</v>
      </c>
    </row>
    <row r="11" spans="1:8" ht="120" x14ac:dyDescent="0.25">
      <c r="A11">
        <v>9</v>
      </c>
      <c r="B11" t="s">
        <v>54</v>
      </c>
      <c r="C11" t="s">
        <v>50</v>
      </c>
      <c r="D11" s="2" t="s">
        <v>51</v>
      </c>
      <c r="E11" s="2"/>
      <c r="F11" t="s">
        <v>16</v>
      </c>
      <c r="G11">
        <v>2</v>
      </c>
      <c r="H11" t="s">
        <v>46</v>
      </c>
    </row>
    <row r="12" spans="1:8" ht="90" x14ac:dyDescent="0.25">
      <c r="A12">
        <v>10</v>
      </c>
      <c r="B12" t="s">
        <v>54</v>
      </c>
      <c r="C12" s="2" t="s">
        <v>52</v>
      </c>
      <c r="D12" s="2" t="s">
        <v>53</v>
      </c>
      <c r="E12" s="2"/>
      <c r="F12" t="s">
        <v>16</v>
      </c>
      <c r="G12">
        <v>2</v>
      </c>
      <c r="H12" t="s">
        <v>46</v>
      </c>
    </row>
    <row r="13" spans="1:8" x14ac:dyDescent="0.25">
      <c r="A13">
        <v>11</v>
      </c>
      <c r="B13" t="s">
        <v>55</v>
      </c>
      <c r="C13" t="s">
        <v>57</v>
      </c>
      <c r="D13" t="s">
        <v>56</v>
      </c>
      <c r="E13" s="2"/>
      <c r="F13" t="s">
        <v>13</v>
      </c>
      <c r="G13">
        <v>2</v>
      </c>
      <c r="H13" t="s">
        <v>46</v>
      </c>
    </row>
    <row r="14" spans="1:8" x14ac:dyDescent="0.25">
      <c r="G14">
        <f>SUM(Table115[Estimate])</f>
        <v>25</v>
      </c>
    </row>
  </sheetData>
  <mergeCells count="1">
    <mergeCell ref="A1:G1"/>
  </mergeCells>
  <conditionalFormatting sqref="F3:F13">
    <cfRule type="iconSet" priority="3">
      <iconSet>
        <cfvo type="percent" val="0"/>
        <cfvo type="percent" val="33"/>
        <cfvo type="percent" val="$F$3"/>
      </iconSet>
    </cfRule>
  </conditionalFormatting>
  <conditionalFormatting sqref="H3:H13">
    <cfRule type="cellIs" dxfId="47" priority="1" operator="equal">
      <formula>"Accept"</formula>
    </cfRule>
    <cfRule type="cellIs" dxfId="46" priority="2" operator="equal">
      <formula>"Done"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8" t="s">
        <v>59</v>
      </c>
      <c r="B1" s="9"/>
      <c r="C1" s="9"/>
      <c r="D1" s="9"/>
      <c r="E1" s="9"/>
      <c r="F1" s="9"/>
      <c r="G1" s="9"/>
      <c r="H1" s="2" t="s">
        <v>113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60</v>
      </c>
      <c r="F3" t="s">
        <v>13</v>
      </c>
      <c r="G3">
        <v>2</v>
      </c>
      <c r="H3" t="s">
        <v>46</v>
      </c>
    </row>
    <row r="4" spans="1:8" ht="30" x14ac:dyDescent="0.25">
      <c r="A4">
        <v>2</v>
      </c>
      <c r="C4" t="s">
        <v>62</v>
      </c>
      <c r="D4" s="2" t="s">
        <v>61</v>
      </c>
      <c r="E4" s="2"/>
      <c r="F4" t="s">
        <v>16</v>
      </c>
      <c r="G4">
        <v>2</v>
      </c>
      <c r="H4" t="s">
        <v>46</v>
      </c>
    </row>
    <row r="5" spans="1:8" x14ac:dyDescent="0.25">
      <c r="A5">
        <v>3</v>
      </c>
      <c r="C5" t="s">
        <v>63</v>
      </c>
      <c r="D5" s="2" t="s">
        <v>66</v>
      </c>
      <c r="E5" s="2"/>
      <c r="F5" t="s">
        <v>13</v>
      </c>
      <c r="H5" t="s">
        <v>46</v>
      </c>
    </row>
    <row r="6" spans="1:8" x14ac:dyDescent="0.25">
      <c r="A6">
        <v>4</v>
      </c>
      <c r="C6" t="s">
        <v>65</v>
      </c>
      <c r="D6" s="2"/>
      <c r="E6" s="2"/>
      <c r="F6" t="s">
        <v>13</v>
      </c>
      <c r="H6" t="s">
        <v>46</v>
      </c>
    </row>
    <row r="7" spans="1:8" x14ac:dyDescent="0.25">
      <c r="A7">
        <v>5</v>
      </c>
      <c r="C7" t="s">
        <v>64</v>
      </c>
      <c r="D7" s="2"/>
      <c r="E7" s="2"/>
      <c r="F7" t="s">
        <v>16</v>
      </c>
      <c r="H7" t="s">
        <v>46</v>
      </c>
    </row>
    <row r="8" spans="1:8" x14ac:dyDescent="0.25">
      <c r="A8">
        <v>6</v>
      </c>
      <c r="C8" s="3"/>
      <c r="D8" s="4"/>
      <c r="E8" s="2"/>
    </row>
    <row r="9" spans="1:8" x14ac:dyDescent="0.25">
      <c r="A9">
        <v>7</v>
      </c>
      <c r="C9" s="3"/>
      <c r="D9" s="4"/>
      <c r="E9" s="2"/>
    </row>
    <row r="10" spans="1:8" x14ac:dyDescent="0.25">
      <c r="A10">
        <v>8</v>
      </c>
      <c r="C10" s="3"/>
      <c r="D10" s="4"/>
      <c r="E10" s="2"/>
    </row>
    <row r="11" spans="1:8" x14ac:dyDescent="0.25">
      <c r="A11">
        <v>9</v>
      </c>
      <c r="E11" s="2"/>
    </row>
    <row r="12" spans="1:8" x14ac:dyDescent="0.25">
      <c r="A12">
        <v>10</v>
      </c>
      <c r="E12" s="2"/>
    </row>
    <row r="13" spans="1:8" x14ac:dyDescent="0.25">
      <c r="A13">
        <v>11</v>
      </c>
      <c r="C13" s="2"/>
      <c r="D13" s="2"/>
      <c r="E13" s="2"/>
    </row>
    <row r="14" spans="1:8" x14ac:dyDescent="0.25">
      <c r="A14">
        <v>12</v>
      </c>
      <c r="E14" s="2"/>
    </row>
    <row r="15" spans="1:8" x14ac:dyDescent="0.25">
      <c r="G15">
        <f>SUM(Table1416[Estimate])</f>
        <v>4</v>
      </c>
    </row>
  </sheetData>
  <mergeCells count="1">
    <mergeCell ref="A1:G1"/>
  </mergeCells>
  <conditionalFormatting sqref="H3:H14">
    <cfRule type="cellIs" dxfId="44" priority="1" operator="equal">
      <formula>"Accept"</formula>
    </cfRule>
    <cfRule type="cellIs" dxfId="43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35.7109375" bestFit="1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8" t="s">
        <v>161</v>
      </c>
      <c r="B1" s="9"/>
      <c r="C1" s="9"/>
      <c r="D1" s="9"/>
      <c r="E1" s="9"/>
      <c r="F1" s="9"/>
      <c r="G1" s="9"/>
      <c r="H1" s="2" t="s">
        <v>114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71</v>
      </c>
      <c r="F3" t="s">
        <v>16</v>
      </c>
      <c r="G3">
        <v>2</v>
      </c>
      <c r="H3" t="s">
        <v>46</v>
      </c>
    </row>
    <row r="4" spans="1:8" x14ac:dyDescent="0.25">
      <c r="A4">
        <v>2</v>
      </c>
      <c r="C4" t="s">
        <v>72</v>
      </c>
      <c r="D4" s="2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73</v>
      </c>
      <c r="D5" s="2"/>
      <c r="E5" s="2"/>
      <c r="F5" t="s">
        <v>13</v>
      </c>
      <c r="H5" t="s">
        <v>46</v>
      </c>
    </row>
    <row r="6" spans="1:8" x14ac:dyDescent="0.25">
      <c r="A6">
        <v>4</v>
      </c>
      <c r="C6" t="s">
        <v>74</v>
      </c>
      <c r="D6" s="2"/>
      <c r="E6" s="2"/>
      <c r="F6" t="s">
        <v>13</v>
      </c>
      <c r="H6" t="s">
        <v>46</v>
      </c>
    </row>
    <row r="7" spans="1:8" x14ac:dyDescent="0.25">
      <c r="A7">
        <v>5</v>
      </c>
      <c r="C7" t="s">
        <v>75</v>
      </c>
      <c r="D7" s="2"/>
      <c r="E7" s="2"/>
      <c r="F7" t="s">
        <v>13</v>
      </c>
      <c r="H7" t="s">
        <v>46</v>
      </c>
    </row>
    <row r="8" spans="1:8" x14ac:dyDescent="0.25">
      <c r="A8">
        <v>6</v>
      </c>
      <c r="C8" t="s">
        <v>76</v>
      </c>
      <c r="D8" s="4"/>
      <c r="E8" s="2"/>
      <c r="F8" t="s">
        <v>16</v>
      </c>
      <c r="H8" t="s">
        <v>46</v>
      </c>
    </row>
    <row r="9" spans="1:8" x14ac:dyDescent="0.25">
      <c r="B9" t="s">
        <v>67</v>
      </c>
      <c r="C9" s="4" t="s">
        <v>77</v>
      </c>
      <c r="D9" s="4"/>
      <c r="E9" s="2"/>
      <c r="F9" t="s">
        <v>13</v>
      </c>
      <c r="H9" t="s">
        <v>46</v>
      </c>
    </row>
    <row r="10" spans="1:8" x14ac:dyDescent="0.25">
      <c r="A10">
        <v>7</v>
      </c>
      <c r="C10" t="s">
        <v>78</v>
      </c>
      <c r="E10" s="2"/>
      <c r="F10" t="s">
        <v>16</v>
      </c>
    </row>
    <row r="11" spans="1:8" x14ac:dyDescent="0.25">
      <c r="A11">
        <v>8</v>
      </c>
      <c r="C11" t="s">
        <v>68</v>
      </c>
      <c r="D11" s="4"/>
      <c r="E11" s="2"/>
      <c r="F11" t="s">
        <v>13</v>
      </c>
      <c r="H11" t="s">
        <v>46</v>
      </c>
    </row>
    <row r="12" spans="1:8" x14ac:dyDescent="0.25">
      <c r="A12">
        <v>9</v>
      </c>
      <c r="C12" t="s">
        <v>69</v>
      </c>
      <c r="E12" s="2"/>
      <c r="F12" t="s">
        <v>13</v>
      </c>
      <c r="H12" t="s">
        <v>46</v>
      </c>
    </row>
    <row r="13" spans="1:8" x14ac:dyDescent="0.25">
      <c r="A13">
        <v>10</v>
      </c>
      <c r="C13" s="5" t="s">
        <v>70</v>
      </c>
      <c r="E13" s="2"/>
      <c r="F13" t="s">
        <v>16</v>
      </c>
      <c r="H13" t="s">
        <v>46</v>
      </c>
    </row>
    <row r="14" spans="1:8" x14ac:dyDescent="0.25">
      <c r="A14">
        <v>11</v>
      </c>
      <c r="C14" t="s">
        <v>160</v>
      </c>
      <c r="D14" s="2"/>
      <c r="E14" s="2"/>
      <c r="F14" t="s">
        <v>16</v>
      </c>
    </row>
    <row r="15" spans="1:8" x14ac:dyDescent="0.25">
      <c r="D15" s="2"/>
      <c r="E15" s="2"/>
    </row>
    <row r="16" spans="1:8" x14ac:dyDescent="0.25">
      <c r="A16">
        <v>12</v>
      </c>
      <c r="E16" s="2"/>
    </row>
    <row r="17" spans="7:7" x14ac:dyDescent="0.25">
      <c r="G17">
        <f>SUM(Table14517[Estimate])</f>
        <v>4</v>
      </c>
    </row>
  </sheetData>
  <mergeCells count="1">
    <mergeCell ref="A1:G1"/>
  </mergeCells>
  <conditionalFormatting sqref="H3:H16">
    <cfRule type="cellIs" dxfId="41" priority="1" operator="equal">
      <formula>"Accept"</formula>
    </cfRule>
    <cfRule type="cellIs" dxfId="40" priority="2" operator="equal">
      <formula>"Done"</formula>
    </cfRule>
  </conditionalFormatting>
  <conditionalFormatting sqref="F3:F16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8" t="s">
        <v>163</v>
      </c>
      <c r="B1" s="9"/>
      <c r="C1" s="9"/>
      <c r="D1" s="9"/>
      <c r="E1" s="9"/>
      <c r="F1" s="9"/>
      <c r="G1" s="9"/>
      <c r="H1" s="2" t="s">
        <v>117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81</v>
      </c>
      <c r="D3" s="5"/>
      <c r="F3" t="s">
        <v>13</v>
      </c>
      <c r="G3">
        <v>2</v>
      </c>
      <c r="H3" t="s">
        <v>43</v>
      </c>
    </row>
    <row r="4" spans="1:8" x14ac:dyDescent="0.25">
      <c r="A4">
        <v>2</v>
      </c>
      <c r="C4" t="s">
        <v>80</v>
      </c>
      <c r="D4" s="6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97</v>
      </c>
      <c r="D5" s="6"/>
      <c r="E5" s="2"/>
      <c r="F5" t="s">
        <v>16</v>
      </c>
      <c r="H5" t="s">
        <v>46</v>
      </c>
    </row>
    <row r="6" spans="1:8" ht="75" x14ac:dyDescent="0.25">
      <c r="A6">
        <v>4</v>
      </c>
      <c r="C6" t="s">
        <v>79</v>
      </c>
      <c r="D6" s="6" t="s">
        <v>89</v>
      </c>
      <c r="E6" s="2"/>
      <c r="H6" t="s">
        <v>46</v>
      </c>
    </row>
    <row r="7" spans="1:8" x14ac:dyDescent="0.25">
      <c r="A7">
        <v>5</v>
      </c>
      <c r="C7" t="s">
        <v>82</v>
      </c>
      <c r="D7" s="6" t="s">
        <v>84</v>
      </c>
      <c r="E7" s="2"/>
      <c r="F7" t="s">
        <v>16</v>
      </c>
      <c r="H7" t="s">
        <v>46</v>
      </c>
    </row>
    <row r="8" spans="1:8" x14ac:dyDescent="0.25">
      <c r="A8">
        <v>6</v>
      </c>
      <c r="C8" t="s">
        <v>83</v>
      </c>
      <c r="D8" s="6" t="s">
        <v>85</v>
      </c>
      <c r="E8" s="2"/>
      <c r="F8" t="s">
        <v>16</v>
      </c>
    </row>
    <row r="9" spans="1:8" x14ac:dyDescent="0.25">
      <c r="A9">
        <v>7</v>
      </c>
      <c r="C9" t="s">
        <v>86</v>
      </c>
      <c r="D9" s="6" t="s">
        <v>87</v>
      </c>
      <c r="E9" s="2"/>
      <c r="F9" t="s">
        <v>13</v>
      </c>
      <c r="H9" t="s">
        <v>46</v>
      </c>
    </row>
    <row r="10" spans="1:8" x14ac:dyDescent="0.25">
      <c r="A10">
        <v>8</v>
      </c>
      <c r="C10" t="s">
        <v>90</v>
      </c>
      <c r="D10" s="6"/>
      <c r="E10" s="2"/>
      <c r="F10" t="s">
        <v>13</v>
      </c>
      <c r="H10" t="s">
        <v>46</v>
      </c>
    </row>
    <row r="11" spans="1:8" x14ac:dyDescent="0.25">
      <c r="A11">
        <v>9</v>
      </c>
      <c r="C11" t="s">
        <v>162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SUM(Table145618[Estimate])</f>
        <v>4</v>
      </c>
    </row>
  </sheetData>
  <mergeCells count="1">
    <mergeCell ref="A1:G1"/>
  </mergeCells>
  <conditionalFormatting sqref="H3:H14">
    <cfRule type="cellIs" dxfId="38" priority="1" operator="equal">
      <formula>"Accept"</formula>
    </cfRule>
    <cfRule type="cellIs" dxfId="37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8" t="s">
        <v>96</v>
      </c>
      <c r="B1" s="9"/>
      <c r="C1" s="9"/>
      <c r="D1" s="9"/>
      <c r="E1" s="9"/>
      <c r="F1" s="9"/>
      <c r="G1" s="9"/>
      <c r="H1" s="2" t="s">
        <v>116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91</v>
      </c>
      <c r="D3" s="5"/>
      <c r="F3" t="s">
        <v>13</v>
      </c>
      <c r="G3">
        <v>2</v>
      </c>
      <c r="H3" t="s">
        <v>46</v>
      </c>
    </row>
    <row r="4" spans="1:8" x14ac:dyDescent="0.25">
      <c r="A4">
        <v>2</v>
      </c>
      <c r="C4" t="s">
        <v>92</v>
      </c>
      <c r="D4" s="6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93</v>
      </c>
      <c r="D5" s="6"/>
      <c r="E5" s="2"/>
      <c r="F5" t="s">
        <v>16</v>
      </c>
      <c r="H5" t="s">
        <v>43</v>
      </c>
    </row>
    <row r="6" spans="1:8" x14ac:dyDescent="0.25">
      <c r="A6">
        <v>4</v>
      </c>
      <c r="C6" t="s">
        <v>94</v>
      </c>
      <c r="D6" s="6"/>
      <c r="E6" s="2"/>
      <c r="F6" t="s">
        <v>13</v>
      </c>
      <c r="H6" t="s">
        <v>46</v>
      </c>
    </row>
    <row r="7" spans="1:8" x14ac:dyDescent="0.25">
      <c r="A7">
        <v>5</v>
      </c>
      <c r="C7" t="s">
        <v>95</v>
      </c>
      <c r="D7" s="6"/>
      <c r="E7" s="2"/>
      <c r="F7" t="s">
        <v>13</v>
      </c>
      <c r="H7" t="s">
        <v>46</v>
      </c>
    </row>
    <row r="8" spans="1:8" x14ac:dyDescent="0.25">
      <c r="A8">
        <v>6</v>
      </c>
      <c r="C8" t="s">
        <v>83</v>
      </c>
      <c r="D8" s="6" t="s">
        <v>85</v>
      </c>
      <c r="E8" s="2"/>
      <c r="F8" t="s">
        <v>16</v>
      </c>
      <c r="H8" t="s">
        <v>43</v>
      </c>
    </row>
    <row r="9" spans="1:8" x14ac:dyDescent="0.25">
      <c r="A9">
        <v>7</v>
      </c>
      <c r="C9" t="s">
        <v>88</v>
      </c>
      <c r="D9" s="6"/>
      <c r="E9" s="2"/>
      <c r="F9" t="s">
        <v>16</v>
      </c>
      <c r="H9" t="s">
        <v>43</v>
      </c>
    </row>
    <row r="10" spans="1:8" x14ac:dyDescent="0.25">
      <c r="A10">
        <v>8</v>
      </c>
      <c r="C10" t="s">
        <v>102</v>
      </c>
      <c r="D10" s="6"/>
      <c r="E10" s="2"/>
      <c r="F10" t="s">
        <v>16</v>
      </c>
      <c r="H10" t="s">
        <v>43</v>
      </c>
    </row>
    <row r="11" spans="1:8" x14ac:dyDescent="0.25">
      <c r="A11">
        <v>9</v>
      </c>
      <c r="C11" t="s">
        <v>103</v>
      </c>
      <c r="D11" s="5"/>
      <c r="E11" s="2"/>
      <c r="F11" t="s">
        <v>13</v>
      </c>
      <c r="H11" t="s">
        <v>46</v>
      </c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SUM(Table1456719[Estimate])</f>
        <v>4</v>
      </c>
    </row>
  </sheetData>
  <mergeCells count="1">
    <mergeCell ref="A1:G1"/>
  </mergeCells>
  <conditionalFormatting sqref="H3:H14">
    <cfRule type="cellIs" dxfId="34" priority="1" operator="equal">
      <formula>"Accept"</formula>
    </cfRule>
    <cfRule type="cellIs" dxfId="33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8" t="s">
        <v>98</v>
      </c>
      <c r="B1" s="9"/>
      <c r="C1" s="9"/>
      <c r="D1" s="9"/>
      <c r="E1" s="9"/>
      <c r="F1" s="9"/>
      <c r="G1" s="9"/>
      <c r="H1" s="2" t="s">
        <v>115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99</v>
      </c>
      <c r="D3" s="5"/>
      <c r="F3" t="s">
        <v>16</v>
      </c>
      <c r="G3">
        <v>2</v>
      </c>
      <c r="H3" t="s">
        <v>46</v>
      </c>
    </row>
    <row r="4" spans="1:8" x14ac:dyDescent="0.25">
      <c r="A4">
        <v>2</v>
      </c>
      <c r="C4" t="s">
        <v>100</v>
      </c>
      <c r="D4" s="6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101</v>
      </c>
      <c r="D5" s="6"/>
      <c r="E5" s="2"/>
    </row>
    <row r="6" spans="1:8" x14ac:dyDescent="0.25">
      <c r="A6">
        <v>4</v>
      </c>
      <c r="C6" t="s">
        <v>83</v>
      </c>
      <c r="D6" s="6"/>
      <c r="E6" s="2"/>
      <c r="F6" t="s">
        <v>16</v>
      </c>
      <c r="H6" t="s">
        <v>46</v>
      </c>
    </row>
    <row r="7" spans="1:8" x14ac:dyDescent="0.25">
      <c r="A7">
        <v>5</v>
      </c>
      <c r="C7" t="s">
        <v>102</v>
      </c>
      <c r="D7" s="6"/>
      <c r="E7" s="2"/>
      <c r="F7" t="s">
        <v>16</v>
      </c>
      <c r="H7" t="s">
        <v>46</v>
      </c>
    </row>
    <row r="8" spans="1:8" x14ac:dyDescent="0.25">
      <c r="A8">
        <v>6</v>
      </c>
      <c r="C8" t="s">
        <v>104</v>
      </c>
      <c r="D8" s="6"/>
      <c r="E8" s="2"/>
      <c r="F8" t="s">
        <v>16</v>
      </c>
      <c r="H8" t="s">
        <v>46</v>
      </c>
    </row>
    <row r="9" spans="1:8" x14ac:dyDescent="0.25">
      <c r="A9">
        <v>7</v>
      </c>
      <c r="D9" s="6"/>
      <c r="E9" s="2"/>
    </row>
    <row r="10" spans="1:8" x14ac:dyDescent="0.25">
      <c r="A10">
        <v>8</v>
      </c>
      <c r="D10" s="6"/>
      <c r="E10" s="2"/>
    </row>
    <row r="11" spans="1:8" x14ac:dyDescent="0.25">
      <c r="A11">
        <v>9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SUM(Table14567820[Estimate])</f>
        <v>4</v>
      </c>
    </row>
  </sheetData>
  <mergeCells count="1">
    <mergeCell ref="A1:G1"/>
  </mergeCells>
  <conditionalFormatting sqref="H3:H14">
    <cfRule type="cellIs" dxfId="30" priority="1" operator="equal">
      <formula>"Accept"</formula>
    </cfRule>
    <cfRule type="cellIs" dxfId="29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8" t="s">
        <v>128</v>
      </c>
      <c r="B1" s="9"/>
      <c r="C1" s="9"/>
      <c r="D1" s="9"/>
      <c r="E1" s="9"/>
      <c r="F1" s="9"/>
      <c r="G1" s="9"/>
      <c r="H1" s="2" t="s">
        <v>118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105</v>
      </c>
      <c r="D3" s="5"/>
      <c r="F3" t="s">
        <v>13</v>
      </c>
      <c r="H3" t="s">
        <v>46</v>
      </c>
    </row>
    <row r="4" spans="1:8" x14ac:dyDescent="0.25">
      <c r="A4">
        <v>2</v>
      </c>
      <c r="C4" t="s">
        <v>106</v>
      </c>
      <c r="D4" s="6"/>
      <c r="E4" s="2"/>
      <c r="F4" t="s">
        <v>13</v>
      </c>
      <c r="H4" t="s">
        <v>46</v>
      </c>
    </row>
    <row r="5" spans="1:8" x14ac:dyDescent="0.25">
      <c r="A5">
        <v>3</v>
      </c>
      <c r="C5" t="s">
        <v>107</v>
      </c>
      <c r="D5" s="6"/>
      <c r="E5" s="2"/>
      <c r="F5" t="s">
        <v>13</v>
      </c>
      <c r="H5" t="s">
        <v>46</v>
      </c>
    </row>
    <row r="6" spans="1:8" x14ac:dyDescent="0.25">
      <c r="A6">
        <v>4</v>
      </c>
      <c r="C6" t="s">
        <v>108</v>
      </c>
      <c r="D6" s="6"/>
      <c r="E6" s="2"/>
      <c r="F6" t="s">
        <v>16</v>
      </c>
      <c r="H6" t="s">
        <v>46</v>
      </c>
    </row>
    <row r="7" spans="1:8" x14ac:dyDescent="0.25">
      <c r="A7">
        <v>5</v>
      </c>
      <c r="C7" t="s">
        <v>109</v>
      </c>
      <c r="D7" s="6"/>
      <c r="E7" s="2"/>
      <c r="F7" t="s">
        <v>16</v>
      </c>
      <c r="H7" t="s">
        <v>46</v>
      </c>
    </row>
    <row r="8" spans="1:8" x14ac:dyDescent="0.25">
      <c r="A8">
        <v>6</v>
      </c>
      <c r="C8" t="s">
        <v>110</v>
      </c>
      <c r="D8" s="6"/>
      <c r="E8" s="2"/>
      <c r="F8" t="s">
        <v>16</v>
      </c>
      <c r="H8" t="s">
        <v>43</v>
      </c>
    </row>
    <row r="9" spans="1:8" x14ac:dyDescent="0.25">
      <c r="A9">
        <v>7</v>
      </c>
      <c r="C9" t="s">
        <v>111</v>
      </c>
      <c r="D9" s="6"/>
      <c r="E9" s="2"/>
      <c r="F9" t="s">
        <v>16</v>
      </c>
      <c r="H9" t="s">
        <v>46</v>
      </c>
    </row>
    <row r="10" spans="1:8" x14ac:dyDescent="0.25">
      <c r="A10">
        <v>8</v>
      </c>
      <c r="C10" t="s">
        <v>101</v>
      </c>
      <c r="D10" s="6"/>
      <c r="E10" s="2"/>
      <c r="F10" t="s">
        <v>16</v>
      </c>
      <c r="H10" t="s">
        <v>43</v>
      </c>
    </row>
    <row r="11" spans="1:8" x14ac:dyDescent="0.25">
      <c r="A11">
        <v>9</v>
      </c>
      <c r="C11" t="s">
        <v>112</v>
      </c>
      <c r="D11" s="5"/>
      <c r="E11" s="2"/>
      <c r="F11" t="s">
        <v>13</v>
      </c>
      <c r="H11" t="s">
        <v>43</v>
      </c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SUM(Table145678921[Estimate])</f>
        <v>0</v>
      </c>
    </row>
  </sheetData>
  <mergeCells count="1">
    <mergeCell ref="A1:G1"/>
  </mergeCells>
  <conditionalFormatting sqref="H3:H14">
    <cfRule type="cellIs" dxfId="26" priority="1" operator="equal">
      <formula>"Accept"</formula>
    </cfRule>
    <cfRule type="cellIs" dxfId="25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8" t="s">
        <v>129</v>
      </c>
      <c r="B1" s="9"/>
      <c r="C1" s="9"/>
      <c r="D1" s="9"/>
      <c r="E1" s="9"/>
      <c r="F1" s="9"/>
      <c r="G1" s="9"/>
      <c r="H1" s="2" t="s">
        <v>164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119</v>
      </c>
      <c r="D3" s="5"/>
      <c r="F3" t="s">
        <v>16</v>
      </c>
      <c r="H3" t="s">
        <v>33</v>
      </c>
    </row>
    <row r="4" spans="1:8" x14ac:dyDescent="0.25">
      <c r="A4">
        <v>2</v>
      </c>
      <c r="C4" t="s">
        <v>112</v>
      </c>
      <c r="D4" s="6"/>
      <c r="E4" s="2"/>
      <c r="F4" t="s">
        <v>13</v>
      </c>
      <c r="H4" t="s">
        <v>46</v>
      </c>
    </row>
    <row r="5" spans="1:8" x14ac:dyDescent="0.25">
      <c r="A5">
        <v>3</v>
      </c>
      <c r="C5" t="s">
        <v>120</v>
      </c>
      <c r="D5" s="6"/>
      <c r="E5" s="2"/>
      <c r="F5" t="s">
        <v>13</v>
      </c>
      <c r="H5" t="s">
        <v>46</v>
      </c>
    </row>
    <row r="6" spans="1:8" x14ac:dyDescent="0.25">
      <c r="A6">
        <v>4</v>
      </c>
      <c r="C6" t="s">
        <v>121</v>
      </c>
      <c r="D6" s="6"/>
      <c r="E6" s="2"/>
      <c r="F6" t="s">
        <v>13</v>
      </c>
      <c r="H6" t="s">
        <v>46</v>
      </c>
    </row>
    <row r="7" spans="1:8" x14ac:dyDescent="0.25">
      <c r="A7">
        <v>5</v>
      </c>
      <c r="C7" t="s">
        <v>122</v>
      </c>
      <c r="D7" s="6"/>
      <c r="E7" s="2"/>
      <c r="F7" t="s">
        <v>13</v>
      </c>
      <c r="H7" t="s">
        <v>46</v>
      </c>
    </row>
    <row r="8" spans="1:8" x14ac:dyDescent="0.25">
      <c r="A8">
        <v>6</v>
      </c>
      <c r="C8" t="s">
        <v>123</v>
      </c>
      <c r="D8" s="6" t="s">
        <v>124</v>
      </c>
      <c r="E8" s="2"/>
      <c r="F8" t="s">
        <v>16</v>
      </c>
      <c r="H8" t="s">
        <v>46</v>
      </c>
    </row>
    <row r="9" spans="1:8" x14ac:dyDescent="0.25">
      <c r="A9">
        <v>7</v>
      </c>
      <c r="C9" t="s">
        <v>125</v>
      </c>
      <c r="D9" s="6"/>
      <c r="E9" s="2"/>
      <c r="F9" t="s">
        <v>13</v>
      </c>
      <c r="H9" t="s">
        <v>46</v>
      </c>
    </row>
    <row r="10" spans="1:8" x14ac:dyDescent="0.25">
      <c r="A10">
        <v>8</v>
      </c>
      <c r="C10" t="s">
        <v>126</v>
      </c>
      <c r="D10" s="6"/>
      <c r="E10" s="2"/>
      <c r="F10" t="s">
        <v>16</v>
      </c>
      <c r="H10" t="s">
        <v>46</v>
      </c>
    </row>
    <row r="11" spans="1:8" x14ac:dyDescent="0.25">
      <c r="A11">
        <v>9</v>
      </c>
      <c r="C11" t="s">
        <v>127</v>
      </c>
      <c r="D11" s="5"/>
      <c r="E11" s="2"/>
      <c r="F11" t="s">
        <v>16</v>
      </c>
      <c r="H11" t="s">
        <v>46</v>
      </c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SUM(Table14567891022[Estimate])</f>
        <v>0</v>
      </c>
    </row>
  </sheetData>
  <mergeCells count="1">
    <mergeCell ref="A1:G1"/>
  </mergeCells>
  <conditionalFormatting sqref="H3:H14">
    <cfRule type="cellIs" dxfId="22" priority="1" operator="equal">
      <formula>"Accept"</formula>
    </cfRule>
    <cfRule type="cellIs" dxfId="21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8" t="s">
        <v>130</v>
      </c>
      <c r="B1" s="9"/>
      <c r="C1" s="9"/>
      <c r="D1" s="9"/>
      <c r="E1" s="9"/>
      <c r="F1" s="9"/>
      <c r="G1" s="9"/>
      <c r="H1" s="2" t="s">
        <v>165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131</v>
      </c>
      <c r="D3" s="5"/>
      <c r="F3" t="s">
        <v>13</v>
      </c>
      <c r="H3" t="s">
        <v>33</v>
      </c>
    </row>
    <row r="4" spans="1:8" x14ac:dyDescent="0.25">
      <c r="A4">
        <v>2</v>
      </c>
      <c r="C4" t="s">
        <v>132</v>
      </c>
      <c r="D4" s="6"/>
      <c r="E4" s="2"/>
      <c r="F4" t="s">
        <v>16</v>
      </c>
      <c r="H4" t="s">
        <v>46</v>
      </c>
    </row>
    <row r="5" spans="1:8" x14ac:dyDescent="0.25">
      <c r="A5">
        <v>3</v>
      </c>
      <c r="C5" t="s">
        <v>133</v>
      </c>
      <c r="D5" s="6"/>
      <c r="E5" s="2"/>
      <c r="F5" t="s">
        <v>13</v>
      </c>
      <c r="H5" t="s">
        <v>46</v>
      </c>
    </row>
    <row r="6" spans="1:8" x14ac:dyDescent="0.25">
      <c r="A6">
        <v>4</v>
      </c>
      <c r="C6" t="s">
        <v>134</v>
      </c>
      <c r="D6" s="6"/>
      <c r="E6" s="2"/>
      <c r="F6" t="s">
        <v>13</v>
      </c>
      <c r="H6" t="s">
        <v>46</v>
      </c>
    </row>
    <row r="7" spans="1:8" x14ac:dyDescent="0.25">
      <c r="A7">
        <v>5</v>
      </c>
      <c r="C7" t="s">
        <v>135</v>
      </c>
      <c r="D7" s="6"/>
      <c r="E7" s="2"/>
      <c r="F7" t="s">
        <v>16</v>
      </c>
      <c r="H7" t="s">
        <v>46</v>
      </c>
    </row>
    <row r="8" spans="1:8" x14ac:dyDescent="0.25">
      <c r="A8">
        <v>6</v>
      </c>
      <c r="C8" t="s">
        <v>136</v>
      </c>
      <c r="D8" s="6" t="s">
        <v>124</v>
      </c>
      <c r="E8" s="2"/>
      <c r="F8" t="s">
        <v>16</v>
      </c>
      <c r="H8" t="s">
        <v>46</v>
      </c>
    </row>
    <row r="9" spans="1:8" x14ac:dyDescent="0.25">
      <c r="A9">
        <v>7</v>
      </c>
      <c r="C9" t="s">
        <v>119</v>
      </c>
      <c r="D9" s="6"/>
      <c r="E9" s="2"/>
      <c r="F9" t="s">
        <v>16</v>
      </c>
      <c r="H9" t="s">
        <v>43</v>
      </c>
    </row>
    <row r="10" spans="1:8" x14ac:dyDescent="0.25">
      <c r="A10">
        <v>8</v>
      </c>
      <c r="C10" t="s">
        <v>137</v>
      </c>
      <c r="D10" s="6"/>
      <c r="E10" s="2"/>
      <c r="F10" t="s">
        <v>13</v>
      </c>
      <c r="H10" t="s">
        <v>46</v>
      </c>
    </row>
    <row r="11" spans="1:8" x14ac:dyDescent="0.25">
      <c r="A11">
        <v>9</v>
      </c>
      <c r="C11" t="s">
        <v>138</v>
      </c>
      <c r="D11" s="5"/>
      <c r="E11" s="2"/>
      <c r="F11" t="s">
        <v>13</v>
      </c>
      <c r="H11" t="s">
        <v>46</v>
      </c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SUM(Table1456789101123[Estimate])</f>
        <v>0</v>
      </c>
    </row>
  </sheetData>
  <mergeCells count="1">
    <mergeCell ref="A1:G1"/>
  </mergeCells>
  <conditionalFormatting sqref="H3:H14">
    <cfRule type="cellIs" dxfId="18" priority="1" operator="equal">
      <formula>"Accept"</formula>
    </cfRule>
    <cfRule type="cellIs" dxfId="17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8" t="s">
        <v>146</v>
      </c>
      <c r="B1" s="9"/>
      <c r="C1" s="9"/>
      <c r="D1" s="9"/>
      <c r="E1" s="9"/>
      <c r="F1" s="9"/>
      <c r="G1" s="9"/>
      <c r="H1" s="2" t="s">
        <v>166</v>
      </c>
    </row>
    <row r="2" spans="1:8" x14ac:dyDescent="0.25">
      <c r="A2" s="1" t="s">
        <v>0</v>
      </c>
      <c r="B2" s="1" t="s">
        <v>1</v>
      </c>
      <c r="C2" s="7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s="2" t="s">
        <v>139</v>
      </c>
      <c r="D3" s="5"/>
      <c r="F3" t="s">
        <v>16</v>
      </c>
      <c r="H3" t="s">
        <v>46</v>
      </c>
    </row>
    <row r="4" spans="1:8" x14ac:dyDescent="0.25">
      <c r="A4">
        <v>2</v>
      </c>
      <c r="C4" s="2" t="s">
        <v>140</v>
      </c>
      <c r="D4" s="6"/>
      <c r="E4" s="2"/>
      <c r="F4" t="s">
        <v>13</v>
      </c>
      <c r="H4" t="s">
        <v>46</v>
      </c>
    </row>
    <row r="5" spans="1:8" x14ac:dyDescent="0.25">
      <c r="A5">
        <v>3</v>
      </c>
      <c r="C5" s="2" t="s">
        <v>141</v>
      </c>
      <c r="D5" s="6"/>
      <c r="E5" s="2"/>
      <c r="F5" t="s">
        <v>13</v>
      </c>
      <c r="H5" t="s">
        <v>46</v>
      </c>
    </row>
    <row r="6" spans="1:8" x14ac:dyDescent="0.25">
      <c r="A6">
        <v>4</v>
      </c>
      <c r="C6" s="2" t="s">
        <v>142</v>
      </c>
      <c r="D6" s="6"/>
      <c r="E6" s="2"/>
      <c r="F6" t="s">
        <v>13</v>
      </c>
      <c r="H6" t="s">
        <v>46</v>
      </c>
    </row>
    <row r="7" spans="1:8" x14ac:dyDescent="0.25">
      <c r="A7">
        <v>5</v>
      </c>
      <c r="C7" s="2" t="s">
        <v>143</v>
      </c>
      <c r="D7" s="6"/>
      <c r="E7" s="2"/>
      <c r="F7" t="s">
        <v>13</v>
      </c>
      <c r="H7" t="s">
        <v>46</v>
      </c>
    </row>
    <row r="8" spans="1:8" ht="30" x14ac:dyDescent="0.25">
      <c r="A8">
        <v>6</v>
      </c>
      <c r="C8" s="2" t="s">
        <v>144</v>
      </c>
      <c r="D8" s="6"/>
      <c r="E8" s="2"/>
      <c r="F8" t="s">
        <v>16</v>
      </c>
      <c r="H8" t="s">
        <v>46</v>
      </c>
    </row>
    <row r="9" spans="1:8" x14ac:dyDescent="0.25">
      <c r="A9">
        <v>7</v>
      </c>
      <c r="C9" s="2" t="s">
        <v>119</v>
      </c>
      <c r="D9" s="6"/>
      <c r="E9" s="2"/>
      <c r="F9" t="s">
        <v>16</v>
      </c>
      <c r="H9" t="s">
        <v>46</v>
      </c>
    </row>
    <row r="10" spans="1:8" x14ac:dyDescent="0.25">
      <c r="A10">
        <v>8</v>
      </c>
      <c r="C10" s="2" t="s">
        <v>145</v>
      </c>
      <c r="D10" s="6"/>
      <c r="E10" s="2"/>
      <c r="F10" t="s">
        <v>16</v>
      </c>
      <c r="H10" t="s">
        <v>46</v>
      </c>
    </row>
    <row r="11" spans="1:8" x14ac:dyDescent="0.25">
      <c r="A11">
        <v>9</v>
      </c>
      <c r="C11" s="2"/>
      <c r="D11" s="5"/>
      <c r="E11" s="2"/>
    </row>
    <row r="12" spans="1:8" x14ac:dyDescent="0.25">
      <c r="A12">
        <v>10</v>
      </c>
      <c r="C12" s="6"/>
      <c r="D12" s="5"/>
      <c r="E12" s="2"/>
    </row>
    <row r="13" spans="1:8" x14ac:dyDescent="0.25">
      <c r="A13">
        <v>11</v>
      </c>
      <c r="C13" s="2"/>
      <c r="D13" s="6"/>
      <c r="E13" s="2"/>
    </row>
    <row r="14" spans="1:8" x14ac:dyDescent="0.25">
      <c r="A14">
        <v>12</v>
      </c>
      <c r="C14" s="2"/>
      <c r="D14" s="5"/>
      <c r="E14" s="2"/>
    </row>
    <row r="15" spans="1:8" x14ac:dyDescent="0.25">
      <c r="G15">
        <f>SUM(Table145678910111224[Estimate])</f>
        <v>0</v>
      </c>
    </row>
  </sheetData>
  <mergeCells count="1">
    <mergeCell ref="A1:G1"/>
  </mergeCells>
  <conditionalFormatting sqref="H3:H14">
    <cfRule type="cellIs" dxfId="14" priority="1" operator="equal">
      <formula>"Accept"</formula>
    </cfRule>
    <cfRule type="cellIs" dxfId="13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8" t="s">
        <v>147</v>
      </c>
      <c r="B1" s="9"/>
      <c r="C1" s="9"/>
      <c r="D1" s="9"/>
      <c r="E1" s="9"/>
      <c r="F1" s="9"/>
      <c r="G1" s="9"/>
      <c r="H1" s="2" t="s">
        <v>167</v>
      </c>
    </row>
    <row r="2" spans="1:8" x14ac:dyDescent="0.25">
      <c r="A2" s="1" t="s">
        <v>0</v>
      </c>
      <c r="B2" s="1" t="s">
        <v>1</v>
      </c>
      <c r="C2" s="7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s="2" t="s">
        <v>148</v>
      </c>
      <c r="D3" s="5"/>
      <c r="F3" t="s">
        <v>13</v>
      </c>
      <c r="H3" t="s">
        <v>46</v>
      </c>
    </row>
    <row r="4" spans="1:8" x14ac:dyDescent="0.25">
      <c r="A4">
        <v>2</v>
      </c>
      <c r="C4" s="2" t="s">
        <v>149</v>
      </c>
      <c r="D4" s="6"/>
      <c r="E4" s="2"/>
      <c r="F4" t="s">
        <v>16</v>
      </c>
      <c r="H4" t="s">
        <v>46</v>
      </c>
    </row>
    <row r="5" spans="1:8" ht="30" x14ac:dyDescent="0.25">
      <c r="A5">
        <v>3</v>
      </c>
      <c r="C5" s="2" t="s">
        <v>150</v>
      </c>
      <c r="D5" s="6"/>
      <c r="E5" s="2"/>
      <c r="F5" t="s">
        <v>13</v>
      </c>
      <c r="H5" t="s">
        <v>46</v>
      </c>
    </row>
    <row r="6" spans="1:8" x14ac:dyDescent="0.25">
      <c r="A6">
        <v>4</v>
      </c>
      <c r="C6" s="2" t="s">
        <v>151</v>
      </c>
      <c r="D6" s="6"/>
      <c r="E6" s="2"/>
      <c r="F6" t="s">
        <v>13</v>
      </c>
      <c r="H6" t="s">
        <v>46</v>
      </c>
    </row>
    <row r="7" spans="1:8" x14ac:dyDescent="0.25">
      <c r="A7">
        <v>5</v>
      </c>
      <c r="C7" s="2" t="s">
        <v>152</v>
      </c>
      <c r="D7" s="6"/>
      <c r="E7" s="2"/>
      <c r="F7" t="s">
        <v>16</v>
      </c>
      <c r="H7" t="s">
        <v>46</v>
      </c>
    </row>
    <row r="8" spans="1:8" x14ac:dyDescent="0.25">
      <c r="A8">
        <v>6</v>
      </c>
      <c r="C8" s="2" t="s">
        <v>153</v>
      </c>
      <c r="D8" s="6"/>
      <c r="E8" s="2"/>
      <c r="F8" t="s">
        <v>16</v>
      </c>
      <c r="H8" t="s">
        <v>46</v>
      </c>
    </row>
    <row r="9" spans="1:8" x14ac:dyDescent="0.25">
      <c r="A9">
        <v>7</v>
      </c>
      <c r="C9" s="2" t="s">
        <v>154</v>
      </c>
      <c r="D9" s="6"/>
      <c r="E9" s="2"/>
      <c r="F9" t="s">
        <v>16</v>
      </c>
      <c r="H9" t="s">
        <v>46</v>
      </c>
    </row>
    <row r="10" spans="1:8" x14ac:dyDescent="0.25">
      <c r="A10">
        <v>8</v>
      </c>
      <c r="C10" s="2" t="s">
        <v>155</v>
      </c>
      <c r="D10" s="6"/>
      <c r="E10" s="2"/>
      <c r="F10" t="s">
        <v>16</v>
      </c>
      <c r="H10" t="s">
        <v>46</v>
      </c>
    </row>
    <row r="11" spans="1:8" x14ac:dyDescent="0.25">
      <c r="A11">
        <v>9</v>
      </c>
      <c r="C11" s="2" t="s">
        <v>168</v>
      </c>
      <c r="D11" s="5"/>
      <c r="E11" s="2"/>
      <c r="F11" t="s">
        <v>13</v>
      </c>
      <c r="H11" t="s">
        <v>46</v>
      </c>
    </row>
    <row r="12" spans="1:8" x14ac:dyDescent="0.25">
      <c r="A12">
        <v>10</v>
      </c>
      <c r="C12" s="6" t="s">
        <v>169</v>
      </c>
      <c r="D12" s="5"/>
      <c r="E12" s="2"/>
      <c r="F12" t="s">
        <v>16</v>
      </c>
      <c r="H12" t="s">
        <v>46</v>
      </c>
    </row>
    <row r="13" spans="1:8" x14ac:dyDescent="0.25">
      <c r="A13">
        <v>11</v>
      </c>
      <c r="C13" s="2" t="s">
        <v>156</v>
      </c>
      <c r="D13" s="6"/>
      <c r="E13" s="2"/>
      <c r="F13" t="s">
        <v>16</v>
      </c>
      <c r="H13" t="s">
        <v>46</v>
      </c>
    </row>
    <row r="14" spans="1:8" x14ac:dyDescent="0.25">
      <c r="A14">
        <v>12</v>
      </c>
      <c r="C14" s="2" t="s">
        <v>157</v>
      </c>
      <c r="D14" s="6"/>
      <c r="E14" s="2"/>
      <c r="F14" t="s">
        <v>16</v>
      </c>
      <c r="H14" t="s">
        <v>46</v>
      </c>
    </row>
    <row r="15" spans="1:8" x14ac:dyDescent="0.25">
      <c r="A15">
        <v>13</v>
      </c>
      <c r="C15" s="2" t="s">
        <v>170</v>
      </c>
      <c r="D15" s="6"/>
      <c r="E15" s="2"/>
      <c r="F15" t="s">
        <v>16</v>
      </c>
      <c r="H15" t="s">
        <v>46</v>
      </c>
    </row>
    <row r="16" spans="1:8" x14ac:dyDescent="0.25">
      <c r="A16">
        <v>14</v>
      </c>
      <c r="C16" s="2" t="s">
        <v>158</v>
      </c>
      <c r="D16" s="6"/>
      <c r="E16" s="2"/>
      <c r="F16" t="s">
        <v>13</v>
      </c>
      <c r="H16" t="s">
        <v>46</v>
      </c>
    </row>
    <row r="17" spans="1:8" x14ac:dyDescent="0.25">
      <c r="A17">
        <v>15</v>
      </c>
      <c r="C17" s="2" t="s">
        <v>112</v>
      </c>
      <c r="D17" s="6"/>
      <c r="E17" s="2"/>
      <c r="F17" t="s">
        <v>13</v>
      </c>
      <c r="H17" t="s">
        <v>46</v>
      </c>
    </row>
    <row r="18" spans="1:8" ht="30" x14ac:dyDescent="0.25">
      <c r="A18">
        <v>16</v>
      </c>
      <c r="C18" s="2" t="s">
        <v>159</v>
      </c>
      <c r="D18" s="6"/>
      <c r="E18" s="2"/>
      <c r="H18" t="s">
        <v>33</v>
      </c>
    </row>
    <row r="19" spans="1:8" x14ac:dyDescent="0.25">
      <c r="C19" s="2"/>
      <c r="D19" s="6"/>
      <c r="E19" s="2"/>
    </row>
    <row r="20" spans="1:8" x14ac:dyDescent="0.25">
      <c r="C20" s="2"/>
      <c r="D20" s="5"/>
      <c r="E20" s="2"/>
    </row>
    <row r="21" spans="1:8" x14ac:dyDescent="0.25">
      <c r="G21">
        <f>SUM(Table14567891011121325[Estimate])</f>
        <v>0</v>
      </c>
    </row>
  </sheetData>
  <mergeCells count="1">
    <mergeCell ref="A1:G1"/>
  </mergeCells>
  <conditionalFormatting sqref="H3:H20">
    <cfRule type="cellIs" dxfId="9" priority="1" operator="equal">
      <formula>"Accept"</formula>
    </cfRule>
    <cfRule type="cellIs" dxfId="8" priority="2" operator="equal">
      <formula>"Done"</formula>
    </cfRule>
  </conditionalFormatting>
  <conditionalFormatting sqref="F3:F20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8" t="s">
        <v>177</v>
      </c>
      <c r="B1" s="9"/>
      <c r="C1" s="9"/>
      <c r="D1" s="9"/>
      <c r="E1" s="9"/>
      <c r="F1" s="9"/>
      <c r="G1" s="9"/>
      <c r="H1" s="2" t="s">
        <v>171</v>
      </c>
    </row>
    <row r="2" spans="1:8" x14ac:dyDescent="0.25">
      <c r="A2" s="1" t="s">
        <v>0</v>
      </c>
      <c r="B2" s="1" t="s">
        <v>1</v>
      </c>
      <c r="C2" s="7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s="2" t="s">
        <v>172</v>
      </c>
      <c r="D3" s="5"/>
    </row>
    <row r="4" spans="1:8" ht="30" x14ac:dyDescent="0.25">
      <c r="A4">
        <v>2</v>
      </c>
      <c r="C4" s="2" t="s">
        <v>159</v>
      </c>
      <c r="D4" s="6"/>
      <c r="E4" s="2"/>
    </row>
    <row r="5" spans="1:8" x14ac:dyDescent="0.25">
      <c r="A5">
        <v>3</v>
      </c>
      <c r="C5" s="2" t="s">
        <v>173</v>
      </c>
      <c r="D5" s="6"/>
      <c r="E5" s="2"/>
    </row>
    <row r="6" spans="1:8" x14ac:dyDescent="0.25">
      <c r="A6">
        <v>4</v>
      </c>
      <c r="C6" s="2" t="s">
        <v>174</v>
      </c>
      <c r="D6" s="6"/>
      <c r="E6" s="2"/>
    </row>
    <row r="7" spans="1:8" x14ac:dyDescent="0.25">
      <c r="A7">
        <v>5</v>
      </c>
      <c r="C7" s="2" t="s">
        <v>175</v>
      </c>
      <c r="D7" s="6"/>
      <c r="E7" s="2"/>
    </row>
    <row r="8" spans="1:8" x14ac:dyDescent="0.25">
      <c r="A8">
        <v>6</v>
      </c>
      <c r="C8" s="2" t="s">
        <v>176</v>
      </c>
      <c r="D8" s="6"/>
      <c r="E8" s="2"/>
    </row>
    <row r="9" spans="1:8" x14ac:dyDescent="0.25">
      <c r="C9" s="2"/>
      <c r="D9" s="6"/>
      <c r="E9" s="2"/>
    </row>
    <row r="10" spans="1:8" x14ac:dyDescent="0.25">
      <c r="C10" s="2"/>
      <c r="D10" s="6"/>
      <c r="E10" s="2"/>
    </row>
    <row r="11" spans="1:8" x14ac:dyDescent="0.25">
      <c r="C11" s="2"/>
      <c r="D11" s="5"/>
      <c r="E11" s="2"/>
    </row>
    <row r="12" spans="1:8" x14ac:dyDescent="0.25">
      <c r="C12" s="6"/>
      <c r="D12" s="5"/>
      <c r="E12" s="2"/>
    </row>
    <row r="13" spans="1:8" x14ac:dyDescent="0.25">
      <c r="C13" s="2"/>
      <c r="D13" s="6"/>
      <c r="E13" s="2"/>
    </row>
    <row r="14" spans="1:8" x14ac:dyDescent="0.25">
      <c r="C14" s="2"/>
      <c r="D14" s="6"/>
      <c r="E14" s="2"/>
    </row>
    <row r="15" spans="1:8" x14ac:dyDescent="0.25">
      <c r="C15" s="2"/>
      <c r="D15" s="6"/>
      <c r="E15" s="2"/>
    </row>
    <row r="16" spans="1:8" x14ac:dyDescent="0.25">
      <c r="C16" s="2"/>
      <c r="D16" s="6"/>
      <c r="E16" s="2"/>
    </row>
    <row r="17" spans="3:7" x14ac:dyDescent="0.25">
      <c r="C17" s="2"/>
      <c r="D17" s="6"/>
      <c r="E17" s="2"/>
    </row>
    <row r="18" spans="3:7" x14ac:dyDescent="0.25">
      <c r="C18" s="2"/>
      <c r="D18" s="6"/>
      <c r="E18" s="2"/>
    </row>
    <row r="19" spans="3:7" x14ac:dyDescent="0.25">
      <c r="C19" s="2"/>
      <c r="D19" s="6"/>
      <c r="E19" s="2"/>
    </row>
    <row r="20" spans="3:7" x14ac:dyDescent="0.25">
      <c r="C20" s="2"/>
      <c r="D20" s="5"/>
      <c r="E20" s="2"/>
    </row>
    <row r="21" spans="3:7" x14ac:dyDescent="0.25">
      <c r="G21">
        <f>SUM(Table1456789101112131426[Estimate])</f>
        <v>0</v>
      </c>
    </row>
  </sheetData>
  <mergeCells count="1">
    <mergeCell ref="A1:G1"/>
  </mergeCells>
  <conditionalFormatting sqref="H3:H20">
    <cfRule type="cellIs" dxfId="4" priority="1" operator="equal">
      <formula>"Accept"</formula>
    </cfRule>
    <cfRule type="cellIs" dxfId="3" priority="2" operator="equal">
      <formula>"Done"</formula>
    </cfRule>
  </conditionalFormatting>
  <conditionalFormatting sqref="F3:F20">
    <cfRule type="iconSet" priority="3">
      <iconSet>
        <cfvo type="percent" val="0"/>
        <cfvo type="percent" val="33"/>
        <cfvo type="percent" val="#REF!"/>
      </iconSet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9"/>
  <sheetViews>
    <sheetView tabSelected="1" workbookViewId="0"/>
  </sheetViews>
  <sheetFormatPr defaultRowHeight="15" x14ac:dyDescent="0.25"/>
  <cols>
    <col min="1" max="1" width="11" bestFit="1" customWidth="1"/>
    <col min="2" max="2" width="13.5703125" customWidth="1"/>
    <col min="3" max="3" width="28.7109375" customWidth="1"/>
    <col min="8" max="8" width="24.5703125" customWidth="1"/>
    <col min="9" max="9" width="43.140625" bestFit="1" customWidth="1"/>
  </cols>
  <sheetData>
    <row r="5" spans="1:9" x14ac:dyDescent="0.25">
      <c r="A5" s="10" t="s">
        <v>10</v>
      </c>
      <c r="B5" s="10"/>
      <c r="C5" s="10"/>
      <c r="H5" t="s">
        <v>23</v>
      </c>
    </row>
    <row r="6" spans="1:9" x14ac:dyDescent="0.25">
      <c r="A6" t="s">
        <v>0</v>
      </c>
      <c r="B6" t="s">
        <v>15</v>
      </c>
      <c r="C6" t="s">
        <v>14</v>
      </c>
      <c r="H6" t="s">
        <v>26</v>
      </c>
      <c r="I6" t="s">
        <v>24</v>
      </c>
    </row>
    <row r="7" spans="1:9" x14ac:dyDescent="0.25">
      <c r="A7">
        <v>1</v>
      </c>
      <c r="B7" t="s">
        <v>13</v>
      </c>
      <c r="C7" s="2" t="s">
        <v>19</v>
      </c>
      <c r="H7" t="s">
        <v>25</v>
      </c>
      <c r="I7" t="s">
        <v>27</v>
      </c>
    </row>
    <row r="8" spans="1:9" x14ac:dyDescent="0.25">
      <c r="A8">
        <v>2</v>
      </c>
      <c r="B8" t="s">
        <v>16</v>
      </c>
      <c r="C8" t="s">
        <v>20</v>
      </c>
    </row>
    <row r="9" spans="1:9" x14ac:dyDescent="0.25">
      <c r="A9">
        <v>3</v>
      </c>
      <c r="B9" t="s">
        <v>17</v>
      </c>
      <c r="C9" t="s">
        <v>21</v>
      </c>
    </row>
    <row r="10" spans="1:9" x14ac:dyDescent="0.25">
      <c r="A10">
        <v>4</v>
      </c>
      <c r="B10" t="s">
        <v>18</v>
      </c>
      <c r="C10" t="s">
        <v>22</v>
      </c>
    </row>
    <row r="14" spans="1:9" x14ac:dyDescent="0.25">
      <c r="A14" t="s">
        <v>7</v>
      </c>
    </row>
    <row r="15" spans="1:9" x14ac:dyDescent="0.25">
      <c r="A15" t="s">
        <v>33</v>
      </c>
    </row>
    <row r="16" spans="1:9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43</v>
      </c>
    </row>
    <row r="19" spans="1:1" x14ac:dyDescent="0.25">
      <c r="A19" t="s">
        <v>46</v>
      </c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  <vt:lpstr>Sprint 12</vt:lpstr>
      <vt:lpstr>Information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2014-08-12T17:14:42Z</dcterms:modified>
</cp:coreProperties>
</file>