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lection" sheetId="1" r:id="rId4"/>
    <sheet state="visible" name="Expense" sheetId="2" r:id="rId5"/>
    <sheet state="visible" name="Cashbook" sheetId="3" r:id="rId6"/>
    <sheet state="visible" name="HandOver 22" sheetId="4" r:id="rId7"/>
    <sheet state="visible" name="Handover 22 2" sheetId="5" r:id="rId8"/>
    <sheet state="visible" name="Due" sheetId="6" r:id="rId9"/>
    <sheet state="visible" name="TuluElectricLineExpense" sheetId="7" r:id="rId10"/>
    <sheet state="visible" name="TuluElectricLine" sheetId="8" r:id="rId11"/>
    <sheet state="visible" name="Tulu Pump" sheetId="9" r:id="rId12"/>
    <sheet state="visible" name="M 23-Upto June Account" sheetId="10" r:id="rId13"/>
    <sheet state="visible" name="M Jun 23" sheetId="11" r:id="rId14"/>
    <sheet state="visible" name="M May 23" sheetId="12" r:id="rId15"/>
    <sheet state="visible" name="M Apr 23" sheetId="13" r:id="rId16"/>
    <sheet state="visible" name="M Feb 23" sheetId="14" r:id="rId17"/>
    <sheet state="visible" name="M Mar 23" sheetId="15" r:id="rId18"/>
    <sheet state="visible" name="M Jan 23" sheetId="16" r:id="rId19"/>
    <sheet state="visible" name="M 22-11 Month Account" sheetId="17" r:id="rId20"/>
    <sheet state="visible" name="M Dec 22" sheetId="18" r:id="rId21"/>
    <sheet state="visible" name="M Nov 22" sheetId="19" r:id="rId22"/>
    <sheet state="visible" name="M Oct 22" sheetId="20" r:id="rId23"/>
    <sheet state="visible" name="M Sep 22" sheetId="21" r:id="rId24"/>
    <sheet state="visible" name="M Aug 22" sheetId="22" r:id="rId25"/>
    <sheet state="visible" name="M Jul 22" sheetId="23" r:id="rId26"/>
    <sheet state="visible" name="M Jun 22" sheetId="24" r:id="rId27"/>
    <sheet state="visible" name="M May 22" sheetId="25" r:id="rId28"/>
    <sheet state="visible" name="M Apr 22" sheetId="26" r:id="rId29"/>
    <sheet state="visible" name="M Mar 22" sheetId="27" r:id="rId30"/>
    <sheet state="visible" name="M Feb 22" sheetId="28" r:id="rId31"/>
    <sheet state="visible" name="E Passage Modified" sheetId="29" r:id="rId32"/>
    <sheet state="visible" name="E Passage" sheetId="30" r:id="rId33"/>
    <sheet state="visible" name="M Jan  22" sheetId="31" r:id="rId34"/>
    <sheet state="visible" name="M 2021 Modified" sheetId="32" r:id="rId35"/>
    <sheet state="visible" name="M 2021" sheetId="33" r:id="rId36"/>
  </sheets>
  <definedNames/>
  <calcPr/>
  <extLst>
    <ext uri="GoogleSheetsCustomDataVersion2">
      <go:sheetsCustomData xmlns:go="http://customooxmlschemas.google.com/" r:id="rId37" roundtripDataChecksum="L+AZ4zm76h+gCyt7oQXNpC9YBvLEpQ59dT9TcEqyb0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7">
      <text>
        <t xml:space="preserve">======
ID#AAAA2m_A1aY
Palash Das    (2023-08-05 15:21:54)
2021 year account statement it is shown 61423</t>
      </text>
    </comment>
  </commentList>
  <extLst>
    <ext uri="GoogleSheetsCustomDataVersion2">
      <go:sheetsCustomData xmlns:go="http://customooxmlschemas.google.com/" r:id="rId1" roundtripDataSignature="AMtx7mi8LvFrV/9IlGjLby5wqWasJNPcK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7">
      <text>
        <t xml:space="preserve">======
ID#AAAA2m_A1ac
Palash Das    (2023-08-05 15:21:54)
2021 year account statement it is shown 61423</t>
      </text>
    </comment>
  </commentList>
  <extLst>
    <ext uri="GoogleSheetsCustomDataVersion2">
      <go:sheetsCustomData xmlns:go="http://customooxmlschemas.google.com/" r:id="rId1" roundtripDataSignature="AMtx7mhb2Gn2Xtbj8sYXan1T97dcrTjQzA=="/>
    </ext>
  </extLst>
</comments>
</file>

<file path=xl/sharedStrings.xml><?xml version="1.0" encoding="utf-8"?>
<sst xmlns="http://schemas.openxmlformats.org/spreadsheetml/2006/main" count="1686" uniqueCount="456">
  <si>
    <t>Monthly Maintenance collection</t>
  </si>
  <si>
    <t>Name</t>
  </si>
  <si>
    <t>Property</t>
  </si>
  <si>
    <t>Total</t>
  </si>
  <si>
    <t>Puja Rao</t>
  </si>
  <si>
    <t>Shop 1(Parlour)</t>
  </si>
  <si>
    <t>Shop 2(Furniture)</t>
  </si>
  <si>
    <t>Anurupa Kundu</t>
  </si>
  <si>
    <t>1A</t>
  </si>
  <si>
    <t>Prodip Chakraborty</t>
  </si>
  <si>
    <t>1B</t>
  </si>
  <si>
    <t>Papai Singh</t>
  </si>
  <si>
    <t>1C</t>
  </si>
  <si>
    <t>Sonali Mondal</t>
  </si>
  <si>
    <t>Manisha Gupta</t>
  </si>
  <si>
    <t>2A</t>
  </si>
  <si>
    <t>Jayasree Das</t>
  </si>
  <si>
    <t>2B</t>
  </si>
  <si>
    <t>Sudipa Das</t>
  </si>
  <si>
    <t>3A</t>
  </si>
  <si>
    <t>Arati Das</t>
  </si>
  <si>
    <t>3B</t>
  </si>
  <si>
    <t>4A</t>
  </si>
  <si>
    <t>Palash Das</t>
  </si>
  <si>
    <t>4B</t>
  </si>
  <si>
    <t>S L Rajbhar</t>
  </si>
  <si>
    <t>Tulu Pump(Jayasree Das)</t>
  </si>
  <si>
    <t xml:space="preserve">Puja Bonus(Palash, Arati, Tanima, Pandit, Manisha, Anurupa)
</t>
  </si>
  <si>
    <t>Monthlyy Electricity</t>
  </si>
  <si>
    <t>Cleaning &amp; washing</t>
  </si>
  <si>
    <t>Puja Bonus</t>
  </si>
  <si>
    <t>Plumbing</t>
  </si>
  <si>
    <t>Sr No</t>
  </si>
  <si>
    <t>Date</t>
  </si>
  <si>
    <t>Receipt No</t>
  </si>
  <si>
    <t>Particulars</t>
  </si>
  <si>
    <t>Month</t>
  </si>
  <si>
    <t>Purpose</t>
  </si>
  <si>
    <t>Debit</t>
  </si>
  <si>
    <t>Credit</t>
  </si>
  <si>
    <t>Balance</t>
  </si>
  <si>
    <t>Remarks</t>
  </si>
  <si>
    <t>Carry forward(Lokenath Sanitary &amp; Plumbing Stores(792), Tanima Chakraborty(1465))
Total : Re -2257</t>
  </si>
  <si>
    <t>Re -2257</t>
  </si>
  <si>
    <t>2/7/2023</t>
  </si>
  <si>
    <t>Manisha Gupta - 2A</t>
  </si>
  <si>
    <t>June 2023</t>
  </si>
  <si>
    <t>Maintenance</t>
  </si>
  <si>
    <t>Anurupa Kundu- GC</t>
  </si>
  <si>
    <t>Maintanance</t>
  </si>
  <si>
    <t>Papai Singh - GA</t>
  </si>
  <si>
    <t>7/2/2023</t>
  </si>
  <si>
    <t>Jayashree Das - 2B</t>
  </si>
  <si>
    <t>Tulu Pump</t>
  </si>
  <si>
    <t>Tulu pump Due 1700</t>
  </si>
  <si>
    <t>9/7/2023</t>
  </si>
  <si>
    <t>Sudipa Das - 2B</t>
  </si>
  <si>
    <t>July 2023</t>
  </si>
  <si>
    <t>Carry forward(Tanima Chakraborty) - Pradip Chakraborty - 3A &amp; GB
1465-800=&gt;665 Paid through Gpay</t>
  </si>
  <si>
    <t>Arati Das - 2B</t>
  </si>
  <si>
    <t>Carry forward(Lokenath Sanitary &amp; Plumbing Stores)</t>
  </si>
  <si>
    <t>23/7/2023</t>
  </si>
  <si>
    <t>Ledger Book</t>
  </si>
  <si>
    <t>Accounting</t>
  </si>
  <si>
    <t>Emergency Fund</t>
  </si>
  <si>
    <t>25/7/2023</t>
  </si>
  <si>
    <t>Xtra - Calculation correction?</t>
  </si>
  <si>
    <t>28/7/2023</t>
  </si>
  <si>
    <t>Electric Bill(June 23)</t>
  </si>
  <si>
    <t>Electric Bill</t>
  </si>
  <si>
    <t>Washing Stairs and bleaching powder(300+100)</t>
  </si>
  <si>
    <t>Cleaning</t>
  </si>
  <si>
    <t>Paid by Tanima Di.
I have paid to Tanima Di via Gpay</t>
  </si>
  <si>
    <t>4/8/23</t>
  </si>
  <si>
    <t>Jayashree Das 2B-maintenance + partial emergency fund(100)</t>
  </si>
  <si>
    <t>Aug, 23</t>
  </si>
  <si>
    <t>maintenance &amp; emergency</t>
  </si>
  <si>
    <t>Tulu pump due 1600</t>
  </si>
  <si>
    <t>5/8/23</t>
  </si>
  <si>
    <t>july&amp;aug 23</t>
  </si>
  <si>
    <t>Tanima chakraborty 4A</t>
  </si>
  <si>
    <t>Tanima chakraborty 1b</t>
  </si>
  <si>
    <t>Ground water tap</t>
  </si>
  <si>
    <t>12/8/23</t>
  </si>
  <si>
    <t>Feb-Aug, 23</t>
  </si>
  <si>
    <t>1" Union and Chabi(ball valve) for back side water line</t>
  </si>
  <si>
    <t>Water tank cleaning</t>
  </si>
  <si>
    <t>Partial payment</t>
  </si>
  <si>
    <t>13/8/23</t>
  </si>
  <si>
    <t>Remaining payment</t>
  </si>
  <si>
    <t>29/8/23</t>
  </si>
  <si>
    <t>Electric Bill(July 23)</t>
  </si>
  <si>
    <t>Electricity Bill</t>
  </si>
  <si>
    <t>30/8/23</t>
  </si>
  <si>
    <t>Cleaning and washing</t>
  </si>
  <si>
    <t>1/9/23</t>
  </si>
  <si>
    <t>Sep, 23</t>
  </si>
  <si>
    <t>2/9/23</t>
  </si>
  <si>
    <t>Tanima Chakraborty</t>
  </si>
  <si>
    <t>3/9/23</t>
  </si>
  <si>
    <t>15/9/23</t>
  </si>
  <si>
    <t>24/9/23</t>
  </si>
  <si>
    <t>Outside Garbage cleaning</t>
  </si>
  <si>
    <t>Adjusted to Anurupa Di</t>
  </si>
  <si>
    <t>Aug-Sep, 23</t>
  </si>
  <si>
    <t>J Das</t>
  </si>
  <si>
    <t>27/9/23</t>
  </si>
  <si>
    <t>Electric Bill(August 23)</t>
  </si>
  <si>
    <t>Tulu pump due 1500</t>
  </si>
  <si>
    <t>2/10/23</t>
  </si>
  <si>
    <t>Puja Rao (Shop)</t>
  </si>
  <si>
    <t>Sep-Dec, 23</t>
  </si>
  <si>
    <t>Oct, 23</t>
  </si>
  <si>
    <t>14/10/23</t>
  </si>
  <si>
    <t>15/10/23</t>
  </si>
  <si>
    <t>29/10/23</t>
  </si>
  <si>
    <t>Sep-Nov,23</t>
  </si>
  <si>
    <t>1/11/23</t>
  </si>
  <si>
    <t>Electric Bill, Sep,23</t>
  </si>
  <si>
    <t>13/11/23</t>
  </si>
  <si>
    <t>Plumbing(Top, + 4th floor pipe cleanup, tree cutting)</t>
  </si>
  <si>
    <t>26/11/23</t>
  </si>
  <si>
    <t>Nov, 23</t>
  </si>
  <si>
    <t>Tanima Chakroborty</t>
  </si>
  <si>
    <t>Jayashree Das 2B-maintenance + partial emergency fund(300)</t>
  </si>
  <si>
    <t>Maintenance &amp; Emergency</t>
  </si>
  <si>
    <t>2/12/23</t>
  </si>
  <si>
    <t>Electricity Bill(October, 2023)</t>
  </si>
  <si>
    <t>3/12/23</t>
  </si>
  <si>
    <t>Anupama Kundu</t>
  </si>
  <si>
    <t>11/12/23</t>
  </si>
  <si>
    <t>Dec, 23</t>
  </si>
  <si>
    <t>16/12/23</t>
  </si>
  <si>
    <t>Garden pipe and Jhul Jharu</t>
  </si>
  <si>
    <t>23/12/23</t>
  </si>
  <si>
    <t>31/12/23</t>
  </si>
  <si>
    <t>Sudipta Das</t>
  </si>
  <si>
    <t>Dec,23 &amp; Jan,24</t>
  </si>
  <si>
    <t>1/1/24</t>
  </si>
  <si>
    <t>Jan, 24</t>
  </si>
  <si>
    <t>24/1/24</t>
  </si>
  <si>
    <t>26/1/24</t>
  </si>
  <si>
    <t>Outside drain line cleaning</t>
  </si>
  <si>
    <t>28/1/24</t>
  </si>
  <si>
    <t>25/2/24</t>
  </si>
  <si>
    <t>Pump room lock</t>
  </si>
  <si>
    <t>Feb, 24</t>
  </si>
  <si>
    <t>Jan, Feb 24</t>
  </si>
  <si>
    <t>Electric repair for Pump switch</t>
  </si>
  <si>
    <t>J Das (Tulu pump) Pending 800</t>
  </si>
  <si>
    <t>Separate entry for 400</t>
  </si>
  <si>
    <t>28/1/23</t>
  </si>
  <si>
    <t>J Das (Tulu pump) - Pending 800</t>
  </si>
  <si>
    <t>29/2/24</t>
  </si>
  <si>
    <t>3/3/24</t>
  </si>
  <si>
    <t>Pump board advance</t>
  </si>
  <si>
    <t>Feb,24 + Tulu pump partial</t>
  </si>
  <si>
    <t>Mar 24</t>
  </si>
  <si>
    <t>Extra 2 keys</t>
  </si>
  <si>
    <t>25/12/24</t>
  </si>
  <si>
    <t>Electric Bill(November, 2023)</t>
  </si>
  <si>
    <t>23/02/24</t>
  </si>
  <si>
    <t>Electric Bill(Dec,23 &amp; Jan, 24)</t>
  </si>
  <si>
    <t>Dec, 24 bill payment failed on 26/1/24 amount 1090</t>
  </si>
  <si>
    <t>5/3/24</t>
  </si>
  <si>
    <t>Pump board (new)</t>
  </si>
  <si>
    <t>24/3/24</t>
  </si>
  <si>
    <t>31/3/24</t>
  </si>
  <si>
    <t>Mar,24 + Tulu pump partial</t>
  </si>
  <si>
    <t>Tulu Pump Due 700</t>
  </si>
  <si>
    <t>27/3/24</t>
  </si>
  <si>
    <t>Electric Bill(Feb, 2024)</t>
  </si>
  <si>
    <t>7/4/24</t>
  </si>
  <si>
    <t>Jan-May 24</t>
  </si>
  <si>
    <t>Jul-Nov 23</t>
  </si>
  <si>
    <t>Sweeper Baisak</t>
  </si>
  <si>
    <t>2 pieces Bulb</t>
  </si>
  <si>
    <t>Paid by Papai (Earlier purchased)</t>
  </si>
  <si>
    <t>1/5/24</t>
  </si>
  <si>
    <t>Apr,24 + Tulu pump partial</t>
  </si>
  <si>
    <t>Apr, 24</t>
  </si>
  <si>
    <t>Apr, May 24</t>
  </si>
  <si>
    <t>Prodip Chakraborty(1B,4A)</t>
  </si>
  <si>
    <t>Apr 24</t>
  </si>
  <si>
    <t>2 pieces Bajaj 9 watt Bulbs</t>
  </si>
  <si>
    <t>12/5/24</t>
  </si>
  <si>
    <t>19/5/24</t>
  </si>
  <si>
    <t>Jayasree Das(2B M+Tulu pump)</t>
  </si>
  <si>
    <t>20/5/24</t>
  </si>
  <si>
    <t>May 24</t>
  </si>
  <si>
    <t>5/4/24</t>
  </si>
  <si>
    <t>Sayantika</t>
  </si>
  <si>
    <t>Tanima Di cash</t>
  </si>
  <si>
    <t>3/6/24</t>
  </si>
  <si>
    <t>Self cash</t>
  </si>
  <si>
    <t>24/6/24</t>
  </si>
  <si>
    <t>Outside balcony pipes, tree removal &amp; tank cleaning</t>
  </si>
  <si>
    <t>Tank wash 1200, Outside 1800</t>
  </si>
  <si>
    <t>30/6/24</t>
  </si>
  <si>
    <t>June, 24 + Tulu pump</t>
  </si>
  <si>
    <t>Due 400</t>
  </si>
  <si>
    <t>7/7/24</t>
  </si>
  <si>
    <t>Bulb</t>
  </si>
  <si>
    <t>Washing and Cleaning</t>
  </si>
  <si>
    <t>28/7/24</t>
  </si>
  <si>
    <t>June &amp; July, 24</t>
  </si>
  <si>
    <t>July, 24 + Tulu pump</t>
  </si>
  <si>
    <t>Due 300</t>
  </si>
  <si>
    <t>April to July, 24</t>
  </si>
  <si>
    <t>2/8/24</t>
  </si>
  <si>
    <t>Bill on 25/08/24</t>
  </si>
  <si>
    <t>23/8/24</t>
  </si>
  <si>
    <t>Bleaching powder</t>
  </si>
  <si>
    <t>25/8/24</t>
  </si>
  <si>
    <t>August, 24 + Tulu pump</t>
  </si>
  <si>
    <t>23/04/24</t>
  </si>
  <si>
    <t>Electric bill</t>
  </si>
  <si>
    <t>23/05/24</t>
  </si>
  <si>
    <t>25/06/24</t>
  </si>
  <si>
    <t>25/07/24</t>
  </si>
  <si>
    <t>26/8/24</t>
  </si>
  <si>
    <t>Aug, Sep 24</t>
  </si>
  <si>
    <t>24/9/24</t>
  </si>
  <si>
    <t>2/10/24</t>
  </si>
  <si>
    <t>30/8/24</t>
  </si>
  <si>
    <t>1/5/2024</t>
  </si>
  <si>
    <t xml:space="preserve">LED Bulb 2 pieces </t>
  </si>
  <si>
    <t>27/09/2024</t>
  </si>
  <si>
    <t>Plumbing material for tulu pump leak repair</t>
  </si>
  <si>
    <t>27/09/2023</t>
  </si>
  <si>
    <t>Tulu pump leak repair</t>
  </si>
  <si>
    <t>5/8/2024</t>
  </si>
  <si>
    <t>23/8/2024</t>
  </si>
  <si>
    <t>Cock, Tape and pipe</t>
  </si>
  <si>
    <t>5/9/2024</t>
  </si>
  <si>
    <t>5/10/2024</t>
  </si>
  <si>
    <t>6/10/24</t>
  </si>
  <si>
    <t>Sep 24 + Tulu pump</t>
  </si>
  <si>
    <t>7/10/2024</t>
  </si>
  <si>
    <t>Imrul Puja Bonus</t>
  </si>
  <si>
    <t>13/10/2024</t>
  </si>
  <si>
    <t>Ground floor switch</t>
  </si>
  <si>
    <t>Bip cock for roof</t>
  </si>
  <si>
    <t>Apartment roof cock fitting</t>
  </si>
  <si>
    <t>26/10/24</t>
  </si>
  <si>
    <t>27/10/24</t>
  </si>
  <si>
    <t>Sweeper Puja Bonus</t>
  </si>
  <si>
    <t>Oct 24 + Tulu pump</t>
  </si>
  <si>
    <t>26/11/24</t>
  </si>
  <si>
    <t>1/12/24</t>
  </si>
  <si>
    <t>Oct &amp; Nov, 24</t>
  </si>
  <si>
    <t>21 and 27 Nov, 2024(800 each)</t>
  </si>
  <si>
    <t>6/12/24</t>
  </si>
  <si>
    <t>29/12/24</t>
  </si>
  <si>
    <t>Sep-Dec, 2024</t>
  </si>
  <si>
    <t>(400+150)*4</t>
  </si>
  <si>
    <t>6/01/25</t>
  </si>
  <si>
    <t>23/01/25</t>
  </si>
  <si>
    <t>26/01/25</t>
  </si>
  <si>
    <t>Dec, 24 &amp; Jan, 25</t>
  </si>
  <si>
    <t>6/02/25</t>
  </si>
  <si>
    <t>1/03/25</t>
  </si>
  <si>
    <t>2/03/25</t>
  </si>
  <si>
    <t>4/03/25</t>
  </si>
  <si>
    <t>Jharu</t>
  </si>
  <si>
    <t>23/03/25</t>
  </si>
  <si>
    <t>30/03/25</t>
  </si>
  <si>
    <t>Dec 23 - Mar 25</t>
  </si>
  <si>
    <t xml:space="preserve">11225 - Adjusted the cost  Bulb, Passage repair, safety tank, gates, safety tank cover, van
760 - swiper , bleaching powder, swiper Baisak, bulb
</t>
  </si>
  <si>
    <t>Front gate slub + safty tank + etc.</t>
  </si>
  <si>
    <t>Payment 5000 via Gpay to Papai
Adjusted 6400 pending maintance of Papai
Some expenses still pending</t>
  </si>
  <si>
    <t>31/03/25</t>
  </si>
  <si>
    <t>Jan 25 - Mar 25</t>
  </si>
  <si>
    <t>Water tank Cleaning and washing</t>
  </si>
  <si>
    <t>Payment to Tanima Di vai GPay</t>
  </si>
  <si>
    <t>6/1/24</t>
  </si>
  <si>
    <t>9/2/24</t>
  </si>
  <si>
    <t>7/11/24</t>
  </si>
  <si>
    <t>Remark</t>
  </si>
  <si>
    <t>Handover</t>
  </si>
  <si>
    <t>What Is handover date?
Is handover amount mentioned here correct?</t>
  </si>
  <si>
    <t>Handover(January 2022)</t>
  </si>
  <si>
    <t>?</t>
  </si>
  <si>
    <t>Papai</t>
  </si>
  <si>
    <t>Who has taken this amount from Papai? Where is is payment details? Is papai given 1200 at a time? Is the transaction happened on the month of February or January or December?</t>
  </si>
  <si>
    <t>1. Tulu pump owes 6500 to 1500,</t>
  </si>
  <si>
    <t xml:space="preserve">  From Jayashree Das. And 1200 taka is left for her electric line fund.</t>
  </si>
  <si>
    <t>2. Mihir Gupta's Two 1200 Electric Line Fund [Mihir Gupta H/O Manisha Gupta]</t>
  </si>
  <si>
    <t>*Maintenance Fund II (2023)</t>
  </si>
  <si>
    <t>1. June-23 remaining for Papai Singh, similar Kundu, Manisha Gupta.</t>
  </si>
  <si>
    <t xml:space="preserve">Total </t>
  </si>
  <si>
    <t>Amount</t>
  </si>
  <si>
    <t>Sand</t>
  </si>
  <si>
    <t>Niranjan</t>
  </si>
  <si>
    <t>Gril</t>
  </si>
  <si>
    <t>Lokenath</t>
  </si>
  <si>
    <t>Pump repair</t>
  </si>
  <si>
    <t>Vehicle fare</t>
  </si>
  <si>
    <t>Xerox</t>
  </si>
  <si>
    <t>Ricksaw fare</t>
  </si>
  <si>
    <t>Electric Pump</t>
  </si>
  <si>
    <t>Extra</t>
  </si>
  <si>
    <t>Coin</t>
  </si>
  <si>
    <t>Tanima Chakraborty will get Chakraborty</t>
  </si>
  <si>
    <t>Electric line fund for Tulu Pump</t>
  </si>
  <si>
    <t>Pradip Chakrabort</t>
  </si>
  <si>
    <t>Jayashree Das</t>
  </si>
  <si>
    <t>(M Fund this year)</t>
  </si>
  <si>
    <t>Tulu Pump fund</t>
  </si>
  <si>
    <t>Tulu Pump Fund: 1500 Jayashree Das's due</t>
  </si>
  <si>
    <t>Taken from previous year maintenance fund</t>
  </si>
  <si>
    <t>Hand over money</t>
  </si>
  <si>
    <t>(Lokenath - 26928, We have paid 19928, Due 5000, Paid as advance 2000 earlier)</t>
  </si>
  <si>
    <t>Pump repaired(₹ 11000)</t>
  </si>
  <si>
    <t>Cleaning Felur ₹ 7700</t>
  </si>
  <si>
    <t>Money receipts - 11 Month</t>
  </si>
  <si>
    <t>Spent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</si>
  <si>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</si>
  <si>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</si>
  <si>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</si>
  <si>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</si>
  <si>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</si>
  <si>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</si>
  <si>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</si>
  <si>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</si>
  <si>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</si>
  <si>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</si>
  <si>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</si>
  <si>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</si>
  <si>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Receipts</t>
  </si>
  <si>
    <t>Payment</t>
  </si>
  <si>
    <t>Stair cleaning</t>
  </si>
  <si>
    <t>Bleaching Powder</t>
  </si>
  <si>
    <t>(1000 Tulu)</t>
  </si>
  <si>
    <t>Shyamlal Rajbhar</t>
  </si>
  <si>
    <t>29.6.23</t>
  </si>
  <si>
    <t>Rajender</t>
  </si>
  <si>
    <t>Ganesh Da Electric</t>
  </si>
  <si>
    <t>Stair</t>
  </si>
  <si>
    <t>Cleaning faucet line</t>
  </si>
  <si>
    <t>Bloom</t>
  </si>
  <si>
    <t>Mihir Gupta/Monisha Gupta</t>
  </si>
  <si>
    <t>Mihir Gupta</t>
  </si>
  <si>
    <t>Monisha Gupta</t>
  </si>
  <si>
    <t>Mother meter switch</t>
  </si>
  <si>
    <t>Statement Xerox</t>
  </si>
  <si>
    <t>Roof key</t>
  </si>
  <si>
    <t>Tank cleaning</t>
  </si>
  <si>
    <t>Karambir</t>
  </si>
  <si>
    <t>Mother Meter</t>
  </si>
  <si>
    <t>31/11?</t>
  </si>
  <si>
    <t>Street light</t>
  </si>
  <si>
    <t>Kali Puja subscription</t>
  </si>
  <si>
    <t>roof rope</t>
  </si>
  <si>
    <t>2 month's Electric bill</t>
  </si>
  <si>
    <t>Street light + wages</t>
  </si>
  <si>
    <t>Subscription of Majumder neighbourhood</t>
  </si>
  <si>
    <t>Rajendar(With Bonus)</t>
  </si>
  <si>
    <t>31/9?</t>
  </si>
  <si>
    <t>Cleaning Pipe line (2B flat)</t>
  </si>
  <si>
    <t>Rajendar</t>
  </si>
  <si>
    <t>Shut off the roof faucet( tap )</t>
  </si>
  <si>
    <t>Aashu(For 1st floor 1A pipe line cleaning)</t>
  </si>
  <si>
    <t>Cleaning pipe line</t>
  </si>
  <si>
    <t>Street lights</t>
  </si>
  <si>
    <t>Wages of Ganesh Da</t>
  </si>
  <si>
    <t xml:space="preserve">Clean Tank </t>
  </si>
  <si>
    <t>Swarasati Puja</t>
  </si>
  <si>
    <t>Cleaning Pipe line(1st Floor 1A)</t>
  </si>
  <si>
    <t>(-250)</t>
  </si>
  <si>
    <t>Car fare(200+20)</t>
  </si>
  <si>
    <t>Tota;</t>
  </si>
  <si>
    <t>A/C of Emergency Fund for Construction of Passage of Mahamaya Apt(Both sides) &amp; Installation of Tulu Pump connecting Municipal water</t>
  </si>
  <si>
    <t>Payments</t>
  </si>
  <si>
    <t>Particulars/Name</t>
  </si>
  <si>
    <t>Amount Due</t>
  </si>
  <si>
    <t>Amount Paid</t>
  </si>
  <si>
    <t>Mr. M Gupta</t>
  </si>
  <si>
    <t>Mrs. Monisha Gupta</t>
  </si>
  <si>
    <t>(i) Construction of passage from municipal water line to sfety tank(M) ct ??</t>
  </si>
  <si>
    <t>Mr P Chakrobarty</t>
  </si>
  <si>
    <t>Aug 21 (ii) Construction of front line passage towards papai's flat (Material and labour)</t>
  </si>
  <si>
    <t>Mrs T Chakrobarty</t>
  </si>
  <si>
    <t>Cash balance after payment</t>
  </si>
  <si>
    <t>Mrs Arati Das</t>
  </si>
  <si>
    <t>Mrs A Kundu</t>
  </si>
  <si>
    <t>Miss Jayashree Das</t>
  </si>
  <si>
    <t>Mr S L Rajbhar</t>
  </si>
  <si>
    <t>Grand Total</t>
  </si>
  <si>
    <t xml:space="preserve">Balance B/F Amount </t>
  </si>
  <si>
    <t>Due till date</t>
  </si>
  <si>
    <t>Prepared by M Gupta 30/01/2021(M. K. Gupta)</t>
  </si>
  <si>
    <t xml:space="preserve">Cash on hand </t>
  </si>
  <si>
    <t>Thirteen thousan seven hundred forty only</t>
  </si>
  <si>
    <t>Handed over on 31/01/2022</t>
  </si>
  <si>
    <t>M K Gupta &amp; Mrs Tanima Chakraborty</t>
  </si>
  <si>
    <t>Handed over by M Gupta</t>
  </si>
  <si>
    <t>Taken over by Tanima Chakraborty'</t>
  </si>
  <si>
    <t>(M. K. Gupta)</t>
  </si>
  <si>
    <t>(Mrs Tanima Chakraborty)</t>
  </si>
  <si>
    <t>(Mrs Arati Das)</t>
  </si>
  <si>
    <t xml:space="preserve">আরতি দাস </t>
  </si>
  <si>
    <t>Deposit?</t>
  </si>
  <si>
    <t>Deposit</t>
  </si>
  <si>
    <t>Feb 2022 Payment</t>
  </si>
  <si>
    <t>M K Gupta</t>
  </si>
  <si>
    <t>Sweeper</t>
  </si>
  <si>
    <t>Monisha Gupt</t>
  </si>
  <si>
    <t>Cost of bulbs with L/C</t>
  </si>
  <si>
    <t>400+200</t>
  </si>
  <si>
    <t>M cur(Electric bill?)</t>
  </si>
  <si>
    <t>T Chakraborty</t>
  </si>
  <si>
    <t>P Chakraborty</t>
  </si>
  <si>
    <t>Cost of ?? Book, xerox</t>
  </si>
  <si>
    <t>Miss J Das</t>
  </si>
  <si>
    <t>Cost of ?? Xerox(2022 A/C)</t>
  </si>
  <si>
    <t>3400?</t>
  </si>
  <si>
    <t>Balance at the time of handover(Feb 22?)</t>
  </si>
  <si>
    <t xml:space="preserve">Received ₹ 806(Eight hundred six only) for m a/c of January 2022 from Mrs Arati Das </t>
  </si>
  <si>
    <t>Receipt? Not included in the calculation</t>
  </si>
  <si>
    <t>Receipts and payment A/C(Maint fund) of Mahamaya Apart 9 Milan Pally, Kolkata 700079 for the period from 01.01.2021 to 31.12.2021</t>
  </si>
  <si>
    <t>Receips</t>
  </si>
  <si>
    <t>Maint Fund</t>
  </si>
  <si>
    <t>Allowance for S L Rajbhar</t>
  </si>
  <si>
    <t>Sweeper&amp; cleaner</t>
  </si>
  <si>
    <t>Washing roof tank</t>
  </si>
  <si>
    <t>Puja subscription</t>
  </si>
  <si>
    <t>Others</t>
  </si>
  <si>
    <t>Total Payments</t>
  </si>
  <si>
    <t>Opening balanceas on 01/01/2021</t>
  </si>
  <si>
    <t>January 21
(400*10)</t>
  </si>
  <si>
    <t>switch, socket etc</t>
  </si>
  <si>
    <t>Feb 21
(400*10)</t>
  </si>
  <si>
    <t>Phinile, bulb etc</t>
  </si>
  <si>
    <t>March 21
(400*10)</t>
  </si>
  <si>
    <t>April 21
(400*10)</t>
  </si>
  <si>
    <t>May 21
(400*10)</t>
  </si>
  <si>
    <t>??</t>
  </si>
  <si>
    <t>June 21
(400*10)</t>
  </si>
  <si>
    <t>July 21
(400*10)</t>
  </si>
  <si>
    <t>Aug 21
(400*10)</t>
  </si>
  <si>
    <t>Sep 21
(400*10)</t>
  </si>
  <si>
    <t>Oct 21
(400*10)</t>
  </si>
  <si>
    <t>Nov 21
(400*10)</t>
  </si>
  <si>
    <t>Dec 21
(400*10)</t>
  </si>
  <si>
    <t>Pipe line washing etc</t>
  </si>
  <si>
    <t>Due Nov &amp; Dec from Papai ?</t>
  </si>
  <si>
    <t xml:space="preserve">Missing </t>
  </si>
  <si>
    <t>1)Amount collected by Mr S L Rajbhar &amp; Deposited to M K Gupta</t>
  </si>
  <si>
    <t>Total Payment</t>
  </si>
  <si>
    <t>2) Account prepared by M K Gupta</t>
  </si>
  <si>
    <t>Surplus for the year 2021</t>
  </si>
  <si>
    <t>3) Any clarification required for the above A/C (2021) may contact M Gupta &amp; S L Rajbhar</t>
  </si>
  <si>
    <t>cash on hand as on close of 31.12.2021</t>
  </si>
  <si>
    <t>When it is taken and who? Need clarification regarding this.</t>
  </si>
  <si>
    <t>Total 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</si>
</sst>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 yyyy"/>
    <numFmt numFmtId="165" formatCode="mmm,d"/>
    <numFmt numFmtId="166" formatCode="mmmm, d"/>
    <numFmt numFmtId="167" formatCode="mmmm d"/>
    <numFmt numFmtId="168" formatCode="mmm, d"/>
    <numFmt numFmtId="169" formatCode="mmm d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color rgb="FF38761D"/>
      <name val="Calibri"/>
      <scheme val="minor"/>
    </font>
    <font>
      <color theme="9"/>
      <name val="Calibri"/>
      <scheme val="minor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1" fillId="2" fontId="4" numFmtId="0" xfId="0" applyBorder="1" applyFill="1" applyFont="1"/>
    <xf borderId="1" fillId="2" fontId="4" numFmtId="49" xfId="0" applyBorder="1" applyFont="1" applyNumberFormat="1"/>
    <xf borderId="1" fillId="0" fontId="5" numFmtId="0" xfId="0" applyBorder="1" applyFont="1"/>
    <xf borderId="1" fillId="0" fontId="5" numFmtId="49" xfId="0" applyBorder="1" applyFont="1" applyNumberFormat="1"/>
    <xf borderId="1" fillId="0" fontId="5" numFmtId="0" xfId="0" applyAlignment="1" applyBorder="1" applyFont="1">
      <alignment shrinkToFit="0" wrapText="1"/>
    </xf>
    <xf borderId="1" fillId="0" fontId="4" numFmtId="0" xfId="0" applyBorder="1" applyFont="1"/>
    <xf borderId="1" fillId="0" fontId="4" numFmtId="49" xfId="0" applyAlignment="1" applyBorder="1" applyFont="1" applyNumberForma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49" xfId="0" applyBorder="1" applyFont="1" applyNumberFormat="1"/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/>
    </xf>
    <xf borderId="0" fillId="0" fontId="5" numFmtId="0" xfId="0" applyFont="1"/>
    <xf borderId="0" fillId="0" fontId="4" numFmtId="0" xfId="0" applyFont="1"/>
    <xf borderId="0" fillId="0" fontId="4" numFmtId="49" xfId="0" applyFont="1" applyNumberFormat="1"/>
    <xf borderId="1" fillId="0" fontId="1" numFmtId="49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165" xfId="0" applyAlignment="1" applyBorder="1" applyFont="1" applyNumberFormat="1">
      <alignment readingOrder="0"/>
    </xf>
    <xf borderId="0" fillId="0" fontId="1" numFmtId="49" xfId="0" applyAlignment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66" xfId="0" applyAlignment="1" applyBorder="1" applyFont="1" applyNumberFormat="1">
      <alignment readingOrder="0"/>
    </xf>
    <xf borderId="1" fillId="0" fontId="1" numFmtId="167" xfId="0" applyAlignment="1" applyBorder="1" applyFont="1" applyNumberFormat="1">
      <alignment readingOrder="0"/>
    </xf>
    <xf borderId="1" fillId="0" fontId="1" numFmtId="168" xfId="0" applyAlignment="1" applyBorder="1" applyFont="1" applyNumberFormat="1">
      <alignment readingOrder="0"/>
    </xf>
    <xf borderId="1" fillId="0" fontId="4" numFmtId="49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166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4" numFmtId="0" xfId="0" applyAlignment="1" applyBorder="1" applyFont="1">
      <alignment horizontal="right" vertical="bottom"/>
    </xf>
    <xf borderId="1" fillId="0" fontId="1" numFmtId="169" xfId="0" applyAlignment="1" applyBorder="1" applyFont="1" applyNumberFormat="1">
      <alignment readingOrder="0"/>
    </xf>
    <xf borderId="1" fillId="0" fontId="4" numFmtId="0" xfId="0" applyAlignment="1" applyBorder="1" applyFont="1">
      <alignment horizontal="right" readingOrder="0" vertical="bottom"/>
    </xf>
    <xf borderId="1" fillId="0" fontId="4" numFmtId="168" xfId="0" applyAlignment="1" applyBorder="1" applyFont="1" applyNumberFormat="1">
      <alignment horizontal="right" vertical="bottom"/>
    </xf>
    <xf borderId="0" fillId="0" fontId="4" numFmtId="0" xfId="0" applyAlignment="1" applyFont="1">
      <alignment vertical="bottom"/>
    </xf>
    <xf borderId="1" fillId="0" fontId="1" numFmtId="49" xfId="0" applyBorder="1" applyFont="1" applyNumberFormat="1"/>
    <xf borderId="0" fillId="0" fontId="1" numFmtId="49" xfId="0" applyFont="1" applyNumberFormat="1"/>
    <xf borderId="0" fillId="0" fontId="4" numFmtId="0" xfId="0" applyAlignment="1" applyFont="1">
      <alignment shrinkToFit="0" wrapText="1"/>
    </xf>
    <xf borderId="0" fillId="0" fontId="4" numFmtId="17" xfId="0" applyFont="1" applyNumberFormat="1"/>
    <xf borderId="0" fillId="0" fontId="4" numFmtId="14" xfId="0" applyFont="1" applyNumberFormat="1"/>
    <xf borderId="0" fillId="0" fontId="4" numFmtId="17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" xfId="0" applyFont="1" applyNumberFormat="1"/>
    <xf borderId="0" fillId="0" fontId="4" numFmtId="16" xfId="0" applyAlignment="1" applyFont="1" applyNumberFormat="1">
      <alignment vertical="center"/>
    </xf>
    <xf borderId="0" fillId="0" fontId="5" numFmtId="16" xfId="0" applyFont="1" applyNumberFormat="1"/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customschemas.google.com/relationships/workbookmetadata" Target="metadata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1.v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6.14"/>
    <col customWidth="1" min="29" max="29" width="8.29"/>
  </cols>
  <sheetData>
    <row r="1">
      <c r="A1" s="1" t="s">
        <v>0</v>
      </c>
    </row>
    <row r="2">
      <c r="A2" s="1" t="s">
        <v>1</v>
      </c>
      <c r="B2" s="1" t="s">
        <v>2</v>
      </c>
      <c r="C2" s="2">
        <v>44958.0</v>
      </c>
      <c r="D2" s="2">
        <v>44986.0</v>
      </c>
      <c r="E2" s="2">
        <v>45017.0</v>
      </c>
      <c r="F2" s="2">
        <v>45047.0</v>
      </c>
      <c r="G2" s="2">
        <v>45078.0</v>
      </c>
      <c r="H2" s="2">
        <v>45108.0</v>
      </c>
      <c r="I2" s="2">
        <v>45139.0</v>
      </c>
      <c r="J2" s="2">
        <v>45170.0</v>
      </c>
      <c r="K2" s="2">
        <v>45200.0</v>
      </c>
      <c r="L2" s="2">
        <v>45231.0</v>
      </c>
      <c r="M2" s="2">
        <v>45261.0</v>
      </c>
      <c r="N2" s="2">
        <v>45292.0</v>
      </c>
      <c r="O2" s="2">
        <v>45323.0</v>
      </c>
      <c r="P2" s="2">
        <v>45352.0</v>
      </c>
      <c r="Q2" s="2">
        <v>45383.0</v>
      </c>
      <c r="R2" s="2">
        <v>45413.0</v>
      </c>
      <c r="S2" s="2">
        <v>45444.0</v>
      </c>
      <c r="T2" s="2">
        <v>45474.0</v>
      </c>
      <c r="U2" s="2">
        <v>45505.0</v>
      </c>
      <c r="V2" s="2">
        <v>45536.0</v>
      </c>
      <c r="W2" s="2">
        <v>45566.0</v>
      </c>
      <c r="X2" s="2">
        <v>45597.0</v>
      </c>
      <c r="Y2" s="2">
        <v>45627.0</v>
      </c>
      <c r="Z2" s="2">
        <v>45658.0</v>
      </c>
      <c r="AA2" s="2">
        <v>45689.0</v>
      </c>
      <c r="AB2" s="2">
        <v>45717.0</v>
      </c>
      <c r="AC2" s="1" t="s">
        <v>3</v>
      </c>
    </row>
    <row r="3">
      <c r="A3" s="3" t="s">
        <v>4</v>
      </c>
      <c r="B3" s="1" t="s">
        <v>5</v>
      </c>
      <c r="C3" s="1">
        <v>150.0</v>
      </c>
      <c r="D3" s="1">
        <v>150.0</v>
      </c>
      <c r="E3" s="1">
        <v>150.0</v>
      </c>
      <c r="F3" s="1">
        <v>150.0</v>
      </c>
      <c r="G3" s="1">
        <v>150.0</v>
      </c>
      <c r="H3" s="1">
        <v>150.0</v>
      </c>
      <c r="I3" s="1">
        <v>150.0</v>
      </c>
      <c r="J3" s="1">
        <v>150.0</v>
      </c>
      <c r="K3" s="1">
        <v>150.0</v>
      </c>
      <c r="L3" s="1">
        <v>150.0</v>
      </c>
      <c r="M3" s="1">
        <v>150.0</v>
      </c>
      <c r="N3" s="1">
        <v>150.0</v>
      </c>
      <c r="O3" s="1">
        <v>150.0</v>
      </c>
      <c r="P3" s="1">
        <v>150.0</v>
      </c>
      <c r="Q3" s="1">
        <v>150.0</v>
      </c>
      <c r="R3" s="1">
        <v>150.0</v>
      </c>
      <c r="S3" s="1">
        <v>150.0</v>
      </c>
      <c r="T3" s="1">
        <v>400.0</v>
      </c>
      <c r="U3" s="1">
        <v>400.0</v>
      </c>
      <c r="V3" s="1">
        <v>400.0</v>
      </c>
      <c r="W3" s="1">
        <v>400.0</v>
      </c>
      <c r="X3" s="1">
        <v>400.0</v>
      </c>
      <c r="Y3" s="1">
        <v>400.0</v>
      </c>
      <c r="Z3" s="1">
        <v>400.0</v>
      </c>
      <c r="AA3" s="1">
        <v>400.0</v>
      </c>
      <c r="AB3" s="1">
        <v>400.0</v>
      </c>
      <c r="AC3" s="4">
        <f t="shared" ref="AC3:AC11" si="1">SUM(C3:AB3)</f>
        <v>6150</v>
      </c>
    </row>
    <row r="4">
      <c r="A4" s="3" t="s">
        <v>4</v>
      </c>
      <c r="B4" s="1" t="s">
        <v>6</v>
      </c>
      <c r="C4" s="1">
        <v>150.0</v>
      </c>
      <c r="D4" s="1">
        <v>150.0</v>
      </c>
      <c r="E4" s="1">
        <v>150.0</v>
      </c>
      <c r="F4" s="1">
        <v>150.0</v>
      </c>
      <c r="G4" s="1">
        <v>150.0</v>
      </c>
      <c r="H4" s="1">
        <v>150.0</v>
      </c>
      <c r="I4" s="1">
        <v>150.0</v>
      </c>
      <c r="J4" s="1">
        <v>150.0</v>
      </c>
      <c r="K4" s="1">
        <v>150.0</v>
      </c>
      <c r="L4" s="1">
        <v>150.0</v>
      </c>
      <c r="M4" s="1">
        <v>150.0</v>
      </c>
      <c r="N4" s="1">
        <v>150.0</v>
      </c>
      <c r="O4" s="1">
        <v>150.0</v>
      </c>
      <c r="P4" s="1">
        <v>150.0</v>
      </c>
      <c r="Q4" s="1">
        <v>150.0</v>
      </c>
      <c r="R4" s="1">
        <v>150.0</v>
      </c>
      <c r="S4" s="1">
        <v>150.0</v>
      </c>
      <c r="T4" s="1">
        <v>150.0</v>
      </c>
      <c r="U4" s="1">
        <v>150.0</v>
      </c>
      <c r="V4" s="1">
        <v>150.0</v>
      </c>
      <c r="W4" s="1">
        <v>150.0</v>
      </c>
      <c r="X4" s="1">
        <v>150.0</v>
      </c>
      <c r="Y4" s="1">
        <v>150.0</v>
      </c>
      <c r="Z4" s="1">
        <v>150.0</v>
      </c>
      <c r="AA4" s="1">
        <v>150.0</v>
      </c>
      <c r="AB4" s="1">
        <v>150.0</v>
      </c>
      <c r="AC4" s="4">
        <f t="shared" si="1"/>
        <v>3900</v>
      </c>
    </row>
    <row r="5">
      <c r="A5" s="3" t="s">
        <v>7</v>
      </c>
      <c r="B5" s="1" t="s">
        <v>8</v>
      </c>
      <c r="C5" s="1"/>
      <c r="D5" s="1"/>
      <c r="E5" s="1"/>
      <c r="F5" s="1"/>
      <c r="G5" s="1">
        <v>400.0</v>
      </c>
      <c r="H5" s="1">
        <v>400.0</v>
      </c>
      <c r="I5" s="1">
        <v>400.0</v>
      </c>
      <c r="J5" s="1">
        <v>400.0</v>
      </c>
      <c r="K5" s="1">
        <v>400.0</v>
      </c>
      <c r="L5" s="1">
        <v>400.0</v>
      </c>
      <c r="M5" s="1">
        <v>400.0</v>
      </c>
      <c r="N5" s="1">
        <v>400.0</v>
      </c>
      <c r="O5" s="1">
        <v>400.0</v>
      </c>
      <c r="P5" s="1">
        <v>400.0</v>
      </c>
      <c r="Q5" s="1">
        <v>400.0</v>
      </c>
      <c r="R5" s="1">
        <v>400.0</v>
      </c>
      <c r="S5" s="1">
        <v>400.0</v>
      </c>
      <c r="T5" s="1">
        <v>400.0</v>
      </c>
      <c r="U5" s="1">
        <v>400.0</v>
      </c>
      <c r="V5" s="1">
        <v>400.0</v>
      </c>
      <c r="W5" s="1">
        <v>400.0</v>
      </c>
      <c r="X5" s="1">
        <v>400.0</v>
      </c>
      <c r="Y5" s="1">
        <v>400.0</v>
      </c>
      <c r="Z5" s="1">
        <v>400.0</v>
      </c>
      <c r="AA5" s="1">
        <v>400.0</v>
      </c>
      <c r="AB5" s="1">
        <v>400.0</v>
      </c>
      <c r="AC5" s="4">
        <f t="shared" si="1"/>
        <v>8800</v>
      </c>
    </row>
    <row r="6">
      <c r="A6" s="3" t="s">
        <v>9</v>
      </c>
      <c r="B6" s="1" t="s">
        <v>10</v>
      </c>
      <c r="H6" s="1">
        <v>400.0</v>
      </c>
      <c r="I6" s="1">
        <v>400.0</v>
      </c>
      <c r="J6" s="1">
        <v>400.0</v>
      </c>
      <c r="K6" s="1">
        <v>400.0</v>
      </c>
      <c r="L6" s="1">
        <v>400.0</v>
      </c>
      <c r="M6" s="1">
        <v>400.0</v>
      </c>
      <c r="N6" s="1">
        <v>400.0</v>
      </c>
      <c r="O6" s="1">
        <v>400.0</v>
      </c>
      <c r="P6" s="1">
        <v>400.0</v>
      </c>
      <c r="Q6" s="1">
        <v>400.0</v>
      </c>
      <c r="R6" s="1">
        <v>400.0</v>
      </c>
      <c r="S6" s="1">
        <v>400.0</v>
      </c>
      <c r="T6" s="1">
        <v>400.0</v>
      </c>
      <c r="U6" s="1">
        <v>400.0</v>
      </c>
      <c r="V6" s="1">
        <v>400.0</v>
      </c>
      <c r="W6" s="1">
        <v>400.0</v>
      </c>
      <c r="X6" s="1">
        <v>400.0</v>
      </c>
      <c r="Y6" s="1">
        <v>400.0</v>
      </c>
      <c r="AC6" s="4">
        <f t="shared" si="1"/>
        <v>7200</v>
      </c>
    </row>
    <row r="7">
      <c r="A7" s="3" t="s">
        <v>11</v>
      </c>
      <c r="B7" s="1" t="s">
        <v>10</v>
      </c>
      <c r="Z7" s="1">
        <v>400.0</v>
      </c>
      <c r="AA7" s="1">
        <v>400.0</v>
      </c>
      <c r="AB7" s="1">
        <v>400.0</v>
      </c>
      <c r="AC7" s="4">
        <f t="shared" si="1"/>
        <v>1200</v>
      </c>
    </row>
    <row r="8">
      <c r="A8" s="3" t="s">
        <v>11</v>
      </c>
      <c r="B8" s="1" t="s">
        <v>12</v>
      </c>
      <c r="G8" s="1">
        <v>400.0</v>
      </c>
      <c r="H8" s="1">
        <v>400.0</v>
      </c>
      <c r="I8" s="1">
        <v>400.0</v>
      </c>
      <c r="J8" s="1">
        <v>400.0</v>
      </c>
      <c r="K8" s="1">
        <v>400.0</v>
      </c>
      <c r="L8" s="1">
        <v>400.0</v>
      </c>
      <c r="M8" s="1">
        <v>400.0</v>
      </c>
      <c r="N8" s="1">
        <v>400.0</v>
      </c>
      <c r="O8" s="1">
        <v>400.0</v>
      </c>
      <c r="P8" s="1">
        <v>400.0</v>
      </c>
      <c r="Q8" s="1">
        <v>400.0</v>
      </c>
      <c r="R8" s="1">
        <v>400.0</v>
      </c>
      <c r="S8" s="1">
        <v>400.0</v>
      </c>
      <c r="T8" s="1">
        <v>400.0</v>
      </c>
      <c r="U8" s="1">
        <v>400.0</v>
      </c>
      <c r="V8" s="1">
        <v>400.0</v>
      </c>
      <c r="W8" s="1">
        <v>400.0</v>
      </c>
      <c r="X8" s="1">
        <v>400.0</v>
      </c>
      <c r="Y8" s="1">
        <v>400.0</v>
      </c>
      <c r="AC8" s="4">
        <f t="shared" si="1"/>
        <v>7600</v>
      </c>
    </row>
    <row r="9">
      <c r="A9" s="3" t="s">
        <v>13</v>
      </c>
      <c r="B9" s="1" t="s">
        <v>12</v>
      </c>
      <c r="Z9" s="1">
        <v>400.0</v>
      </c>
      <c r="AA9" s="1">
        <v>400.0</v>
      </c>
      <c r="AB9" s="1">
        <v>400.0</v>
      </c>
      <c r="AC9" s="4">
        <f t="shared" si="1"/>
        <v>1200</v>
      </c>
    </row>
    <row r="10">
      <c r="A10" s="3" t="s">
        <v>14</v>
      </c>
      <c r="B10" s="1" t="s">
        <v>15</v>
      </c>
      <c r="C10" s="1"/>
      <c r="D10" s="1"/>
      <c r="E10" s="1"/>
      <c r="F10" s="1"/>
      <c r="G10" s="1">
        <v>400.0</v>
      </c>
      <c r="H10" s="1">
        <v>400.0</v>
      </c>
      <c r="AC10" s="4">
        <f t="shared" si="1"/>
        <v>800</v>
      </c>
    </row>
    <row r="11">
      <c r="A11" s="3" t="s">
        <v>16</v>
      </c>
      <c r="B11" s="1" t="s">
        <v>17</v>
      </c>
      <c r="H11" s="1">
        <v>400.0</v>
      </c>
      <c r="I11" s="1">
        <v>400.0</v>
      </c>
      <c r="J11" s="1">
        <v>400.0</v>
      </c>
      <c r="K11" s="1">
        <v>400.0</v>
      </c>
      <c r="L11" s="1">
        <v>400.0</v>
      </c>
      <c r="M11" s="1">
        <v>400.0</v>
      </c>
      <c r="N11" s="1">
        <v>400.0</v>
      </c>
      <c r="O11" s="1">
        <v>400.0</v>
      </c>
      <c r="P11" s="1">
        <v>400.0</v>
      </c>
      <c r="Q11" s="1">
        <v>400.0</v>
      </c>
      <c r="R11" s="1">
        <v>400.0</v>
      </c>
      <c r="S11" s="1">
        <v>400.0</v>
      </c>
      <c r="T11" s="1">
        <v>400.0</v>
      </c>
      <c r="U11" s="1">
        <v>400.0</v>
      </c>
      <c r="V11" s="1">
        <v>400.0</v>
      </c>
      <c r="W11" s="1">
        <v>400.0</v>
      </c>
      <c r="X11" s="1">
        <v>400.0</v>
      </c>
      <c r="Y11" s="1">
        <v>400.0</v>
      </c>
      <c r="Z11" s="1">
        <v>400.0</v>
      </c>
      <c r="AA11" s="1">
        <v>400.0</v>
      </c>
      <c r="AB11" s="1">
        <v>400.0</v>
      </c>
      <c r="AC11" s="4">
        <f t="shared" si="1"/>
        <v>8400</v>
      </c>
    </row>
    <row r="12">
      <c r="A12" s="3" t="s">
        <v>18</v>
      </c>
      <c r="B12" s="1" t="s">
        <v>19</v>
      </c>
      <c r="H12" s="1">
        <v>400.0</v>
      </c>
      <c r="I12" s="1">
        <v>400.0</v>
      </c>
      <c r="J12" s="1">
        <v>400.0</v>
      </c>
      <c r="K12" s="1">
        <v>400.0</v>
      </c>
      <c r="L12" s="1">
        <v>400.0</v>
      </c>
      <c r="M12" s="1">
        <v>400.0</v>
      </c>
      <c r="N12" s="1">
        <v>400.0</v>
      </c>
      <c r="O12" s="1">
        <v>400.0</v>
      </c>
      <c r="P12" s="1">
        <v>400.0</v>
      </c>
      <c r="Q12" s="1">
        <v>400.0</v>
      </c>
      <c r="R12" s="1">
        <v>400.0</v>
      </c>
      <c r="S12" s="1">
        <v>400.0</v>
      </c>
      <c r="T12" s="1">
        <v>400.0</v>
      </c>
      <c r="U12" s="1">
        <v>400.0</v>
      </c>
      <c r="V12" s="1">
        <v>400.0</v>
      </c>
      <c r="W12" s="1">
        <v>400.0</v>
      </c>
      <c r="X12" s="1">
        <v>400.0</v>
      </c>
      <c r="Y12" s="1">
        <v>400.0</v>
      </c>
      <c r="Z12" s="1">
        <v>400.0</v>
      </c>
      <c r="AA12" s="1">
        <v>400.0</v>
      </c>
      <c r="AB12" s="1">
        <v>400.0</v>
      </c>
      <c r="AC12" s="1">
        <v>400.0</v>
      </c>
    </row>
    <row r="13">
      <c r="A13" s="3" t="s">
        <v>20</v>
      </c>
      <c r="B13" s="1" t="s">
        <v>21</v>
      </c>
      <c r="H13" s="1">
        <v>400.0</v>
      </c>
      <c r="I13" s="1">
        <v>400.0</v>
      </c>
      <c r="J13" s="1">
        <v>400.0</v>
      </c>
      <c r="K13" s="1">
        <v>400.0</v>
      </c>
      <c r="L13" s="1">
        <v>400.0</v>
      </c>
      <c r="M13" s="1">
        <v>400.0</v>
      </c>
      <c r="N13" s="1">
        <v>400.0</v>
      </c>
      <c r="O13" s="1">
        <v>400.0</v>
      </c>
      <c r="P13" s="1">
        <v>400.0</v>
      </c>
      <c r="Q13" s="1">
        <v>400.0</v>
      </c>
      <c r="R13" s="1">
        <v>400.0</v>
      </c>
      <c r="S13" s="1">
        <v>400.0</v>
      </c>
      <c r="T13" s="1">
        <v>400.0</v>
      </c>
      <c r="U13" s="1">
        <v>400.0</v>
      </c>
      <c r="V13" s="1">
        <v>400.0</v>
      </c>
      <c r="W13" s="1">
        <v>400.0</v>
      </c>
      <c r="X13" s="1">
        <v>400.0</v>
      </c>
      <c r="Y13" s="1">
        <v>400.0</v>
      </c>
      <c r="Z13" s="1">
        <v>400.0</v>
      </c>
      <c r="AA13" s="1">
        <v>400.0</v>
      </c>
      <c r="AB13" s="1">
        <v>400.0</v>
      </c>
      <c r="AC13" s="4">
        <f t="shared" ref="AC13:AC20" si="2">SUM(C13:AB13)</f>
        <v>8400</v>
      </c>
    </row>
    <row r="14">
      <c r="A14" s="3" t="s">
        <v>9</v>
      </c>
      <c r="B14" s="1" t="s">
        <v>22</v>
      </c>
      <c r="H14" s="1">
        <v>400.0</v>
      </c>
      <c r="I14" s="1">
        <v>400.0</v>
      </c>
      <c r="J14" s="1">
        <v>400.0</v>
      </c>
      <c r="K14" s="1">
        <v>400.0</v>
      </c>
      <c r="L14" s="1">
        <v>400.0</v>
      </c>
      <c r="M14" s="1">
        <v>400.0</v>
      </c>
      <c r="N14" s="1">
        <v>400.0</v>
      </c>
      <c r="O14" s="1">
        <v>400.0</v>
      </c>
      <c r="P14" s="1">
        <v>400.0</v>
      </c>
      <c r="Q14" s="1">
        <v>400.0</v>
      </c>
      <c r="R14" s="1">
        <v>400.0</v>
      </c>
      <c r="S14" s="1">
        <v>400.0</v>
      </c>
      <c r="T14" s="1">
        <v>400.0</v>
      </c>
      <c r="U14" s="1">
        <v>400.0</v>
      </c>
      <c r="V14" s="1">
        <v>400.0</v>
      </c>
      <c r="W14" s="1">
        <v>400.0</v>
      </c>
      <c r="X14" s="1">
        <v>400.0</v>
      </c>
      <c r="Y14" s="1">
        <v>400.0</v>
      </c>
      <c r="Z14" s="1">
        <v>400.0</v>
      </c>
      <c r="AA14" s="1">
        <v>400.0</v>
      </c>
      <c r="AB14" s="1">
        <v>400.0</v>
      </c>
      <c r="AC14" s="4">
        <f t="shared" si="2"/>
        <v>8400</v>
      </c>
    </row>
    <row r="15">
      <c r="A15" s="3" t="s">
        <v>23</v>
      </c>
      <c r="B15" s="1" t="s">
        <v>24</v>
      </c>
      <c r="H15" s="1">
        <v>400.0</v>
      </c>
      <c r="I15" s="1">
        <v>400.0</v>
      </c>
      <c r="J15" s="1">
        <v>400.0</v>
      </c>
      <c r="K15" s="1">
        <v>400.0</v>
      </c>
      <c r="L15" s="1">
        <v>400.0</v>
      </c>
      <c r="M15" s="1">
        <v>400.0</v>
      </c>
      <c r="N15" s="1">
        <v>400.0</v>
      </c>
      <c r="O15" s="1">
        <v>400.0</v>
      </c>
      <c r="P15" s="1">
        <v>400.0</v>
      </c>
      <c r="Q15" s="1">
        <v>400.0</v>
      </c>
      <c r="R15" s="1">
        <v>400.0</v>
      </c>
      <c r="S15" s="1">
        <v>400.0</v>
      </c>
      <c r="T15" s="1">
        <v>400.0</v>
      </c>
      <c r="U15" s="1">
        <v>400.0</v>
      </c>
      <c r="V15" s="1">
        <v>400.0</v>
      </c>
      <c r="W15" s="1">
        <v>400.0</v>
      </c>
      <c r="X15" s="1">
        <v>400.0</v>
      </c>
      <c r="Y15" s="1">
        <v>400.0</v>
      </c>
      <c r="Z15" s="1">
        <v>400.0</v>
      </c>
      <c r="AA15" s="1">
        <v>400.0</v>
      </c>
      <c r="AB15" s="1">
        <v>400.0</v>
      </c>
      <c r="AC15" s="4">
        <f t="shared" si="2"/>
        <v>8400</v>
      </c>
    </row>
    <row r="16">
      <c r="A16" s="5" t="s">
        <v>25</v>
      </c>
      <c r="H16" s="1">
        <v>400.0</v>
      </c>
      <c r="I16" s="1">
        <v>400.0</v>
      </c>
      <c r="J16" s="1">
        <v>400.0</v>
      </c>
      <c r="K16" s="1">
        <v>400.0</v>
      </c>
      <c r="L16" s="1">
        <v>400.0</v>
      </c>
      <c r="M16" s="1">
        <v>400.0</v>
      </c>
      <c r="N16" s="1">
        <v>400.0</v>
      </c>
      <c r="O16" s="1">
        <v>400.0</v>
      </c>
      <c r="P16" s="1">
        <v>400.0</v>
      </c>
      <c r="Q16" s="1">
        <v>400.0</v>
      </c>
      <c r="R16" s="1">
        <v>400.0</v>
      </c>
      <c r="S16" s="1">
        <v>400.0</v>
      </c>
      <c r="T16" s="1">
        <v>400.0</v>
      </c>
      <c r="U16" s="1">
        <v>400.0</v>
      </c>
      <c r="V16" s="1">
        <v>400.0</v>
      </c>
      <c r="W16" s="1">
        <v>400.0</v>
      </c>
      <c r="X16" s="1">
        <v>400.0</v>
      </c>
      <c r="Y16" s="1">
        <v>400.0</v>
      </c>
      <c r="Z16" s="1">
        <v>400.0</v>
      </c>
      <c r="AA16" s="1">
        <v>400.0</v>
      </c>
      <c r="AB16" s="1">
        <v>400.0</v>
      </c>
      <c r="AC16" s="4">
        <f t="shared" si="2"/>
        <v>8400</v>
      </c>
    </row>
    <row r="17">
      <c r="AC17" s="4">
        <f t="shared" si="2"/>
        <v>0</v>
      </c>
    </row>
    <row r="18">
      <c r="A18" s="1" t="s">
        <v>26</v>
      </c>
      <c r="B18" s="1" t="s">
        <v>17</v>
      </c>
      <c r="H18" s="1">
        <v>1000.0</v>
      </c>
      <c r="I18" s="1">
        <v>100.0</v>
      </c>
      <c r="J18" s="1">
        <v>100.0</v>
      </c>
      <c r="K18" s="1">
        <v>100.0</v>
      </c>
      <c r="L18" s="1">
        <v>100.0</v>
      </c>
      <c r="M18" s="1">
        <v>100.0</v>
      </c>
      <c r="N18" s="1">
        <v>100.0</v>
      </c>
      <c r="O18" s="1">
        <v>100.0</v>
      </c>
      <c r="P18" s="1">
        <v>100.0</v>
      </c>
      <c r="Q18" s="1">
        <v>100.0</v>
      </c>
      <c r="R18" s="1">
        <v>100.0</v>
      </c>
      <c r="S18" s="1">
        <v>100.0</v>
      </c>
      <c r="T18" s="1">
        <v>100.0</v>
      </c>
      <c r="U18" s="1">
        <v>100.0</v>
      </c>
      <c r="V18" s="1">
        <v>100.0</v>
      </c>
      <c r="W18" s="1">
        <v>100.0</v>
      </c>
      <c r="AC18" s="4">
        <f t="shared" si="2"/>
        <v>2500</v>
      </c>
    </row>
    <row r="19">
      <c r="A19" s="1" t="s">
        <v>27</v>
      </c>
      <c r="W19" s="1">
        <f>100*5</f>
        <v>500</v>
      </c>
      <c r="AC19" s="4">
        <f t="shared" si="2"/>
        <v>500</v>
      </c>
    </row>
    <row r="20">
      <c r="A20" s="1" t="s">
        <v>3</v>
      </c>
      <c r="C20" s="4">
        <f t="shared" ref="C20:AB20" si="3">sum(C3:C18)</f>
        <v>300</v>
      </c>
      <c r="D20" s="4">
        <f t="shared" si="3"/>
        <v>300</v>
      </c>
      <c r="E20" s="4">
        <f t="shared" si="3"/>
        <v>300</v>
      </c>
      <c r="F20" s="4">
        <f t="shared" si="3"/>
        <v>300</v>
      </c>
      <c r="G20" s="4">
        <f t="shared" si="3"/>
        <v>1500</v>
      </c>
      <c r="H20" s="4">
        <f t="shared" si="3"/>
        <v>5300</v>
      </c>
      <c r="I20" s="4">
        <f t="shared" si="3"/>
        <v>4000</v>
      </c>
      <c r="J20" s="4">
        <f t="shared" si="3"/>
        <v>4000</v>
      </c>
      <c r="K20" s="4">
        <f t="shared" si="3"/>
        <v>4000</v>
      </c>
      <c r="L20" s="4">
        <f t="shared" si="3"/>
        <v>4000</v>
      </c>
      <c r="M20" s="4">
        <f t="shared" si="3"/>
        <v>4000</v>
      </c>
      <c r="N20" s="4">
        <f t="shared" si="3"/>
        <v>4000</v>
      </c>
      <c r="O20" s="4">
        <f t="shared" si="3"/>
        <v>4000</v>
      </c>
      <c r="P20" s="4">
        <f t="shared" si="3"/>
        <v>4000</v>
      </c>
      <c r="Q20" s="4">
        <f t="shared" si="3"/>
        <v>4000</v>
      </c>
      <c r="R20" s="4">
        <f t="shared" si="3"/>
        <v>4000</v>
      </c>
      <c r="S20" s="4">
        <f t="shared" si="3"/>
        <v>4000</v>
      </c>
      <c r="T20" s="4">
        <f t="shared" si="3"/>
        <v>4250</v>
      </c>
      <c r="U20" s="4">
        <f t="shared" si="3"/>
        <v>4250</v>
      </c>
      <c r="V20" s="4">
        <f t="shared" si="3"/>
        <v>4250</v>
      </c>
      <c r="W20" s="4">
        <f t="shared" si="3"/>
        <v>4250</v>
      </c>
      <c r="X20" s="4">
        <f t="shared" si="3"/>
        <v>4150</v>
      </c>
      <c r="Y20" s="4">
        <f t="shared" si="3"/>
        <v>4150</v>
      </c>
      <c r="Z20" s="4">
        <f t="shared" si="3"/>
        <v>4150</v>
      </c>
      <c r="AA20" s="4">
        <f t="shared" si="3"/>
        <v>4150</v>
      </c>
      <c r="AB20" s="4">
        <f t="shared" si="3"/>
        <v>4150</v>
      </c>
      <c r="AC20" s="4">
        <f t="shared" si="2"/>
        <v>89750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8.43"/>
    <col customWidth="1" min="3" max="26" width="8.71"/>
  </cols>
  <sheetData>
    <row r="1">
      <c r="B1" s="4" t="s">
        <v>315</v>
      </c>
      <c r="C1" s="4">
        <f>4200+4000*4+2800</f>
        <v>23000</v>
      </c>
      <c r="D1" s="17"/>
    </row>
    <row r="2">
      <c r="B2" s="4" t="s">
        <v>316</v>
      </c>
      <c r="C2" s="4">
        <v>13422.0</v>
      </c>
      <c r="D2" s="17"/>
    </row>
    <row r="3">
      <c r="B3" s="4" t="s">
        <v>40</v>
      </c>
      <c r="C3" s="4">
        <f>C1-C2</f>
        <v>9578</v>
      </c>
    </row>
    <row r="6">
      <c r="A6" s="4" t="s">
        <v>316</v>
      </c>
    </row>
    <row r="7">
      <c r="A7" s="4" t="s">
        <v>317</v>
      </c>
      <c r="B7" s="4">
        <f>'M Jan 23'!J14</f>
        <v>2200</v>
      </c>
    </row>
    <row r="8">
      <c r="A8" s="4" t="s">
        <v>318</v>
      </c>
      <c r="B8" s="4">
        <f>'M Feb 23'!J13</f>
        <v>2300</v>
      </c>
    </row>
    <row r="9">
      <c r="A9" s="4" t="s">
        <v>319</v>
      </c>
      <c r="B9" s="4">
        <f>'M Mar 23'!J13</f>
        <v>3922</v>
      </c>
    </row>
    <row r="10">
      <c r="A10" s="4" t="s">
        <v>320</v>
      </c>
      <c r="B10" s="4">
        <f>'M Apr 23'!J13</f>
        <v>1750</v>
      </c>
    </row>
    <row r="11">
      <c r="A11" s="4" t="s">
        <v>321</v>
      </c>
      <c r="B11" s="4">
        <f>'M May 23'!J13</f>
        <v>1480</v>
      </c>
    </row>
    <row r="12">
      <c r="A12" s="4" t="s">
        <v>322</v>
      </c>
      <c r="B12" s="4">
        <f>'M Jun 23'!J13</f>
        <v>1770</v>
      </c>
    </row>
    <row r="13">
      <c r="A13" s="4" t="s">
        <v>323</v>
      </c>
    </row>
    <row r="14">
      <c r="A14" s="4" t="s">
        <v>324</v>
      </c>
    </row>
    <row r="15">
      <c r="A15" s="4" t="s">
        <v>325</v>
      </c>
    </row>
    <row r="16">
      <c r="A16" s="4" t="s">
        <v>326</v>
      </c>
    </row>
    <row r="17">
      <c r="A17" s="4" t="s">
        <v>327</v>
      </c>
    </row>
    <row r="18">
      <c r="A18" s="4" t="s">
        <v>328</v>
      </c>
    </row>
    <row r="19">
      <c r="A19" s="4" t="s">
        <v>3</v>
      </c>
      <c r="B19" s="4">
        <f>SUM(B7:B18)</f>
        <v>13422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800.0</v>
      </c>
      <c r="D4" s="46"/>
      <c r="H4" s="4">
        <v>1.0</v>
      </c>
      <c r="I4" s="4" t="s">
        <v>331</v>
      </c>
      <c r="J4" s="4">
        <v>300.0</v>
      </c>
    </row>
    <row r="5">
      <c r="A5" s="4">
        <v>2.0</v>
      </c>
      <c r="B5" s="4" t="s">
        <v>20</v>
      </c>
      <c r="C5" s="4">
        <v>400.0</v>
      </c>
      <c r="D5" s="46"/>
      <c r="H5" s="4">
        <v>2.0</v>
      </c>
      <c r="I5" s="4" t="s">
        <v>332</v>
      </c>
      <c r="J5" s="4">
        <v>40.0</v>
      </c>
      <c r="K5" s="43"/>
    </row>
    <row r="6">
      <c r="A6" s="4">
        <v>3.0</v>
      </c>
      <c r="B6" s="4" t="s">
        <v>23</v>
      </c>
      <c r="C6" s="4">
        <v>400.0</v>
      </c>
      <c r="D6" s="46"/>
      <c r="H6" s="4">
        <v>3.0</v>
      </c>
      <c r="I6" s="4" t="s">
        <v>69</v>
      </c>
      <c r="J6" s="4">
        <v>1430.0</v>
      </c>
    </row>
    <row r="7">
      <c r="A7" s="4">
        <v>4.0</v>
      </c>
      <c r="B7" s="4" t="s">
        <v>136</v>
      </c>
      <c r="C7" s="4">
        <v>400.0</v>
      </c>
      <c r="D7" s="46"/>
    </row>
    <row r="8">
      <c r="A8" s="4">
        <v>5.0</v>
      </c>
      <c r="B8" s="4" t="s">
        <v>7</v>
      </c>
      <c r="D8" s="46"/>
      <c r="K8" s="46"/>
    </row>
    <row r="9">
      <c r="A9" s="4">
        <v>6.0</v>
      </c>
      <c r="B9" s="4" t="s">
        <v>306</v>
      </c>
      <c r="C9" s="4">
        <v>400.0</v>
      </c>
      <c r="D9" s="46" t="s">
        <v>333</v>
      </c>
      <c r="K9" s="46"/>
    </row>
    <row r="10">
      <c r="A10" s="4">
        <v>7.0</v>
      </c>
      <c r="B10" s="4" t="s">
        <v>11</v>
      </c>
      <c r="D10" s="47"/>
    </row>
    <row r="11">
      <c r="A11" s="4">
        <v>8.0</v>
      </c>
      <c r="B11" s="4" t="s">
        <v>14</v>
      </c>
      <c r="D11" s="47"/>
    </row>
    <row r="12">
      <c r="A12" s="4">
        <v>9.0</v>
      </c>
      <c r="B12" s="4" t="s">
        <v>334</v>
      </c>
      <c r="C12" s="4">
        <v>400.0</v>
      </c>
      <c r="D12" s="46" t="s">
        <v>335</v>
      </c>
    </row>
    <row r="13">
      <c r="A13" s="4" t="s">
        <v>3</v>
      </c>
      <c r="B13" s="4" t="s">
        <v>3</v>
      </c>
      <c r="C13" s="4">
        <f>SUM(C4:C12)</f>
        <v>2800</v>
      </c>
      <c r="H13" s="4" t="s">
        <v>3</v>
      </c>
      <c r="I13" s="4" t="s">
        <v>3</v>
      </c>
      <c r="J13" s="4">
        <f>SUM(J4:J12)</f>
        <v>1770</v>
      </c>
    </row>
    <row r="14">
      <c r="D14" s="17"/>
    </row>
    <row r="15">
      <c r="B15" s="17"/>
      <c r="C15" s="17"/>
      <c r="D15" s="17"/>
      <c r="E15" s="4" t="s">
        <v>40</v>
      </c>
      <c r="F15" s="4">
        <f>C13-J13</f>
        <v>1030</v>
      </c>
    </row>
    <row r="16">
      <c r="B16" s="17"/>
      <c r="C16" s="17"/>
      <c r="D16" s="17"/>
    </row>
    <row r="17"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800.0</v>
      </c>
      <c r="D4" s="46"/>
      <c r="H4" s="4">
        <v>1.0</v>
      </c>
      <c r="I4" s="4" t="s">
        <v>336</v>
      </c>
      <c r="J4" s="4">
        <v>300.0</v>
      </c>
    </row>
    <row r="5">
      <c r="A5" s="4">
        <v>2.0</v>
      </c>
      <c r="B5" s="4" t="s">
        <v>20</v>
      </c>
      <c r="C5" s="4">
        <v>400.0</v>
      </c>
      <c r="D5" s="46"/>
      <c r="H5" s="4">
        <v>2.0</v>
      </c>
      <c r="I5" s="4" t="s">
        <v>337</v>
      </c>
      <c r="J5" s="4">
        <v>100.0</v>
      </c>
      <c r="K5" s="43"/>
    </row>
    <row r="6">
      <c r="A6" s="4">
        <v>3.0</v>
      </c>
      <c r="B6" s="4" t="s">
        <v>23</v>
      </c>
      <c r="C6" s="4">
        <v>400.0</v>
      </c>
      <c r="D6" s="46"/>
      <c r="H6" s="4">
        <v>3.0</v>
      </c>
      <c r="I6" s="4" t="s">
        <v>338</v>
      </c>
      <c r="J6" s="4">
        <v>300.0</v>
      </c>
    </row>
    <row r="7">
      <c r="A7" s="4">
        <v>4.0</v>
      </c>
      <c r="B7" s="4" t="s">
        <v>7</v>
      </c>
      <c r="C7" s="4">
        <v>400.0</v>
      </c>
      <c r="D7" s="46"/>
      <c r="H7" s="4">
        <v>4.0</v>
      </c>
      <c r="I7" s="4" t="s">
        <v>69</v>
      </c>
      <c r="J7" s="4">
        <v>780.0</v>
      </c>
    </row>
    <row r="8">
      <c r="A8" s="4">
        <v>5.0</v>
      </c>
      <c r="B8" s="4" t="s">
        <v>306</v>
      </c>
      <c r="C8" s="4">
        <v>400.0</v>
      </c>
      <c r="D8" s="46"/>
      <c r="K8" s="46"/>
    </row>
    <row r="9">
      <c r="A9" s="4">
        <v>6.0</v>
      </c>
      <c r="B9" s="4" t="s">
        <v>11</v>
      </c>
      <c r="C9" s="4">
        <v>400.0</v>
      </c>
      <c r="D9" s="46"/>
      <c r="K9" s="46"/>
    </row>
    <row r="10">
      <c r="A10" s="4">
        <v>7.0</v>
      </c>
      <c r="B10" s="4" t="s">
        <v>136</v>
      </c>
      <c r="C10" s="4">
        <v>400.0</v>
      </c>
      <c r="D10" s="47"/>
    </row>
    <row r="11">
      <c r="A11" s="4">
        <v>8.0</v>
      </c>
      <c r="B11" s="4" t="s">
        <v>14</v>
      </c>
      <c r="C11" s="4">
        <v>400.0</v>
      </c>
      <c r="D11" s="47"/>
    </row>
    <row r="12">
      <c r="A12" s="4">
        <v>9.0</v>
      </c>
      <c r="B12" s="4" t="s">
        <v>334</v>
      </c>
      <c r="C12" s="4">
        <v>400.0</v>
      </c>
      <c r="D12" s="46"/>
    </row>
    <row r="13">
      <c r="A13" s="4" t="s">
        <v>3</v>
      </c>
      <c r="B13" s="4" t="s">
        <v>3</v>
      </c>
      <c r="C13" s="4">
        <f>SUM(C4:C12)</f>
        <v>4000</v>
      </c>
      <c r="D13" s="46"/>
      <c r="H13" s="4" t="s">
        <v>3</v>
      </c>
      <c r="I13" s="4" t="s">
        <v>3</v>
      </c>
      <c r="J13" s="4">
        <f>SUM(J4:J12)</f>
        <v>1480</v>
      </c>
    </row>
    <row r="14">
      <c r="D14" s="17"/>
    </row>
    <row r="15">
      <c r="B15" s="17"/>
      <c r="C15" s="17"/>
      <c r="D15" s="17"/>
      <c r="E15" s="4" t="s">
        <v>40</v>
      </c>
      <c r="F15" s="4">
        <f>C13-J13</f>
        <v>2520</v>
      </c>
    </row>
    <row r="16">
      <c r="B16" s="17"/>
      <c r="C16" s="17"/>
      <c r="D16" s="17"/>
    </row>
    <row r="17"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800.0</v>
      </c>
      <c r="D4" s="46"/>
      <c r="H4" s="4">
        <v>1.0</v>
      </c>
      <c r="I4" s="4" t="s">
        <v>336</v>
      </c>
      <c r="J4" s="4">
        <v>150.0</v>
      </c>
    </row>
    <row r="5">
      <c r="A5" s="4">
        <v>2.0</v>
      </c>
      <c r="B5" s="4" t="s">
        <v>20</v>
      </c>
      <c r="C5" s="4">
        <v>400.0</v>
      </c>
      <c r="D5" s="46"/>
      <c r="H5" s="4">
        <v>2.0</v>
      </c>
      <c r="I5" s="4" t="s">
        <v>339</v>
      </c>
      <c r="J5" s="4">
        <v>200.0</v>
      </c>
      <c r="K5" s="43"/>
    </row>
    <row r="6">
      <c r="A6" s="4">
        <v>3.0</v>
      </c>
      <c r="B6" s="4" t="s">
        <v>11</v>
      </c>
      <c r="C6" s="4">
        <v>400.0</v>
      </c>
      <c r="D6" s="46"/>
      <c r="H6" s="4">
        <v>3.0</v>
      </c>
      <c r="I6" s="4" t="s">
        <v>340</v>
      </c>
      <c r="J6" s="4">
        <v>50.0</v>
      </c>
    </row>
    <row r="7">
      <c r="A7" s="4">
        <v>4.0</v>
      </c>
      <c r="B7" s="4" t="s">
        <v>23</v>
      </c>
      <c r="C7" s="4">
        <v>400.0</v>
      </c>
      <c r="D7" s="46"/>
      <c r="H7" s="4">
        <v>4.0</v>
      </c>
      <c r="I7" s="4" t="s">
        <v>69</v>
      </c>
      <c r="J7" s="4">
        <v>1350.0</v>
      </c>
    </row>
    <row r="8">
      <c r="A8" s="4">
        <v>5.0</v>
      </c>
      <c r="B8" s="4" t="s">
        <v>306</v>
      </c>
      <c r="C8" s="4">
        <v>400.0</v>
      </c>
      <c r="D8" s="46"/>
      <c r="K8" s="46"/>
    </row>
    <row r="9">
      <c r="A9" s="4">
        <v>6.0</v>
      </c>
      <c r="B9" s="4" t="s">
        <v>7</v>
      </c>
      <c r="C9" s="4">
        <v>400.0</v>
      </c>
      <c r="D9" s="46"/>
      <c r="K9" s="46"/>
    </row>
    <row r="10">
      <c r="A10" s="4">
        <v>7.0</v>
      </c>
      <c r="B10" s="4" t="s">
        <v>341</v>
      </c>
      <c r="C10" s="4">
        <v>400.0</v>
      </c>
      <c r="D10" s="47"/>
    </row>
    <row r="11">
      <c r="A11" s="4">
        <v>8.0</v>
      </c>
      <c r="B11" s="4" t="s">
        <v>136</v>
      </c>
      <c r="C11" s="4">
        <v>400.0</v>
      </c>
      <c r="D11" s="47"/>
    </row>
    <row r="12">
      <c r="A12" s="4">
        <v>9.0</v>
      </c>
      <c r="B12" s="4" t="s">
        <v>334</v>
      </c>
      <c r="C12" s="4">
        <v>400.0</v>
      </c>
      <c r="D12" s="46"/>
    </row>
    <row r="13">
      <c r="A13" s="4" t="s">
        <v>3</v>
      </c>
      <c r="B13" s="4" t="s">
        <v>3</v>
      </c>
      <c r="C13" s="4">
        <f>SUM(C4:C12)</f>
        <v>4000</v>
      </c>
      <c r="D13" s="46"/>
      <c r="H13" s="4" t="s">
        <v>3</v>
      </c>
      <c r="I13" s="4" t="s">
        <v>3</v>
      </c>
      <c r="J13" s="4">
        <f>SUM(J4:J12)</f>
        <v>1750</v>
      </c>
    </row>
    <row r="14">
      <c r="D14" s="17"/>
    </row>
    <row r="15">
      <c r="B15" s="17"/>
      <c r="C15" s="17"/>
      <c r="D15" s="17"/>
      <c r="E15" s="4" t="s">
        <v>40</v>
      </c>
      <c r="F15" s="4">
        <f>C13-J13</f>
        <v>2250</v>
      </c>
    </row>
    <row r="16">
      <c r="B16" s="17"/>
      <c r="C16" s="17"/>
      <c r="D16" s="17"/>
    </row>
    <row r="17"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800.0</v>
      </c>
      <c r="D4" s="46"/>
      <c r="H4" s="4">
        <v>1.0</v>
      </c>
      <c r="I4" s="4" t="s">
        <v>336</v>
      </c>
      <c r="J4" s="4">
        <v>300.0</v>
      </c>
    </row>
    <row r="5">
      <c r="A5" s="4">
        <v>2.0</v>
      </c>
      <c r="B5" s="4" t="s">
        <v>20</v>
      </c>
      <c r="C5" s="4">
        <v>400.0</v>
      </c>
      <c r="D5" s="46"/>
      <c r="H5" s="4">
        <v>2.0</v>
      </c>
      <c r="I5" s="4" t="s">
        <v>69</v>
      </c>
      <c r="J5" s="4">
        <v>1700.0</v>
      </c>
      <c r="K5" s="43"/>
    </row>
    <row r="6">
      <c r="A6" s="4">
        <v>3.0</v>
      </c>
      <c r="B6" s="4" t="s">
        <v>23</v>
      </c>
      <c r="C6" s="4">
        <v>400.0</v>
      </c>
      <c r="D6" s="46"/>
      <c r="H6" s="4">
        <v>3.0</v>
      </c>
      <c r="I6" s="4" t="s">
        <v>336</v>
      </c>
      <c r="J6" s="4">
        <v>300.0</v>
      </c>
    </row>
    <row r="7">
      <c r="A7" s="4">
        <v>4.0</v>
      </c>
      <c r="B7" s="4" t="s">
        <v>7</v>
      </c>
      <c r="C7" s="4">
        <v>400.0</v>
      </c>
      <c r="D7" s="46"/>
    </row>
    <row r="8">
      <c r="A8" s="4">
        <v>5.0</v>
      </c>
      <c r="B8" s="4" t="s">
        <v>306</v>
      </c>
      <c r="C8" s="4">
        <v>400.0</v>
      </c>
      <c r="D8" s="46"/>
      <c r="K8" s="46"/>
    </row>
    <row r="9">
      <c r="A9" s="4">
        <v>6.0</v>
      </c>
      <c r="B9" s="4" t="s">
        <v>11</v>
      </c>
      <c r="C9" s="4">
        <v>400.0</v>
      </c>
      <c r="D9" s="46"/>
      <c r="K9" s="46"/>
    </row>
    <row r="10">
      <c r="A10" s="4">
        <v>7.0</v>
      </c>
      <c r="B10" s="4" t="s">
        <v>342</v>
      </c>
      <c r="C10" s="4">
        <v>400.0</v>
      </c>
      <c r="D10" s="47"/>
    </row>
    <row r="11">
      <c r="A11" s="4">
        <v>8.0</v>
      </c>
      <c r="B11" s="4" t="s">
        <v>343</v>
      </c>
      <c r="C11" s="4">
        <v>400.0</v>
      </c>
      <c r="D11" s="47"/>
    </row>
    <row r="12">
      <c r="A12" s="4">
        <v>9.0</v>
      </c>
      <c r="B12" s="4" t="s">
        <v>334</v>
      </c>
      <c r="C12" s="4">
        <v>400.0</v>
      </c>
      <c r="D12" s="46"/>
    </row>
    <row r="13">
      <c r="A13" s="4" t="s">
        <v>3</v>
      </c>
      <c r="B13" s="4" t="s">
        <v>3</v>
      </c>
      <c r="C13" s="4">
        <f>SUM(C4:C12)</f>
        <v>4000</v>
      </c>
      <c r="D13" s="46"/>
      <c r="H13" s="4" t="s">
        <v>3</v>
      </c>
      <c r="I13" s="4" t="s">
        <v>3</v>
      </c>
      <c r="J13" s="4">
        <f>SUM(J4:J10)</f>
        <v>2300</v>
      </c>
    </row>
    <row r="14">
      <c r="D14" s="17"/>
    </row>
    <row r="15">
      <c r="B15" s="17"/>
      <c r="C15" s="17"/>
      <c r="D15" s="17"/>
      <c r="E15" s="4" t="s">
        <v>40</v>
      </c>
      <c r="F15" s="4">
        <f>C13-J13</f>
        <v>1700</v>
      </c>
    </row>
    <row r="16">
      <c r="B16" s="17"/>
      <c r="C16" s="17"/>
      <c r="D16" s="17"/>
    </row>
    <row r="17"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800.0</v>
      </c>
      <c r="D4" s="46"/>
      <c r="H4" s="4">
        <v>1.0</v>
      </c>
      <c r="I4" s="4" t="s">
        <v>336</v>
      </c>
      <c r="J4" s="4">
        <v>300.0</v>
      </c>
    </row>
    <row r="5">
      <c r="A5" s="4">
        <v>2.0</v>
      </c>
      <c r="B5" s="4" t="s">
        <v>23</v>
      </c>
      <c r="C5" s="4">
        <v>400.0</v>
      </c>
      <c r="D5" s="46"/>
      <c r="H5" s="4">
        <v>2.0</v>
      </c>
      <c r="I5" s="4" t="s">
        <v>344</v>
      </c>
      <c r="J5" s="4">
        <v>500.0</v>
      </c>
      <c r="K5" s="43"/>
    </row>
    <row r="6">
      <c r="A6" s="4">
        <v>3.0</v>
      </c>
      <c r="B6" s="4" t="s">
        <v>20</v>
      </c>
      <c r="C6" s="4">
        <v>400.0</v>
      </c>
      <c r="D6" s="46"/>
      <c r="H6" s="4">
        <v>3.0</v>
      </c>
      <c r="I6" s="4" t="s">
        <v>345</v>
      </c>
      <c r="J6" s="4">
        <v>182.0</v>
      </c>
    </row>
    <row r="7">
      <c r="A7" s="4">
        <v>4.0</v>
      </c>
      <c r="B7" s="4" t="s">
        <v>11</v>
      </c>
      <c r="C7" s="4">
        <v>400.0</v>
      </c>
      <c r="D7" s="46"/>
      <c r="H7" s="4">
        <v>4.0</v>
      </c>
      <c r="I7" s="4" t="s">
        <v>69</v>
      </c>
      <c r="J7" s="4">
        <v>1380.0</v>
      </c>
    </row>
    <row r="8">
      <c r="A8" s="4">
        <v>5.0</v>
      </c>
      <c r="B8" s="4" t="s">
        <v>7</v>
      </c>
      <c r="C8" s="4">
        <v>400.0</v>
      </c>
      <c r="D8" s="46"/>
      <c r="H8" s="4">
        <v>5.0</v>
      </c>
      <c r="I8" s="4" t="s">
        <v>346</v>
      </c>
      <c r="J8" s="4">
        <v>560.0</v>
      </c>
      <c r="K8" s="46"/>
    </row>
    <row r="9">
      <c r="A9" s="4">
        <v>6.0</v>
      </c>
      <c r="B9" s="4" t="s">
        <v>306</v>
      </c>
      <c r="C9" s="4">
        <v>400.0</v>
      </c>
      <c r="D9" s="46"/>
      <c r="H9" s="4">
        <v>6.0</v>
      </c>
      <c r="I9" s="4" t="s">
        <v>347</v>
      </c>
      <c r="J9" s="4">
        <v>1000.0</v>
      </c>
      <c r="K9" s="46"/>
    </row>
    <row r="10">
      <c r="A10" s="4">
        <v>7.0</v>
      </c>
      <c r="B10" s="4" t="s">
        <v>14</v>
      </c>
      <c r="C10" s="4">
        <v>400.0</v>
      </c>
      <c r="D10" s="47"/>
    </row>
    <row r="11">
      <c r="A11" s="4">
        <v>8.0</v>
      </c>
      <c r="B11" s="4" t="s">
        <v>342</v>
      </c>
      <c r="C11" s="4">
        <v>400.0</v>
      </c>
      <c r="D11" s="47"/>
    </row>
    <row r="12">
      <c r="A12" s="4">
        <v>9.0</v>
      </c>
      <c r="B12" s="4" t="s">
        <v>334</v>
      </c>
      <c r="C12" s="4">
        <v>400.0</v>
      </c>
      <c r="D12" s="46"/>
    </row>
    <row r="13">
      <c r="A13" s="4" t="s">
        <v>3</v>
      </c>
      <c r="B13" s="4" t="s">
        <v>3</v>
      </c>
      <c r="C13" s="4">
        <f>SUM(C4:C12)</f>
        <v>4000</v>
      </c>
      <c r="D13" s="46"/>
      <c r="H13" s="4" t="s">
        <v>3</v>
      </c>
      <c r="I13" s="4" t="s">
        <v>3</v>
      </c>
      <c r="J13" s="4">
        <f>SUM(J4:J12)</f>
        <v>3922</v>
      </c>
    </row>
    <row r="14">
      <c r="D14" s="17"/>
    </row>
    <row r="15">
      <c r="B15" s="17"/>
      <c r="C15" s="17"/>
      <c r="D15" s="17"/>
      <c r="E15" s="4" t="s">
        <v>40</v>
      </c>
      <c r="F15" s="4">
        <f>C13-J13</f>
        <v>78</v>
      </c>
    </row>
    <row r="16">
      <c r="B16" s="17"/>
      <c r="C16" s="17"/>
      <c r="D16" s="17"/>
    </row>
    <row r="17"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D4" s="46"/>
      <c r="H4" s="4">
        <v>1.0</v>
      </c>
      <c r="I4" s="4" t="s">
        <v>336</v>
      </c>
      <c r="J4" s="4">
        <v>250.0</v>
      </c>
    </row>
    <row r="5">
      <c r="A5" s="4">
        <v>2.0</v>
      </c>
      <c r="B5" s="4" t="s">
        <v>98</v>
      </c>
      <c r="C5" s="4">
        <v>400.0</v>
      </c>
      <c r="D5" s="46"/>
      <c r="H5" s="4">
        <v>2.0</v>
      </c>
      <c r="I5" s="4" t="s">
        <v>69</v>
      </c>
      <c r="J5" s="4">
        <v>1750.0</v>
      </c>
      <c r="K5" s="43"/>
    </row>
    <row r="6">
      <c r="A6" s="4">
        <v>3.0</v>
      </c>
      <c r="B6" s="4" t="s">
        <v>23</v>
      </c>
      <c r="C6" s="4">
        <v>400.0</v>
      </c>
      <c r="D6" s="46"/>
      <c r="H6" s="4">
        <v>3.0</v>
      </c>
      <c r="I6" s="4" t="s">
        <v>348</v>
      </c>
      <c r="J6" s="4">
        <v>200.0</v>
      </c>
    </row>
    <row r="7">
      <c r="A7" s="4">
        <v>4.0</v>
      </c>
      <c r="B7" s="4" t="s">
        <v>11</v>
      </c>
      <c r="C7" s="4">
        <v>400.0</v>
      </c>
      <c r="D7" s="46"/>
    </row>
    <row r="8">
      <c r="A8" s="4">
        <v>5.0</v>
      </c>
      <c r="B8" s="4" t="s">
        <v>20</v>
      </c>
      <c r="C8" s="4">
        <v>400.0</v>
      </c>
      <c r="D8" s="46"/>
      <c r="K8" s="46"/>
    </row>
    <row r="9">
      <c r="A9" s="4">
        <v>6.0</v>
      </c>
      <c r="B9" s="4" t="s">
        <v>7</v>
      </c>
      <c r="C9" s="4">
        <v>400.0</v>
      </c>
      <c r="D9" s="46"/>
      <c r="K9" s="46"/>
    </row>
    <row r="10">
      <c r="A10" s="4">
        <v>7.0</v>
      </c>
      <c r="B10" s="4" t="s">
        <v>306</v>
      </c>
      <c r="C10" s="4">
        <v>400.0</v>
      </c>
      <c r="D10" s="47"/>
    </row>
    <row r="11">
      <c r="A11" s="4">
        <v>8.0</v>
      </c>
      <c r="B11" s="4" t="s">
        <v>342</v>
      </c>
      <c r="C11" s="4">
        <v>400.0</v>
      </c>
      <c r="D11" s="47"/>
    </row>
    <row r="12">
      <c r="A12" s="4">
        <v>9.0</v>
      </c>
      <c r="B12" s="4" t="s">
        <v>343</v>
      </c>
      <c r="C12" s="4">
        <v>400.0</v>
      </c>
      <c r="D12" s="46"/>
    </row>
    <row r="13">
      <c r="A13" s="4">
        <v>10.0</v>
      </c>
      <c r="B13" s="4" t="s">
        <v>334</v>
      </c>
      <c r="C13" s="4">
        <v>600.0</v>
      </c>
      <c r="D13" s="46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SUM(J4:J10)</f>
        <v>2200</v>
      </c>
    </row>
    <row r="15">
      <c r="D15" s="17"/>
      <c r="E15" s="4" t="s">
        <v>40</v>
      </c>
      <c r="F15" s="4">
        <f>C14-J14</f>
        <v>2000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8.43"/>
    <col customWidth="1" min="3" max="26" width="8.71"/>
  </cols>
  <sheetData>
    <row r="1">
      <c r="B1" s="4" t="s">
        <v>315</v>
      </c>
      <c r="C1" s="4">
        <f>4200*11</f>
        <v>46200</v>
      </c>
      <c r="D1" s="17"/>
    </row>
    <row r="2">
      <c r="B2" s="4" t="s">
        <v>316</v>
      </c>
      <c r="C2" s="4">
        <v>35740.0</v>
      </c>
      <c r="D2" s="17"/>
    </row>
    <row r="3">
      <c r="B3" s="4" t="s">
        <v>40</v>
      </c>
      <c r="C3" s="4">
        <f>C1-C2</f>
        <v>10460</v>
      </c>
    </row>
    <row r="6">
      <c r="A6" s="4" t="s">
        <v>316</v>
      </c>
    </row>
    <row r="7">
      <c r="A7" s="4" t="s">
        <v>318</v>
      </c>
      <c r="B7" s="4">
        <f>'M Feb 22'!J14</f>
        <v>2440</v>
      </c>
    </row>
    <row r="8">
      <c r="A8" s="4" t="s">
        <v>319</v>
      </c>
      <c r="B8" s="4">
        <f>'M Mar 22'!J14</f>
        <v>3440</v>
      </c>
    </row>
    <row r="9">
      <c r="A9" s="4" t="s">
        <v>320</v>
      </c>
      <c r="B9" s="4">
        <f>'M Apr 22'!J14</f>
        <v>5020</v>
      </c>
    </row>
    <row r="10">
      <c r="A10" s="4" t="s">
        <v>321</v>
      </c>
      <c r="B10" s="4">
        <f>'M May 22'!J14</f>
        <v>3870</v>
      </c>
    </row>
    <row r="11">
      <c r="A11" s="4" t="s">
        <v>322</v>
      </c>
      <c r="B11" s="4">
        <f>'M Jun 22'!J14</f>
        <v>1960</v>
      </c>
    </row>
    <row r="12">
      <c r="A12" s="4" t="s">
        <v>323</v>
      </c>
      <c r="B12" s="4">
        <f>'M Jul 22'!J14</f>
        <v>2090</v>
      </c>
    </row>
    <row r="13">
      <c r="A13" s="4" t="s">
        <v>324</v>
      </c>
      <c r="B13" s="4">
        <f>'M Aug 22'!J14</f>
        <v>2950</v>
      </c>
    </row>
    <row r="14">
      <c r="A14" s="4" t="s">
        <v>325</v>
      </c>
      <c r="B14" s="4">
        <f>'M Sep 22'!J14</f>
        <v>5350</v>
      </c>
    </row>
    <row r="15">
      <c r="A15" s="4" t="s">
        <v>326</v>
      </c>
      <c r="B15" s="4">
        <f>'M Oct 22'!J14</f>
        <v>4490</v>
      </c>
    </row>
    <row r="16">
      <c r="A16" s="4" t="s">
        <v>327</v>
      </c>
      <c r="B16" s="4">
        <f>'M Nov 22'!J14</f>
        <v>2100</v>
      </c>
    </row>
    <row r="17">
      <c r="A17" s="4" t="s">
        <v>328</v>
      </c>
      <c r="B17" s="4">
        <f>'M Dec 22'!J14</f>
        <v>2030</v>
      </c>
    </row>
    <row r="18">
      <c r="A18" s="4" t="s">
        <v>3</v>
      </c>
      <c r="B18" s="4">
        <f>SUM(B7:B17)</f>
        <v>35740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D4" s="46">
        <v>45267.0</v>
      </c>
      <c r="H4" s="4">
        <v>1.0</v>
      </c>
      <c r="I4" s="4" t="s">
        <v>336</v>
      </c>
      <c r="J4" s="4">
        <v>250.0</v>
      </c>
    </row>
    <row r="5">
      <c r="A5" s="4">
        <v>2.0</v>
      </c>
      <c r="B5" s="4" t="s">
        <v>98</v>
      </c>
      <c r="C5" s="4">
        <v>400.0</v>
      </c>
      <c r="D5" s="46">
        <v>45267.0</v>
      </c>
      <c r="H5" s="4">
        <v>2.0</v>
      </c>
      <c r="I5" s="4" t="s">
        <v>348</v>
      </c>
      <c r="J5" s="4">
        <v>200.0</v>
      </c>
      <c r="K5" s="43"/>
    </row>
    <row r="6">
      <c r="A6" s="4">
        <v>3.0</v>
      </c>
      <c r="B6" s="4" t="s">
        <v>306</v>
      </c>
      <c r="C6" s="4">
        <v>400.0</v>
      </c>
      <c r="D6" s="46">
        <v>45269.0</v>
      </c>
      <c r="H6" s="4">
        <v>3.0</v>
      </c>
      <c r="I6" s="4" t="s">
        <v>349</v>
      </c>
      <c r="J6" s="4">
        <v>1580.0</v>
      </c>
    </row>
    <row r="7">
      <c r="A7" s="4">
        <v>4.0</v>
      </c>
      <c r="B7" s="4" t="s">
        <v>20</v>
      </c>
      <c r="C7" s="4">
        <v>400.0</v>
      </c>
      <c r="D7" s="46">
        <v>45267.0</v>
      </c>
    </row>
    <row r="8">
      <c r="A8" s="4">
        <v>5.0</v>
      </c>
      <c r="B8" s="4" t="s">
        <v>23</v>
      </c>
      <c r="C8" s="4">
        <v>400.0</v>
      </c>
      <c r="D8" s="46">
        <v>45263.0</v>
      </c>
      <c r="K8" s="46"/>
    </row>
    <row r="9">
      <c r="A9" s="4">
        <v>6.0</v>
      </c>
      <c r="B9" s="4" t="s">
        <v>11</v>
      </c>
      <c r="C9" s="4">
        <v>400.0</v>
      </c>
      <c r="D9" s="46">
        <v>45291.0</v>
      </c>
      <c r="K9" s="46"/>
    </row>
    <row r="10">
      <c r="A10" s="4">
        <v>7.0</v>
      </c>
      <c r="B10" s="4" t="s">
        <v>7</v>
      </c>
      <c r="C10" s="4">
        <v>400.0</v>
      </c>
      <c r="D10" s="47">
        <v>45269.0</v>
      </c>
    </row>
    <row r="11">
      <c r="A11" s="4">
        <v>8.0</v>
      </c>
      <c r="B11" s="4" t="s">
        <v>343</v>
      </c>
      <c r="C11" s="4">
        <v>400.0</v>
      </c>
      <c r="D11" s="47">
        <v>45291.0</v>
      </c>
    </row>
    <row r="12">
      <c r="A12" s="4">
        <v>9.0</v>
      </c>
      <c r="B12" s="4" t="s">
        <v>342</v>
      </c>
      <c r="C12" s="4">
        <v>400.0</v>
      </c>
      <c r="D12" s="46">
        <v>45291.0</v>
      </c>
    </row>
    <row r="13">
      <c r="A13" s="4">
        <v>10.0</v>
      </c>
      <c r="B13" s="4" t="s">
        <v>334</v>
      </c>
      <c r="C13" s="4">
        <v>600.0</v>
      </c>
      <c r="D13" s="46">
        <v>45288.0</v>
      </c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SUM(J4:J10)</f>
        <v>2030</v>
      </c>
    </row>
    <row r="15">
      <c r="D15" s="17"/>
      <c r="E15" s="4" t="s">
        <v>40</v>
      </c>
      <c r="F15" s="4">
        <f>C14-J14</f>
        <v>2170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D4" s="46">
        <v>45255.0</v>
      </c>
      <c r="H4" s="4">
        <v>1.0</v>
      </c>
      <c r="I4" s="4" t="s">
        <v>336</v>
      </c>
      <c r="J4" s="4">
        <v>250.0</v>
      </c>
    </row>
    <row r="5">
      <c r="A5" s="4">
        <v>2.0</v>
      </c>
      <c r="B5" s="4" t="s">
        <v>98</v>
      </c>
      <c r="C5" s="4">
        <v>400.0</v>
      </c>
      <c r="D5" s="46">
        <v>45255.0</v>
      </c>
      <c r="H5" s="4">
        <v>2.0</v>
      </c>
      <c r="I5" s="4" t="s">
        <v>348</v>
      </c>
      <c r="J5" s="4">
        <v>200.0</v>
      </c>
      <c r="K5" s="43"/>
    </row>
    <row r="6">
      <c r="A6" s="4">
        <v>3.0</v>
      </c>
      <c r="B6" s="4" t="s">
        <v>20</v>
      </c>
      <c r="C6" s="4">
        <v>400.0</v>
      </c>
      <c r="D6" s="46">
        <v>45253.0</v>
      </c>
      <c r="H6" s="4">
        <v>3.0</v>
      </c>
      <c r="I6" s="4" t="s">
        <v>349</v>
      </c>
      <c r="J6" s="4">
        <v>1650.0</v>
      </c>
    </row>
    <row r="7">
      <c r="A7" s="4">
        <v>4.0</v>
      </c>
      <c r="B7" s="4" t="s">
        <v>306</v>
      </c>
      <c r="C7" s="4">
        <v>400.0</v>
      </c>
      <c r="D7" s="46">
        <v>45240.0</v>
      </c>
    </row>
    <row r="8">
      <c r="A8" s="4">
        <v>5.0</v>
      </c>
      <c r="B8" s="4" t="s">
        <v>7</v>
      </c>
      <c r="C8" s="4">
        <v>400.0</v>
      </c>
      <c r="D8" s="46">
        <v>45248.0</v>
      </c>
      <c r="K8" s="46"/>
    </row>
    <row r="9">
      <c r="A9" s="4">
        <v>6.0</v>
      </c>
      <c r="B9" s="4" t="s">
        <v>11</v>
      </c>
      <c r="C9" s="4">
        <v>400.0</v>
      </c>
      <c r="D9" s="48" t="s">
        <v>350</v>
      </c>
      <c r="K9" s="46"/>
    </row>
    <row r="10">
      <c r="A10" s="4">
        <v>7.0</v>
      </c>
      <c r="B10" s="4" t="s">
        <v>343</v>
      </c>
      <c r="C10" s="4">
        <v>400.0</v>
      </c>
      <c r="D10" s="47">
        <v>45227.0</v>
      </c>
    </row>
    <row r="11">
      <c r="A11" s="4">
        <v>8.0</v>
      </c>
      <c r="B11" s="4" t="s">
        <v>342</v>
      </c>
      <c r="C11" s="4">
        <v>400.0</v>
      </c>
      <c r="D11" s="47">
        <v>45258.0</v>
      </c>
    </row>
    <row r="12">
      <c r="A12" s="4">
        <v>9.0</v>
      </c>
      <c r="B12" s="4" t="s">
        <v>23</v>
      </c>
      <c r="C12" s="4">
        <v>400.0</v>
      </c>
      <c r="D12" s="46">
        <v>45263.0</v>
      </c>
    </row>
    <row r="13">
      <c r="A13" s="4">
        <v>10.0</v>
      </c>
      <c r="B13" s="4" t="s">
        <v>334</v>
      </c>
      <c r="C13" s="4">
        <v>600.0</v>
      </c>
      <c r="D13" s="46">
        <v>45254.0</v>
      </c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SUM(J4:J10)</f>
        <v>2100</v>
      </c>
    </row>
    <row r="15">
      <c r="D15" s="17"/>
      <c r="E15" s="4" t="s">
        <v>40</v>
      </c>
      <c r="F15" s="4">
        <f>C14-J14</f>
        <v>2100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</cols>
  <sheetData>
    <row r="1">
      <c r="A1" s="1"/>
      <c r="B1" s="2">
        <v>45078.0</v>
      </c>
      <c r="C1" s="2">
        <v>45108.0</v>
      </c>
      <c r="D1" s="2">
        <v>45139.0</v>
      </c>
      <c r="E1" s="2">
        <v>45170.0</v>
      </c>
      <c r="F1" s="2">
        <v>45200.0</v>
      </c>
      <c r="G1" s="2">
        <v>45231.0</v>
      </c>
      <c r="H1" s="2">
        <v>45261.0</v>
      </c>
      <c r="I1" s="2">
        <v>45292.0</v>
      </c>
      <c r="J1" s="2">
        <v>45323.0</v>
      </c>
      <c r="K1" s="2">
        <v>45352.0</v>
      </c>
      <c r="L1" s="2">
        <v>45383.0</v>
      </c>
      <c r="M1" s="2">
        <v>45413.0</v>
      </c>
      <c r="N1" s="2">
        <v>45444.0</v>
      </c>
      <c r="O1" s="2">
        <v>45474.0</v>
      </c>
      <c r="P1" s="2">
        <v>45505.0</v>
      </c>
      <c r="Q1" s="2">
        <v>45536.0</v>
      </c>
      <c r="R1" s="2">
        <v>45566.0</v>
      </c>
      <c r="S1" s="2">
        <v>45597.0</v>
      </c>
      <c r="T1" s="2">
        <v>45627.0</v>
      </c>
      <c r="U1" s="2">
        <v>45658.0</v>
      </c>
      <c r="V1" s="2">
        <v>45689.0</v>
      </c>
      <c r="W1" s="2">
        <v>45717.0</v>
      </c>
    </row>
    <row r="2">
      <c r="A2" s="1" t="s">
        <v>28</v>
      </c>
      <c r="B2" s="1">
        <v>1550.0</v>
      </c>
      <c r="C2" s="1">
        <v>1900.0</v>
      </c>
      <c r="D2" s="1">
        <v>1260.0</v>
      </c>
      <c r="E2" s="1">
        <v>1380.0</v>
      </c>
      <c r="F2" s="1">
        <v>1140.0</v>
      </c>
      <c r="G2" s="1">
        <v>990.0</v>
      </c>
      <c r="H2" s="1">
        <v>1090.0</v>
      </c>
      <c r="I2" s="4">
        <f>2330-H2</f>
        <v>1240</v>
      </c>
      <c r="J2" s="1">
        <v>1270.0</v>
      </c>
      <c r="K2" s="1">
        <v>1680.0</v>
      </c>
      <c r="L2" s="1">
        <v>1070.0</v>
      </c>
      <c r="M2" s="1">
        <v>1690.0</v>
      </c>
      <c r="N2" s="1">
        <v>2550.0</v>
      </c>
      <c r="O2" s="1">
        <v>1410.0</v>
      </c>
      <c r="P2" s="1">
        <v>1580.0</v>
      </c>
      <c r="Q2" s="1">
        <v>1630.0</v>
      </c>
      <c r="R2" s="1">
        <v>1480.0</v>
      </c>
      <c r="S2" s="1">
        <v>1160.0</v>
      </c>
      <c r="T2" s="1">
        <v>1780.0</v>
      </c>
      <c r="U2" s="1">
        <v>1780.0</v>
      </c>
      <c r="V2" s="1">
        <v>1650.0</v>
      </c>
    </row>
    <row r="3">
      <c r="A3" s="1" t="s">
        <v>29</v>
      </c>
      <c r="C3" s="1">
        <v>400.0</v>
      </c>
      <c r="D3" s="1">
        <v>350.0</v>
      </c>
      <c r="E3" s="1">
        <v>350.0</v>
      </c>
      <c r="H3" s="1">
        <v>1400.0</v>
      </c>
      <c r="I3" s="1">
        <v>1400.0</v>
      </c>
      <c r="J3" s="1">
        <v>1400.0</v>
      </c>
      <c r="K3" s="1">
        <v>1400.0</v>
      </c>
      <c r="L3" s="1">
        <v>1400.0</v>
      </c>
      <c r="M3" s="1">
        <v>1400.0</v>
      </c>
      <c r="N3" s="1">
        <v>1400.0</v>
      </c>
      <c r="O3" s="1">
        <v>1400.0</v>
      </c>
      <c r="P3" s="1">
        <v>1400.0</v>
      </c>
      <c r="Q3" s="1">
        <v>1400.0</v>
      </c>
      <c r="R3" s="1">
        <v>1400.0</v>
      </c>
      <c r="S3" s="1">
        <v>1400.0</v>
      </c>
      <c r="T3" s="1">
        <v>1400.0</v>
      </c>
      <c r="U3" s="1">
        <v>1500.0</v>
      </c>
      <c r="V3" s="1">
        <v>1500.0</v>
      </c>
      <c r="W3" s="1">
        <v>1500.0</v>
      </c>
    </row>
    <row r="4">
      <c r="A4" s="1" t="s">
        <v>30</v>
      </c>
      <c r="R4" s="1">
        <v>1400.0</v>
      </c>
    </row>
    <row r="5">
      <c r="A5" s="1" t="s">
        <v>31</v>
      </c>
      <c r="D5" s="1">
        <v>500.0</v>
      </c>
      <c r="E5" s="1">
        <v>4400.0</v>
      </c>
      <c r="F5" s="1">
        <v>2500.0</v>
      </c>
      <c r="G5" s="1">
        <v>3000.0</v>
      </c>
      <c r="Q5" s="1">
        <v>600.0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44835.0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D4" s="46">
        <v>45210.0</v>
      </c>
      <c r="H4" s="4">
        <v>1.0</v>
      </c>
      <c r="I4" s="4" t="s">
        <v>351</v>
      </c>
      <c r="J4" s="4">
        <v>80.0</v>
      </c>
    </row>
    <row r="5">
      <c r="A5" s="4">
        <v>2.0</v>
      </c>
      <c r="B5" s="4" t="s">
        <v>98</v>
      </c>
      <c r="C5" s="4">
        <v>400.0</v>
      </c>
      <c r="D5" s="46">
        <v>45210.0</v>
      </c>
      <c r="H5" s="4">
        <v>2.0</v>
      </c>
      <c r="I5" s="4" t="s">
        <v>352</v>
      </c>
      <c r="J5" s="4">
        <v>300.0</v>
      </c>
      <c r="K5" s="43"/>
    </row>
    <row r="6">
      <c r="A6" s="4">
        <v>3.0</v>
      </c>
      <c r="B6" s="4" t="s">
        <v>306</v>
      </c>
      <c r="C6" s="4">
        <v>400.0</v>
      </c>
      <c r="D6" s="46">
        <v>45210.0</v>
      </c>
      <c r="H6" s="4">
        <v>3.0</v>
      </c>
      <c r="I6" s="4" t="s">
        <v>353</v>
      </c>
      <c r="J6" s="4">
        <v>1500.0</v>
      </c>
    </row>
    <row r="7">
      <c r="A7" s="4">
        <v>4.0</v>
      </c>
      <c r="B7" s="4" t="s">
        <v>20</v>
      </c>
      <c r="C7" s="4">
        <v>400.0</v>
      </c>
      <c r="D7" s="46">
        <v>45210.0</v>
      </c>
      <c r="H7" s="4">
        <v>4.0</v>
      </c>
      <c r="I7" s="4" t="s">
        <v>348</v>
      </c>
      <c r="J7" s="4">
        <v>200.0</v>
      </c>
    </row>
    <row r="8">
      <c r="A8" s="4">
        <v>5.0</v>
      </c>
      <c r="B8" s="4" t="s">
        <v>23</v>
      </c>
      <c r="C8" s="4">
        <v>400.0</v>
      </c>
      <c r="D8" s="46">
        <v>45200.0</v>
      </c>
      <c r="H8" s="4">
        <v>5.0</v>
      </c>
      <c r="I8" s="4" t="s">
        <v>336</v>
      </c>
      <c r="J8" s="4">
        <v>250.0</v>
      </c>
      <c r="K8" s="46">
        <v>45209.0</v>
      </c>
    </row>
    <row r="9">
      <c r="A9" s="4">
        <v>6.0</v>
      </c>
      <c r="B9" s="4" t="s">
        <v>7</v>
      </c>
      <c r="C9" s="4">
        <v>400.0</v>
      </c>
      <c r="D9" s="46">
        <v>45213.0</v>
      </c>
      <c r="H9" s="4">
        <v>6.0</v>
      </c>
      <c r="I9" s="4" t="s">
        <v>336</v>
      </c>
      <c r="J9" s="4">
        <v>250.0</v>
      </c>
      <c r="K9" s="46">
        <v>45230.0</v>
      </c>
    </row>
    <row r="10">
      <c r="A10" s="4">
        <v>7.0</v>
      </c>
      <c r="B10" s="4" t="s">
        <v>343</v>
      </c>
      <c r="C10" s="4">
        <v>400.0</v>
      </c>
      <c r="D10" s="47">
        <v>45224.0</v>
      </c>
      <c r="H10" s="4">
        <v>7.0</v>
      </c>
      <c r="I10" s="4" t="s">
        <v>349</v>
      </c>
      <c r="J10" s="4">
        <v>1910.0</v>
      </c>
    </row>
    <row r="11">
      <c r="A11" s="4">
        <v>8.0</v>
      </c>
      <c r="B11" s="4" t="s">
        <v>342</v>
      </c>
      <c r="C11" s="4">
        <v>400.0</v>
      </c>
      <c r="D11" s="47">
        <v>45224.0</v>
      </c>
    </row>
    <row r="12">
      <c r="A12" s="4">
        <v>9.0</v>
      </c>
      <c r="B12" s="4" t="s">
        <v>11</v>
      </c>
      <c r="C12" s="4">
        <v>400.0</v>
      </c>
      <c r="D12" s="46">
        <v>45230.0</v>
      </c>
    </row>
    <row r="13">
      <c r="A13" s="4">
        <v>10.0</v>
      </c>
      <c r="B13" s="4" t="s">
        <v>334</v>
      </c>
      <c r="C13" s="4">
        <v>600.0</v>
      </c>
      <c r="D13" s="46">
        <v>45226.0</v>
      </c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SUM(J4:J10)</f>
        <v>4490</v>
      </c>
    </row>
    <row r="15">
      <c r="D15" s="17"/>
      <c r="E15" s="4" t="s">
        <v>40</v>
      </c>
      <c r="F15" s="4">
        <f>C14-J14</f>
        <v>-290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10" width="8.71"/>
    <col customWidth="1" min="11" max="11" width="10.43"/>
    <col customWidth="1" min="12" max="26" width="8.71"/>
  </cols>
  <sheetData>
    <row r="1">
      <c r="A1" s="44">
        <v>44805.0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D4" s="46">
        <v>45178.0</v>
      </c>
      <c r="H4" s="4">
        <v>1.0</v>
      </c>
      <c r="I4" s="4" t="s">
        <v>354</v>
      </c>
      <c r="J4" s="4">
        <v>4210.0</v>
      </c>
    </row>
    <row r="5">
      <c r="A5" s="4">
        <v>2.0</v>
      </c>
      <c r="B5" s="4" t="s">
        <v>98</v>
      </c>
      <c r="C5" s="4">
        <v>400.0</v>
      </c>
      <c r="D5" s="46">
        <v>45178.0</v>
      </c>
      <c r="H5" s="4">
        <v>2.0</v>
      </c>
      <c r="I5" s="4" t="s">
        <v>355</v>
      </c>
      <c r="J5" s="4">
        <v>190.0</v>
      </c>
      <c r="K5" s="43">
        <v>44829.0</v>
      </c>
    </row>
    <row r="6">
      <c r="A6" s="4">
        <v>3.0</v>
      </c>
      <c r="B6" s="4" t="s">
        <v>306</v>
      </c>
      <c r="C6" s="4">
        <v>400.0</v>
      </c>
      <c r="D6" s="46">
        <v>45175.0</v>
      </c>
      <c r="H6" s="4">
        <v>3.0</v>
      </c>
      <c r="I6" s="4" t="s">
        <v>356</v>
      </c>
      <c r="J6" s="4">
        <v>200.0</v>
      </c>
    </row>
    <row r="7">
      <c r="A7" s="4">
        <v>4.0</v>
      </c>
      <c r="B7" s="4" t="s">
        <v>20</v>
      </c>
      <c r="C7" s="4">
        <v>400.0</v>
      </c>
      <c r="D7" s="46">
        <v>45175.0</v>
      </c>
      <c r="H7" s="4">
        <v>4.0</v>
      </c>
      <c r="I7" s="4" t="s">
        <v>357</v>
      </c>
      <c r="J7" s="4">
        <v>550.0</v>
      </c>
    </row>
    <row r="8">
      <c r="A8" s="4">
        <v>5.0</v>
      </c>
      <c r="B8" s="4" t="s">
        <v>23</v>
      </c>
      <c r="C8" s="4">
        <v>400.0</v>
      </c>
      <c r="D8" s="46">
        <v>45200.0</v>
      </c>
      <c r="H8" s="4">
        <v>5.0</v>
      </c>
      <c r="I8" s="4" t="s">
        <v>348</v>
      </c>
      <c r="J8" s="4">
        <v>200.0</v>
      </c>
    </row>
    <row r="9">
      <c r="A9" s="4">
        <v>6.0</v>
      </c>
      <c r="B9" s="4" t="s">
        <v>11</v>
      </c>
      <c r="C9" s="4">
        <v>400.0</v>
      </c>
      <c r="D9" s="48" t="s">
        <v>358</v>
      </c>
    </row>
    <row r="10">
      <c r="A10" s="4">
        <v>7.0</v>
      </c>
      <c r="B10" s="4" t="s">
        <v>7</v>
      </c>
      <c r="C10" s="4">
        <v>400.0</v>
      </c>
      <c r="D10" s="47">
        <v>45178.0</v>
      </c>
    </row>
    <row r="11">
      <c r="A11" s="4">
        <v>8.0</v>
      </c>
      <c r="B11" s="4" t="s">
        <v>343</v>
      </c>
      <c r="C11" s="4">
        <v>400.0</v>
      </c>
      <c r="D11" s="47">
        <v>45195.0</v>
      </c>
    </row>
    <row r="12">
      <c r="A12" s="4">
        <v>9.0</v>
      </c>
      <c r="B12" s="4" t="s">
        <v>342</v>
      </c>
      <c r="C12" s="4">
        <v>400.0</v>
      </c>
      <c r="D12" s="46">
        <v>45195.0</v>
      </c>
    </row>
    <row r="13">
      <c r="A13" s="4">
        <v>10.0</v>
      </c>
      <c r="B13" s="4" t="s">
        <v>334</v>
      </c>
      <c r="C13" s="4">
        <v>600.0</v>
      </c>
      <c r="D13" s="46">
        <v>45194.0</v>
      </c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SUM(J4:J10)</f>
        <v>5350</v>
      </c>
    </row>
    <row r="15">
      <c r="D15" s="17"/>
      <c r="E15" s="4" t="s">
        <v>40</v>
      </c>
      <c r="F15" s="4">
        <f>C14-J14</f>
        <v>-1150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44774.0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D4" s="46">
        <v>45145.0</v>
      </c>
      <c r="H4" s="4">
        <v>1.0</v>
      </c>
      <c r="I4" s="4" t="s">
        <v>359</v>
      </c>
      <c r="J4" s="4">
        <v>2500.0</v>
      </c>
    </row>
    <row r="5">
      <c r="A5" s="4">
        <v>2.0</v>
      </c>
      <c r="B5" s="4" t="s">
        <v>98</v>
      </c>
      <c r="C5" s="4">
        <v>400.0</v>
      </c>
      <c r="D5" s="46">
        <v>45145.0</v>
      </c>
      <c r="H5" s="4">
        <v>2.0</v>
      </c>
      <c r="I5" s="4" t="s">
        <v>360</v>
      </c>
      <c r="J5" s="4">
        <v>250.0</v>
      </c>
    </row>
    <row r="6">
      <c r="A6" s="4">
        <v>3.0</v>
      </c>
      <c r="B6" s="4" t="s">
        <v>306</v>
      </c>
      <c r="C6" s="4">
        <v>400.0</v>
      </c>
      <c r="D6" s="46">
        <v>45143.0</v>
      </c>
      <c r="H6" s="4">
        <v>3.0</v>
      </c>
      <c r="I6" s="4" t="s">
        <v>348</v>
      </c>
      <c r="J6" s="4">
        <v>200.0</v>
      </c>
    </row>
    <row r="7">
      <c r="A7" s="4">
        <v>4.0</v>
      </c>
      <c r="B7" s="4" t="s">
        <v>11</v>
      </c>
      <c r="C7" s="4">
        <v>400.0</v>
      </c>
      <c r="D7" s="46">
        <v>45197.0</v>
      </c>
    </row>
    <row r="8">
      <c r="A8" s="4">
        <v>5.0</v>
      </c>
      <c r="B8" s="4" t="s">
        <v>20</v>
      </c>
      <c r="C8" s="4">
        <v>400.0</v>
      </c>
      <c r="D8" s="46">
        <v>45141.0</v>
      </c>
    </row>
    <row r="9">
      <c r="A9" s="4">
        <v>6.0</v>
      </c>
      <c r="B9" s="4" t="s">
        <v>7</v>
      </c>
      <c r="C9" s="4">
        <v>400.0</v>
      </c>
      <c r="D9" s="46">
        <v>45144.0</v>
      </c>
    </row>
    <row r="10">
      <c r="A10" s="4">
        <v>7.0</v>
      </c>
      <c r="B10" s="4" t="s">
        <v>23</v>
      </c>
      <c r="C10" s="4">
        <v>400.0</v>
      </c>
      <c r="D10" s="47">
        <v>45153.0</v>
      </c>
    </row>
    <row r="11">
      <c r="A11" s="4">
        <v>8.0</v>
      </c>
      <c r="B11" s="4" t="s">
        <v>343</v>
      </c>
      <c r="C11" s="4">
        <v>400.0</v>
      </c>
      <c r="D11" s="47">
        <v>45166.0</v>
      </c>
    </row>
    <row r="12">
      <c r="A12" s="4">
        <v>9.0</v>
      </c>
      <c r="B12" s="4" t="s">
        <v>342</v>
      </c>
      <c r="C12" s="4">
        <v>400.0</v>
      </c>
      <c r="D12" s="46">
        <v>45166.0</v>
      </c>
    </row>
    <row r="13">
      <c r="A13" s="4">
        <v>10.0</v>
      </c>
      <c r="B13" s="4" t="s">
        <v>334</v>
      </c>
      <c r="C13" s="4">
        <v>600.0</v>
      </c>
      <c r="D13" s="46">
        <v>45166.0</v>
      </c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SUM(J4:J10)</f>
        <v>2950</v>
      </c>
    </row>
    <row r="15">
      <c r="D15" s="17"/>
      <c r="E15" s="4" t="s">
        <v>40</v>
      </c>
      <c r="F15" s="4">
        <f>C14-J14</f>
        <v>1250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44743.0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H4" s="4">
        <v>1.0</v>
      </c>
      <c r="I4" s="4" t="s">
        <v>360</v>
      </c>
      <c r="J4" s="4">
        <v>250.0</v>
      </c>
    </row>
    <row r="5">
      <c r="A5" s="4">
        <v>2.0</v>
      </c>
      <c r="B5" s="4" t="s">
        <v>98</v>
      </c>
      <c r="C5" s="4">
        <v>400.0</v>
      </c>
      <c r="H5" s="4">
        <v>2.0</v>
      </c>
      <c r="I5" s="4" t="s">
        <v>349</v>
      </c>
      <c r="J5" s="4">
        <v>1600.0</v>
      </c>
    </row>
    <row r="6">
      <c r="A6" s="4">
        <v>3.0</v>
      </c>
      <c r="B6" s="4" t="s">
        <v>306</v>
      </c>
      <c r="C6" s="4">
        <v>400.0</v>
      </c>
      <c r="H6" s="4">
        <v>3.0</v>
      </c>
      <c r="I6" s="4" t="s">
        <v>212</v>
      </c>
      <c r="J6" s="4">
        <v>40.0</v>
      </c>
    </row>
    <row r="7">
      <c r="A7" s="4">
        <v>4.0</v>
      </c>
      <c r="B7" s="4" t="s">
        <v>11</v>
      </c>
      <c r="C7" s="4">
        <v>400.0</v>
      </c>
      <c r="D7" s="17"/>
      <c r="H7" s="4">
        <v>4.0</v>
      </c>
      <c r="I7" s="4" t="s">
        <v>348</v>
      </c>
      <c r="J7" s="4">
        <v>200.0</v>
      </c>
    </row>
    <row r="8">
      <c r="A8" s="4">
        <v>5.0</v>
      </c>
      <c r="B8" s="4" t="s">
        <v>20</v>
      </c>
      <c r="C8" s="4">
        <v>400.0</v>
      </c>
    </row>
    <row r="9">
      <c r="A9" s="4">
        <v>6.0</v>
      </c>
      <c r="B9" s="4" t="s">
        <v>7</v>
      </c>
      <c r="C9" s="4">
        <v>400.0</v>
      </c>
    </row>
    <row r="10">
      <c r="A10" s="4">
        <v>7.0</v>
      </c>
      <c r="B10" s="4" t="s">
        <v>23</v>
      </c>
      <c r="C10" s="4">
        <v>400.0</v>
      </c>
      <c r="D10" s="49"/>
    </row>
    <row r="11">
      <c r="A11" s="4">
        <v>8.0</v>
      </c>
      <c r="B11" s="4" t="s">
        <v>343</v>
      </c>
      <c r="C11" s="4">
        <v>400.0</v>
      </c>
      <c r="D11" s="49"/>
    </row>
    <row r="12">
      <c r="A12" s="4">
        <v>9.0</v>
      </c>
      <c r="B12" s="4" t="s">
        <v>342</v>
      </c>
      <c r="C12" s="4">
        <v>400.0</v>
      </c>
      <c r="D12" s="17"/>
    </row>
    <row r="13">
      <c r="A13" s="4">
        <v>10.0</v>
      </c>
      <c r="B13" s="4" t="s">
        <v>334</v>
      </c>
      <c r="C13" s="4">
        <v>600.0</v>
      </c>
      <c r="D13" s="17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SUM(J4:J11)</f>
        <v>2090</v>
      </c>
    </row>
    <row r="15">
      <c r="D15" s="17"/>
      <c r="E15" s="4" t="s">
        <v>40</v>
      </c>
      <c r="F15" s="4">
        <f>C14-J14</f>
        <v>2110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44713.0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H4" s="4">
        <v>1.0</v>
      </c>
      <c r="I4" s="4" t="s">
        <v>360</v>
      </c>
      <c r="J4" s="4">
        <v>250.0</v>
      </c>
    </row>
    <row r="5">
      <c r="A5" s="4">
        <v>2.0</v>
      </c>
      <c r="B5" s="4" t="s">
        <v>98</v>
      </c>
      <c r="C5" s="4">
        <v>400.0</v>
      </c>
      <c r="H5" s="4">
        <v>2.0</v>
      </c>
      <c r="I5" s="4" t="s">
        <v>349</v>
      </c>
      <c r="J5" s="4">
        <v>1710.0</v>
      </c>
    </row>
    <row r="6">
      <c r="A6" s="4">
        <v>3.0</v>
      </c>
      <c r="B6" s="4" t="s">
        <v>342</v>
      </c>
      <c r="C6" s="4">
        <v>400.0</v>
      </c>
    </row>
    <row r="7">
      <c r="A7" s="4">
        <v>4.0</v>
      </c>
      <c r="B7" s="4" t="s">
        <v>343</v>
      </c>
      <c r="C7" s="4">
        <v>400.0</v>
      </c>
      <c r="D7" s="17"/>
    </row>
    <row r="8">
      <c r="A8" s="4">
        <v>5.0</v>
      </c>
      <c r="B8" s="4" t="s">
        <v>11</v>
      </c>
      <c r="C8" s="4">
        <v>400.0</v>
      </c>
    </row>
    <row r="9">
      <c r="A9" s="4">
        <v>6.0</v>
      </c>
      <c r="B9" s="4" t="s">
        <v>20</v>
      </c>
      <c r="C9" s="4">
        <v>400.0</v>
      </c>
    </row>
    <row r="10">
      <c r="A10" s="4">
        <v>7.0</v>
      </c>
      <c r="B10" s="4" t="s">
        <v>306</v>
      </c>
      <c r="C10" s="4">
        <v>400.0</v>
      </c>
      <c r="D10" s="49"/>
    </row>
    <row r="11">
      <c r="A11" s="4">
        <v>8.0</v>
      </c>
      <c r="B11" s="4" t="s">
        <v>23</v>
      </c>
      <c r="C11" s="4">
        <v>400.0</v>
      </c>
      <c r="D11" s="49"/>
    </row>
    <row r="12">
      <c r="A12" s="4">
        <v>9.0</v>
      </c>
      <c r="B12" s="4" t="s">
        <v>7</v>
      </c>
      <c r="C12" s="4">
        <v>400.0</v>
      </c>
      <c r="D12" s="17"/>
    </row>
    <row r="13">
      <c r="A13" s="4">
        <v>10.0</v>
      </c>
      <c r="B13" s="4" t="s">
        <v>334</v>
      </c>
      <c r="C13" s="4">
        <v>600.0</v>
      </c>
      <c r="D13" s="17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SUM(J4:J11)</f>
        <v>1960</v>
      </c>
    </row>
    <row r="15">
      <c r="D15" s="17"/>
      <c r="E15" s="4" t="s">
        <v>40</v>
      </c>
      <c r="F15" s="4">
        <f>C14-J14</f>
        <v>2240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43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44682.0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H4" s="4">
        <v>1.0</v>
      </c>
      <c r="I4" s="4" t="s">
        <v>361</v>
      </c>
      <c r="J4" s="4">
        <v>250.0</v>
      </c>
    </row>
    <row r="5">
      <c r="A5" s="4">
        <v>2.0</v>
      </c>
      <c r="B5" s="4" t="s">
        <v>98</v>
      </c>
      <c r="C5" s="4">
        <v>400.0</v>
      </c>
      <c r="H5" s="4">
        <v>2.0</v>
      </c>
      <c r="I5" s="4" t="s">
        <v>360</v>
      </c>
      <c r="J5" s="4">
        <v>250.0</v>
      </c>
    </row>
    <row r="6">
      <c r="A6" s="4">
        <v>6.0</v>
      </c>
      <c r="B6" s="4" t="s">
        <v>306</v>
      </c>
      <c r="C6" s="4">
        <v>400.0</v>
      </c>
      <c r="H6" s="4">
        <v>3.0</v>
      </c>
      <c r="I6" s="4" t="s">
        <v>362</v>
      </c>
      <c r="J6" s="4">
        <v>1700.0</v>
      </c>
    </row>
    <row r="7">
      <c r="A7" s="4">
        <v>4.0</v>
      </c>
      <c r="B7" s="4" t="s">
        <v>20</v>
      </c>
      <c r="C7" s="4">
        <v>400.0</v>
      </c>
      <c r="D7" s="17"/>
      <c r="H7" s="4">
        <v>4.0</v>
      </c>
      <c r="I7" s="4" t="s">
        <v>216</v>
      </c>
      <c r="J7" s="4">
        <v>1470.0</v>
      </c>
    </row>
    <row r="8">
      <c r="A8" s="4">
        <v>3.0</v>
      </c>
      <c r="B8" s="4" t="s">
        <v>23</v>
      </c>
      <c r="C8" s="4">
        <v>400.0</v>
      </c>
      <c r="H8" s="4">
        <v>5.0</v>
      </c>
      <c r="I8" s="4" t="s">
        <v>348</v>
      </c>
      <c r="J8" s="4">
        <v>200.0</v>
      </c>
    </row>
    <row r="9">
      <c r="A9" s="4">
        <v>5.0</v>
      </c>
      <c r="B9" s="4" t="s">
        <v>11</v>
      </c>
      <c r="C9" s="4">
        <v>400.0</v>
      </c>
    </row>
    <row r="10">
      <c r="A10" s="4">
        <v>7.0</v>
      </c>
      <c r="B10" s="4" t="s">
        <v>7</v>
      </c>
      <c r="C10" s="4">
        <v>400.0</v>
      </c>
      <c r="D10" s="49"/>
    </row>
    <row r="11">
      <c r="A11" s="4">
        <v>8.0</v>
      </c>
      <c r="B11" s="4" t="s">
        <v>342</v>
      </c>
      <c r="C11" s="4">
        <v>400.0</v>
      </c>
      <c r="D11" s="49"/>
    </row>
    <row r="12">
      <c r="A12" s="4">
        <v>9.0</v>
      </c>
      <c r="B12" s="4" t="s">
        <v>343</v>
      </c>
      <c r="C12" s="4">
        <v>400.0</v>
      </c>
      <c r="D12" s="17"/>
    </row>
    <row r="13">
      <c r="A13" s="4">
        <v>10.0</v>
      </c>
      <c r="B13" s="4" t="s">
        <v>334</v>
      </c>
      <c r="C13" s="4">
        <v>600.0</v>
      </c>
      <c r="D13" s="17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SUM(J4:J11)</f>
        <v>3870</v>
      </c>
    </row>
    <row r="15">
      <c r="D15" s="17"/>
      <c r="E15" s="4" t="s">
        <v>40</v>
      </c>
      <c r="F15" s="4">
        <f>C14-J14</f>
        <v>330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44652.0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H4" s="4">
        <v>1.0</v>
      </c>
      <c r="I4" s="4" t="s">
        <v>360</v>
      </c>
      <c r="J4" s="4">
        <v>250.0</v>
      </c>
    </row>
    <row r="5">
      <c r="A5" s="4">
        <v>2.0</v>
      </c>
      <c r="B5" s="4" t="s">
        <v>98</v>
      </c>
      <c r="C5" s="4">
        <v>400.0</v>
      </c>
      <c r="H5" s="4">
        <v>2.0</v>
      </c>
      <c r="I5" s="4" t="s">
        <v>363</v>
      </c>
      <c r="J5" s="4">
        <v>2450.0</v>
      </c>
    </row>
    <row r="6">
      <c r="A6" s="4">
        <v>3.0</v>
      </c>
      <c r="B6" s="4" t="s">
        <v>23</v>
      </c>
      <c r="C6" s="4">
        <v>400.0</v>
      </c>
      <c r="H6" s="4">
        <v>3.0</v>
      </c>
      <c r="I6" s="4" t="s">
        <v>349</v>
      </c>
      <c r="J6" s="4">
        <v>1870.0</v>
      </c>
    </row>
    <row r="7">
      <c r="A7" s="4">
        <v>4.0</v>
      </c>
      <c r="B7" s="4" t="s">
        <v>20</v>
      </c>
      <c r="C7" s="4">
        <v>400.0</v>
      </c>
      <c r="D7" s="17"/>
      <c r="H7" s="4">
        <v>4.0</v>
      </c>
      <c r="I7" s="4" t="s">
        <v>360</v>
      </c>
      <c r="J7" s="4">
        <v>250.0</v>
      </c>
    </row>
    <row r="8">
      <c r="A8" s="4">
        <v>5.0</v>
      </c>
      <c r="B8" s="4" t="s">
        <v>11</v>
      </c>
      <c r="C8" s="4">
        <v>400.0</v>
      </c>
      <c r="H8" s="4">
        <v>5.0</v>
      </c>
      <c r="I8" s="4" t="s">
        <v>348</v>
      </c>
      <c r="J8" s="4">
        <v>200.0</v>
      </c>
    </row>
    <row r="9">
      <c r="A9" s="4">
        <v>6.0</v>
      </c>
      <c r="B9" s="4" t="s">
        <v>306</v>
      </c>
      <c r="C9" s="4">
        <v>400.0</v>
      </c>
    </row>
    <row r="10">
      <c r="A10" s="4">
        <v>7.0</v>
      </c>
      <c r="B10" s="4" t="s">
        <v>7</v>
      </c>
      <c r="C10" s="4">
        <v>400.0</v>
      </c>
      <c r="D10" s="49"/>
    </row>
    <row r="11">
      <c r="A11" s="4">
        <v>8.0</v>
      </c>
      <c r="B11" s="4" t="s">
        <v>342</v>
      </c>
      <c r="C11" s="4">
        <v>400.0</v>
      </c>
      <c r="D11" s="49"/>
    </row>
    <row r="12">
      <c r="A12" s="4">
        <v>9.0</v>
      </c>
      <c r="B12" s="4" t="s">
        <v>343</v>
      </c>
      <c r="C12" s="4">
        <v>400.0</v>
      </c>
      <c r="D12" s="17"/>
    </row>
    <row r="13">
      <c r="A13" s="4">
        <v>10.0</v>
      </c>
      <c r="B13" s="4" t="s">
        <v>334</v>
      </c>
      <c r="C13" s="4">
        <v>600.0</v>
      </c>
      <c r="D13" s="17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SUM(J4:J11)</f>
        <v>5020</v>
      </c>
    </row>
    <row r="15">
      <c r="D15" s="17"/>
      <c r="E15" s="4" t="s">
        <v>40</v>
      </c>
      <c r="F15" s="4">
        <f>C14-J14</f>
        <v>-820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44621.0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H4" s="4">
        <v>1.0</v>
      </c>
      <c r="I4" s="4" t="s">
        <v>360</v>
      </c>
      <c r="J4" s="4">
        <v>250.0</v>
      </c>
    </row>
    <row r="5">
      <c r="A5" s="4">
        <v>2.0</v>
      </c>
      <c r="B5" s="4" t="s">
        <v>98</v>
      </c>
      <c r="C5" s="4">
        <v>400.0</v>
      </c>
      <c r="H5" s="4">
        <v>2.0</v>
      </c>
      <c r="I5" s="4" t="s">
        <v>360</v>
      </c>
      <c r="J5" s="4">
        <v>250.0</v>
      </c>
    </row>
    <row r="6">
      <c r="A6" s="4">
        <v>3.0</v>
      </c>
      <c r="B6" s="4" t="s">
        <v>306</v>
      </c>
      <c r="C6" s="4">
        <v>400.0</v>
      </c>
      <c r="H6" s="4">
        <v>3.0</v>
      </c>
      <c r="I6" s="4" t="s">
        <v>364</v>
      </c>
      <c r="J6" s="4">
        <v>90.0</v>
      </c>
    </row>
    <row r="7">
      <c r="A7" s="4">
        <v>4.0</v>
      </c>
      <c r="B7" s="4" t="s">
        <v>23</v>
      </c>
      <c r="C7" s="4">
        <v>400.0</v>
      </c>
      <c r="D7" s="17"/>
      <c r="H7" s="4">
        <v>4.0</v>
      </c>
      <c r="I7" s="4" t="s">
        <v>365</v>
      </c>
      <c r="J7" s="4">
        <v>50.0</v>
      </c>
    </row>
    <row r="8">
      <c r="A8" s="4">
        <v>5.0</v>
      </c>
      <c r="B8" s="4" t="s">
        <v>20</v>
      </c>
      <c r="C8" s="4">
        <v>400.0</v>
      </c>
      <c r="H8" s="4">
        <v>5.0</v>
      </c>
      <c r="I8" s="4" t="s">
        <v>349</v>
      </c>
      <c r="J8" s="4">
        <v>1600.0</v>
      </c>
    </row>
    <row r="9">
      <c r="A9" s="4">
        <v>6.0</v>
      </c>
      <c r="B9" s="4" t="s">
        <v>7</v>
      </c>
      <c r="C9" s="4">
        <v>400.0</v>
      </c>
      <c r="H9" s="4">
        <v>6.0</v>
      </c>
      <c r="I9" s="4" t="s">
        <v>366</v>
      </c>
      <c r="J9" s="4">
        <v>1000.0</v>
      </c>
    </row>
    <row r="10">
      <c r="A10" s="4">
        <v>7.0</v>
      </c>
      <c r="B10" s="4" t="s">
        <v>342</v>
      </c>
      <c r="C10" s="4">
        <v>400.0</v>
      </c>
      <c r="D10" s="49"/>
      <c r="H10" s="4">
        <v>7.0</v>
      </c>
      <c r="I10" s="4" t="s">
        <v>348</v>
      </c>
      <c r="J10" s="4">
        <v>200.0</v>
      </c>
    </row>
    <row r="11">
      <c r="A11" s="4">
        <v>8.0</v>
      </c>
      <c r="B11" s="4" t="s">
        <v>343</v>
      </c>
      <c r="C11" s="4">
        <v>400.0</v>
      </c>
      <c r="D11" s="49"/>
    </row>
    <row r="12">
      <c r="A12" s="4">
        <v>9.0</v>
      </c>
      <c r="B12" s="4" t="s">
        <v>11</v>
      </c>
      <c r="C12" s="4">
        <v>400.0</v>
      </c>
      <c r="D12" s="17"/>
    </row>
    <row r="13">
      <c r="A13" s="4">
        <v>10.0</v>
      </c>
      <c r="B13" s="4" t="s">
        <v>334</v>
      </c>
      <c r="C13" s="4">
        <v>600.0</v>
      </c>
      <c r="D13" s="17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</v>
      </c>
      <c r="I14" s="4" t="s">
        <v>3</v>
      </c>
      <c r="J14" s="4">
        <f>SUM(J4:J13)</f>
        <v>3440</v>
      </c>
    </row>
    <row r="15">
      <c r="D15" s="17"/>
      <c r="E15" s="4" t="s">
        <v>40</v>
      </c>
      <c r="F15" s="4">
        <f>C14-J14</f>
        <v>760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D2"/>
    <mergeCell ref="H2:K2"/>
  </mergeCells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29"/>
    <col customWidth="1" min="3" max="7" width="8.71"/>
    <col customWidth="1" min="8" max="8" width="10.43"/>
    <col customWidth="1" min="9" max="9" width="29.29"/>
    <col customWidth="1" min="10" max="26" width="8.71"/>
  </cols>
  <sheetData>
    <row r="1">
      <c r="A1" s="44">
        <v>44593.0</v>
      </c>
    </row>
    <row r="2">
      <c r="A2" s="44" t="s">
        <v>329</v>
      </c>
      <c r="H2" s="45" t="s">
        <v>330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32</v>
      </c>
      <c r="I3" s="4" t="s">
        <v>35</v>
      </c>
      <c r="J3" s="4" t="s">
        <v>291</v>
      </c>
      <c r="K3" s="4" t="s">
        <v>41</v>
      </c>
    </row>
    <row r="4">
      <c r="A4" s="4">
        <v>1.0</v>
      </c>
      <c r="B4" s="4" t="s">
        <v>9</v>
      </c>
      <c r="C4" s="4">
        <v>400.0</v>
      </c>
      <c r="H4" s="4">
        <v>1.0</v>
      </c>
      <c r="I4" s="4" t="s">
        <v>367</v>
      </c>
      <c r="J4" s="4">
        <v>50.0</v>
      </c>
    </row>
    <row r="5">
      <c r="A5" s="4">
        <v>2.0</v>
      </c>
      <c r="B5" s="4" t="s">
        <v>98</v>
      </c>
      <c r="C5" s="4">
        <v>400.0</v>
      </c>
      <c r="H5" s="4">
        <v>2.0</v>
      </c>
      <c r="I5" s="4" t="s">
        <v>360</v>
      </c>
      <c r="J5" s="4">
        <v>250.0</v>
      </c>
    </row>
    <row r="6">
      <c r="A6" s="4">
        <v>3.0</v>
      </c>
      <c r="B6" s="4" t="s">
        <v>20</v>
      </c>
      <c r="C6" s="4">
        <v>400.0</v>
      </c>
      <c r="H6" s="4">
        <v>3.0</v>
      </c>
      <c r="I6" s="4" t="s">
        <v>368</v>
      </c>
      <c r="J6" s="4">
        <v>250.0</v>
      </c>
    </row>
    <row r="7">
      <c r="A7" s="4">
        <v>4.0</v>
      </c>
      <c r="B7" s="4" t="s">
        <v>342</v>
      </c>
      <c r="C7" s="4">
        <v>400.0</v>
      </c>
      <c r="D7" s="50" t="s">
        <v>369</v>
      </c>
      <c r="H7" s="4">
        <v>4.0</v>
      </c>
      <c r="I7" s="4" t="s">
        <v>349</v>
      </c>
      <c r="J7" s="4">
        <v>1670.0</v>
      </c>
    </row>
    <row r="8">
      <c r="A8" s="4">
        <v>5.0</v>
      </c>
      <c r="B8" s="4" t="s">
        <v>343</v>
      </c>
      <c r="C8" s="4">
        <v>400.0</v>
      </c>
      <c r="H8" s="4">
        <v>5.0</v>
      </c>
      <c r="I8" s="4" t="s">
        <v>348</v>
      </c>
      <c r="J8" s="4">
        <v>220.0</v>
      </c>
      <c r="K8" s="4" t="s">
        <v>370</v>
      </c>
    </row>
    <row r="9">
      <c r="A9" s="4">
        <v>6.0</v>
      </c>
      <c r="B9" s="4" t="s">
        <v>7</v>
      </c>
      <c r="C9" s="4">
        <v>400.0</v>
      </c>
    </row>
    <row r="10">
      <c r="A10" s="4">
        <v>7.0</v>
      </c>
      <c r="B10" s="4" t="s">
        <v>306</v>
      </c>
      <c r="C10" s="4">
        <v>400.0</v>
      </c>
    </row>
    <row r="11">
      <c r="A11" s="4">
        <v>8.0</v>
      </c>
      <c r="B11" s="4" t="s">
        <v>23</v>
      </c>
      <c r="C11" s="4">
        <v>400.0</v>
      </c>
      <c r="D11" s="17"/>
    </row>
    <row r="12">
      <c r="A12" s="4">
        <v>9.0</v>
      </c>
      <c r="B12" s="4" t="s">
        <v>11</v>
      </c>
      <c r="C12" s="4">
        <v>400.0</v>
      </c>
      <c r="D12" s="17"/>
    </row>
    <row r="13">
      <c r="A13" s="4">
        <v>10.0</v>
      </c>
      <c r="B13" s="4" t="s">
        <v>334</v>
      </c>
      <c r="C13" s="4">
        <v>600.0</v>
      </c>
      <c r="D13" s="17"/>
    </row>
    <row r="14">
      <c r="A14" s="4" t="s">
        <v>3</v>
      </c>
      <c r="B14" s="4" t="s">
        <v>3</v>
      </c>
      <c r="C14" s="4">
        <f>SUM(C4:C13)</f>
        <v>4200</v>
      </c>
      <c r="D14" s="17"/>
      <c r="H14" s="4" t="s">
        <v>371</v>
      </c>
      <c r="I14" s="4" t="s">
        <v>3</v>
      </c>
      <c r="J14" s="4">
        <f>SUM(J4:J13)</f>
        <v>2440</v>
      </c>
    </row>
    <row r="15">
      <c r="D15" s="17"/>
      <c r="E15" s="4" t="s">
        <v>40</v>
      </c>
      <c r="F15" s="4">
        <f>C14-J14</f>
        <v>1760</v>
      </c>
    </row>
    <row r="16">
      <c r="B16" s="17"/>
      <c r="C16" s="17"/>
      <c r="D16" s="17"/>
    </row>
    <row r="17">
      <c r="B17" s="17"/>
      <c r="C17" s="17"/>
      <c r="D17" s="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K1"/>
    <mergeCell ref="A2:D2"/>
    <mergeCell ref="H2:K2"/>
    <mergeCell ref="D7:D8"/>
  </mergeCells>
  <printOptions/>
  <pageMargins bottom="0.75" footer="0.0" header="0.0" left="0.7" right="0.7" top="0.75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57"/>
    <col customWidth="1" min="3" max="3" width="8.14"/>
    <col customWidth="1" min="4" max="4" width="12.14"/>
    <col customWidth="1" min="5" max="5" width="27.57"/>
    <col customWidth="1" min="6" max="6" width="12.86"/>
    <col customWidth="1" min="7" max="26" width="8.71"/>
  </cols>
  <sheetData>
    <row r="1" ht="40.5" customHeight="1">
      <c r="A1" s="51" t="s">
        <v>372</v>
      </c>
    </row>
    <row r="2">
      <c r="A2" s="45" t="s">
        <v>329</v>
      </c>
      <c r="E2" s="45" t="s">
        <v>373</v>
      </c>
    </row>
    <row r="3">
      <c r="A3" s="4" t="s">
        <v>32</v>
      </c>
      <c r="B3" s="4" t="s">
        <v>374</v>
      </c>
      <c r="C3" s="4" t="s">
        <v>291</v>
      </c>
      <c r="D3" s="4" t="s">
        <v>375</v>
      </c>
      <c r="E3" s="4" t="s">
        <v>35</v>
      </c>
      <c r="F3" s="4" t="s">
        <v>376</v>
      </c>
    </row>
    <row r="4">
      <c r="A4" s="4">
        <v>1.0</v>
      </c>
      <c r="B4" s="4" t="s">
        <v>377</v>
      </c>
      <c r="C4" s="4">
        <v>6500.0</v>
      </c>
      <c r="E4" s="42">
        <v>44409.0</v>
      </c>
    </row>
    <row r="5">
      <c r="A5" s="4">
        <v>2.0</v>
      </c>
      <c r="B5" s="4" t="s">
        <v>378</v>
      </c>
      <c r="C5" s="4">
        <v>6500.0</v>
      </c>
      <c r="E5" s="41" t="s">
        <v>379</v>
      </c>
      <c r="F5" s="4">
        <v>24100.0</v>
      </c>
    </row>
    <row r="6">
      <c r="A6" s="4">
        <v>3.0</v>
      </c>
      <c r="B6" s="4" t="s">
        <v>380</v>
      </c>
      <c r="C6" s="4">
        <v>6500.0</v>
      </c>
      <c r="E6" s="52" t="s">
        <v>381</v>
      </c>
      <c r="F6" s="4">
        <v>11160.0</v>
      </c>
    </row>
    <row r="7">
      <c r="A7" s="4">
        <v>4.0</v>
      </c>
      <c r="B7" s="4" t="s">
        <v>382</v>
      </c>
      <c r="C7" s="4">
        <v>6500.0</v>
      </c>
      <c r="F7" s="4">
        <f>SUM(F5:F6)</f>
        <v>35260</v>
      </c>
    </row>
    <row r="8">
      <c r="A8" s="4">
        <v>5.0</v>
      </c>
      <c r="B8" s="4" t="s">
        <v>23</v>
      </c>
      <c r="C8" s="4">
        <v>6500.0</v>
      </c>
      <c r="E8" s="4" t="s">
        <v>383</v>
      </c>
      <c r="F8" s="4">
        <f>F14-F7</f>
        <v>13740</v>
      </c>
    </row>
    <row r="9">
      <c r="A9" s="4">
        <v>6.0</v>
      </c>
      <c r="B9" s="4" t="s">
        <v>384</v>
      </c>
      <c r="C9" s="4">
        <v>6500.0</v>
      </c>
    </row>
    <row r="10">
      <c r="A10" s="4">
        <v>7.0</v>
      </c>
      <c r="B10" s="4" t="s">
        <v>385</v>
      </c>
      <c r="C10" s="4">
        <v>6000.0</v>
      </c>
      <c r="D10" s="4">
        <f t="shared" ref="D10:D13" si="1">6500-C10</f>
        <v>500</v>
      </c>
    </row>
    <row r="11">
      <c r="A11" s="4">
        <v>8.0</v>
      </c>
      <c r="B11" s="4" t="s">
        <v>386</v>
      </c>
      <c r="C11" s="4">
        <v>2500.0</v>
      </c>
      <c r="D11" s="4">
        <f t="shared" si="1"/>
        <v>4000</v>
      </c>
    </row>
    <row r="12">
      <c r="A12" s="4">
        <v>9.0</v>
      </c>
      <c r="B12" s="4" t="s">
        <v>387</v>
      </c>
      <c r="C12" s="4">
        <v>1500.0</v>
      </c>
      <c r="D12" s="4">
        <f t="shared" si="1"/>
        <v>5000</v>
      </c>
    </row>
    <row r="13">
      <c r="A13" s="4">
        <v>10.0</v>
      </c>
      <c r="B13" s="4" t="s">
        <v>11</v>
      </c>
      <c r="D13" s="4">
        <f t="shared" si="1"/>
        <v>6500</v>
      </c>
    </row>
    <row r="14">
      <c r="B14" s="4" t="s">
        <v>388</v>
      </c>
      <c r="C14" s="4">
        <f>SUM(C4:C13)</f>
        <v>49000</v>
      </c>
      <c r="D14" s="4">
        <f>SUM(D10:D13)</f>
        <v>16000</v>
      </c>
      <c r="F14" s="4">
        <f>C14</f>
        <v>49000</v>
      </c>
    </row>
    <row r="15">
      <c r="B15" s="4">
        <f>C14+D14</f>
        <v>65000</v>
      </c>
    </row>
    <row r="16">
      <c r="B16" s="41" t="s">
        <v>389</v>
      </c>
      <c r="C16" s="4">
        <f>C14-F7</f>
        <v>13740</v>
      </c>
    </row>
    <row r="17">
      <c r="B17" s="4" t="s">
        <v>390</v>
      </c>
      <c r="D17" s="4">
        <f>D14</f>
        <v>16000</v>
      </c>
    </row>
    <row r="18">
      <c r="A18" s="4" t="s">
        <v>391</v>
      </c>
      <c r="E18" s="4" t="s">
        <v>392</v>
      </c>
      <c r="F18" s="4">
        <f>C16</f>
        <v>13740</v>
      </c>
      <c r="G18" s="4" t="s">
        <v>393</v>
      </c>
    </row>
    <row r="19">
      <c r="E19" s="4" t="s">
        <v>394</v>
      </c>
      <c r="F19" s="4" t="s">
        <v>395</v>
      </c>
    </row>
    <row r="20">
      <c r="E20" s="4" t="s">
        <v>396</v>
      </c>
      <c r="F20" s="4" t="s">
        <v>397</v>
      </c>
    </row>
    <row r="21" ht="15.75" customHeight="1">
      <c r="E21" s="4" t="s">
        <v>398</v>
      </c>
      <c r="F21" s="4" t="s">
        <v>399</v>
      </c>
    </row>
    <row r="22" ht="15.75" customHeight="1">
      <c r="F22" s="4" t="s">
        <v>400</v>
      </c>
    </row>
    <row r="23" ht="15.75" customHeight="1">
      <c r="F23" s="4" t="s">
        <v>401</v>
      </c>
    </row>
    <row r="24" ht="15.75" customHeight="1"/>
    <row r="25" ht="15.75" customHeight="1"/>
    <row r="26" ht="15.75" customHeight="1">
      <c r="B26" s="4" t="s">
        <v>387</v>
      </c>
      <c r="C26" s="4">
        <v>1500.0</v>
      </c>
      <c r="D26" s="4" t="s">
        <v>282</v>
      </c>
    </row>
    <row r="27" ht="15.75" customHeight="1">
      <c r="B27" s="4" t="s">
        <v>387</v>
      </c>
      <c r="C27" s="4">
        <v>2500.0</v>
      </c>
      <c r="D27" s="4" t="s">
        <v>282</v>
      </c>
    </row>
    <row r="28" ht="15.75" customHeight="1">
      <c r="B28" s="4" t="s">
        <v>387</v>
      </c>
      <c r="C28" s="4">
        <v>1000.0</v>
      </c>
      <c r="D28" s="4" t="s">
        <v>282</v>
      </c>
    </row>
    <row r="29" ht="15.75" customHeight="1">
      <c r="B29" s="4" t="s">
        <v>387</v>
      </c>
      <c r="C29" s="4">
        <v>1500.0</v>
      </c>
      <c r="D29" s="4" t="s">
        <v>282</v>
      </c>
    </row>
    <row r="30" ht="15.75" customHeight="1">
      <c r="B30" s="4" t="s">
        <v>283</v>
      </c>
      <c r="C30" s="4">
        <v>1500.0</v>
      </c>
      <c r="D30" s="4" t="s">
        <v>282</v>
      </c>
    </row>
    <row r="31" ht="15.75" customHeight="1">
      <c r="B31" s="4" t="s">
        <v>283</v>
      </c>
      <c r="C31" s="4">
        <v>5000.0</v>
      </c>
      <c r="D31" s="4" t="s">
        <v>282</v>
      </c>
    </row>
    <row r="32" ht="15.75" customHeight="1">
      <c r="B32" s="4" t="s">
        <v>7</v>
      </c>
      <c r="C32" s="4">
        <v>500.0</v>
      </c>
      <c r="D32" s="4" t="s">
        <v>402</v>
      </c>
    </row>
    <row r="33" ht="15.75" customHeight="1">
      <c r="C33" s="4">
        <v>16500.0</v>
      </c>
      <c r="D33" s="4" t="s">
        <v>282</v>
      </c>
    </row>
    <row r="34" ht="15.75" customHeight="1"/>
    <row r="35" ht="15.75" customHeight="1">
      <c r="B35" s="4" t="s">
        <v>403</v>
      </c>
      <c r="C35" s="4">
        <v>3500.0</v>
      </c>
      <c r="D35" s="4" t="s">
        <v>282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D2"/>
    <mergeCell ref="E2:F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43"/>
    <col customWidth="1" min="3" max="3" width="10.71"/>
    <col customWidth="1" min="4" max="4" width="48.14"/>
    <col customWidth="1" min="5" max="5" width="13.57"/>
    <col customWidth="1" min="6" max="6" width="22.71"/>
    <col customWidth="1" min="7" max="7" width="5.86"/>
    <col customWidth="1" min="8" max="9" width="8.71"/>
    <col customWidth="1" min="10" max="10" width="35.0"/>
    <col customWidth="1" min="11" max="26" width="8.71"/>
  </cols>
  <sheetData>
    <row r="1">
      <c r="A1" s="6" t="s">
        <v>32</v>
      </c>
      <c r="B1" s="7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</row>
    <row r="2">
      <c r="A2" s="8"/>
      <c r="B2" s="9"/>
      <c r="C2" s="8"/>
      <c r="D2" s="10" t="s">
        <v>42</v>
      </c>
      <c r="E2" s="8"/>
      <c r="F2" s="8"/>
      <c r="G2" s="8"/>
      <c r="H2" s="8"/>
      <c r="I2" s="8" t="s">
        <v>43</v>
      </c>
      <c r="J2" s="8"/>
    </row>
    <row r="3">
      <c r="A3" s="11">
        <v>1.0</v>
      </c>
      <c r="B3" s="12" t="s">
        <v>44</v>
      </c>
      <c r="C3" s="11"/>
      <c r="D3" s="13" t="s">
        <v>45</v>
      </c>
      <c r="E3" s="14" t="s">
        <v>46</v>
      </c>
      <c r="F3" s="11" t="s">
        <v>47</v>
      </c>
      <c r="G3" s="11"/>
      <c r="H3" s="11">
        <v>400.0</v>
      </c>
      <c r="I3" s="11">
        <v>400.0</v>
      </c>
      <c r="J3" s="11"/>
    </row>
    <row r="4">
      <c r="A4" s="11">
        <v>2.0</v>
      </c>
      <c r="B4" s="12" t="s">
        <v>44</v>
      </c>
      <c r="C4" s="11">
        <v>201.0</v>
      </c>
      <c r="D4" s="15" t="s">
        <v>48</v>
      </c>
      <c r="E4" s="14" t="s">
        <v>46</v>
      </c>
      <c r="F4" s="11" t="s">
        <v>49</v>
      </c>
      <c r="G4" s="11"/>
      <c r="H4" s="11">
        <v>400.0</v>
      </c>
      <c r="I4" s="11">
        <f t="shared" ref="I4:I17" si="1">I3-G4+H4</f>
        <v>800</v>
      </c>
      <c r="J4" s="11"/>
    </row>
    <row r="5">
      <c r="A5" s="11">
        <v>3.0</v>
      </c>
      <c r="B5" s="12" t="s">
        <v>44</v>
      </c>
      <c r="C5" s="11">
        <v>202.0</v>
      </c>
      <c r="D5" s="15" t="s">
        <v>50</v>
      </c>
      <c r="E5" s="14" t="s">
        <v>46</v>
      </c>
      <c r="F5" s="11" t="s">
        <v>49</v>
      </c>
      <c r="G5" s="11"/>
      <c r="H5" s="11">
        <v>400.0</v>
      </c>
      <c r="I5" s="11">
        <f t="shared" si="1"/>
        <v>1200</v>
      </c>
      <c r="J5" s="11"/>
    </row>
    <row r="6">
      <c r="A6" s="11">
        <v>4.0</v>
      </c>
      <c r="B6" s="14" t="s">
        <v>51</v>
      </c>
      <c r="C6" s="11">
        <v>203.0</v>
      </c>
      <c r="D6" s="13" t="s">
        <v>52</v>
      </c>
      <c r="E6" s="14"/>
      <c r="F6" s="11" t="s">
        <v>53</v>
      </c>
      <c r="G6" s="11"/>
      <c r="H6" s="11">
        <v>1000.0</v>
      </c>
      <c r="I6" s="11">
        <f t="shared" si="1"/>
        <v>2200</v>
      </c>
      <c r="J6" s="16" t="s">
        <v>54</v>
      </c>
    </row>
    <row r="7">
      <c r="A7" s="11">
        <v>5.0</v>
      </c>
      <c r="B7" s="12" t="s">
        <v>55</v>
      </c>
      <c r="C7" s="11">
        <v>205.0</v>
      </c>
      <c r="D7" s="13" t="s">
        <v>56</v>
      </c>
      <c r="E7" s="14" t="s">
        <v>57</v>
      </c>
      <c r="F7" s="11" t="s">
        <v>49</v>
      </c>
      <c r="G7" s="11"/>
      <c r="H7" s="11">
        <v>400.0</v>
      </c>
      <c r="I7" s="11">
        <f t="shared" si="1"/>
        <v>2600</v>
      </c>
      <c r="J7" s="11"/>
    </row>
    <row r="8">
      <c r="A8" s="11">
        <v>6.0</v>
      </c>
      <c r="B8" s="12" t="s">
        <v>55</v>
      </c>
      <c r="C8" s="8">
        <v>206.0</v>
      </c>
      <c r="D8" s="10" t="s">
        <v>58</v>
      </c>
      <c r="E8" s="9" t="s">
        <v>57</v>
      </c>
      <c r="F8" s="8" t="s">
        <v>49</v>
      </c>
      <c r="G8" s="8">
        <v>1465.0</v>
      </c>
      <c r="H8" s="8">
        <v>800.0</v>
      </c>
      <c r="I8" s="8">
        <f t="shared" si="1"/>
        <v>1935</v>
      </c>
      <c r="J8" s="8"/>
      <c r="K8" s="17"/>
      <c r="L8" s="18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1">
        <v>7.0</v>
      </c>
      <c r="B9" s="12" t="s">
        <v>55</v>
      </c>
      <c r="C9" s="11">
        <v>207.0</v>
      </c>
      <c r="D9" s="15" t="s">
        <v>59</v>
      </c>
      <c r="E9" s="14" t="s">
        <v>57</v>
      </c>
      <c r="F9" s="11" t="s">
        <v>49</v>
      </c>
      <c r="G9" s="11"/>
      <c r="H9" s="11">
        <v>400.0</v>
      </c>
      <c r="I9" s="11">
        <f t="shared" si="1"/>
        <v>2335</v>
      </c>
      <c r="J9" s="11"/>
    </row>
    <row r="10">
      <c r="A10" s="11">
        <v>8.0</v>
      </c>
      <c r="B10" s="12" t="s">
        <v>55</v>
      </c>
      <c r="C10" s="11">
        <v>208.0</v>
      </c>
      <c r="D10" s="15" t="s">
        <v>48</v>
      </c>
      <c r="E10" s="14" t="s">
        <v>57</v>
      </c>
      <c r="F10" s="11" t="s">
        <v>49</v>
      </c>
      <c r="G10" s="11"/>
      <c r="H10" s="11">
        <v>400.0</v>
      </c>
      <c r="I10" s="11">
        <f t="shared" si="1"/>
        <v>2735</v>
      </c>
      <c r="J10" s="11"/>
    </row>
    <row r="11">
      <c r="A11" s="11">
        <v>9.0</v>
      </c>
      <c r="B11" s="12" t="s">
        <v>55</v>
      </c>
      <c r="C11" s="8"/>
      <c r="D11" s="10" t="s">
        <v>60</v>
      </c>
      <c r="E11" s="9"/>
      <c r="F11" s="8"/>
      <c r="G11" s="8">
        <v>790.0</v>
      </c>
      <c r="H11" s="8"/>
      <c r="I11" s="8">
        <f t="shared" si="1"/>
        <v>1945</v>
      </c>
      <c r="J11" s="8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1">
        <v>10.0</v>
      </c>
      <c r="B12" s="12" t="s">
        <v>61</v>
      </c>
      <c r="C12" s="11"/>
      <c r="D12" s="15" t="s">
        <v>62</v>
      </c>
      <c r="E12" s="14"/>
      <c r="F12" s="11" t="s">
        <v>63</v>
      </c>
      <c r="G12" s="11">
        <v>125.0</v>
      </c>
      <c r="H12" s="11"/>
      <c r="I12" s="11">
        <f t="shared" si="1"/>
        <v>1820</v>
      </c>
      <c r="J12" s="11"/>
      <c r="L12" s="19"/>
    </row>
    <row r="13">
      <c r="A13" s="11">
        <v>11.0</v>
      </c>
      <c r="B13" s="12" t="s">
        <v>55</v>
      </c>
      <c r="C13" s="11">
        <v>204.0</v>
      </c>
      <c r="D13" s="13" t="s">
        <v>52</v>
      </c>
      <c r="E13" s="14" t="s">
        <v>57</v>
      </c>
      <c r="F13" s="11" t="s">
        <v>49</v>
      </c>
      <c r="G13" s="11"/>
      <c r="H13" s="11">
        <v>400.0</v>
      </c>
      <c r="I13" s="11">
        <f t="shared" si="1"/>
        <v>2220</v>
      </c>
      <c r="J13" s="11"/>
    </row>
    <row r="14">
      <c r="A14" s="11">
        <v>12.0</v>
      </c>
      <c r="B14" s="12" t="s">
        <v>61</v>
      </c>
      <c r="C14" s="11">
        <v>209.0</v>
      </c>
      <c r="D14" s="13" t="s">
        <v>45</v>
      </c>
      <c r="E14" s="14" t="s">
        <v>57</v>
      </c>
      <c r="F14" s="11" t="s">
        <v>49</v>
      </c>
      <c r="G14" s="11"/>
      <c r="H14" s="11">
        <v>400.0</v>
      </c>
      <c r="I14" s="11">
        <f t="shared" si="1"/>
        <v>2620</v>
      </c>
      <c r="J14" s="11"/>
    </row>
    <row r="15">
      <c r="A15" s="11">
        <v>13.0</v>
      </c>
      <c r="B15" s="12" t="s">
        <v>61</v>
      </c>
      <c r="C15" s="11">
        <v>210.0</v>
      </c>
      <c r="D15" s="13" t="s">
        <v>45</v>
      </c>
      <c r="E15" s="14"/>
      <c r="F15" s="11" t="s">
        <v>64</v>
      </c>
      <c r="G15" s="11"/>
      <c r="H15" s="11">
        <v>1200.0</v>
      </c>
      <c r="I15" s="11">
        <f t="shared" si="1"/>
        <v>3820</v>
      </c>
      <c r="J15" s="11"/>
    </row>
    <row r="16">
      <c r="A16" s="11">
        <v>14.0</v>
      </c>
      <c r="B16" s="12" t="s">
        <v>61</v>
      </c>
      <c r="C16" s="11">
        <v>211.0</v>
      </c>
      <c r="D16" s="15" t="s">
        <v>25</v>
      </c>
      <c r="E16" s="14" t="s">
        <v>57</v>
      </c>
      <c r="F16" s="11" t="s">
        <v>49</v>
      </c>
      <c r="G16" s="11"/>
      <c r="H16" s="11">
        <v>400.0</v>
      </c>
      <c r="I16" s="11">
        <f t="shared" si="1"/>
        <v>4220</v>
      </c>
      <c r="J16" s="11"/>
    </row>
    <row r="17">
      <c r="A17" s="11">
        <v>15.0</v>
      </c>
      <c r="B17" s="12" t="s">
        <v>65</v>
      </c>
      <c r="C17" s="11"/>
      <c r="D17" s="15"/>
      <c r="E17" s="14"/>
      <c r="F17" s="11" t="s">
        <v>66</v>
      </c>
      <c r="G17" s="11"/>
      <c r="H17" s="11">
        <v>60.0</v>
      </c>
      <c r="I17" s="11">
        <f t="shared" si="1"/>
        <v>4280</v>
      </c>
      <c r="J17" s="11"/>
    </row>
    <row r="18">
      <c r="A18" s="11">
        <v>16.0</v>
      </c>
      <c r="B18" s="12" t="s">
        <v>67</v>
      </c>
      <c r="C18" s="11"/>
      <c r="D18" s="15" t="s">
        <v>68</v>
      </c>
      <c r="E18" s="14"/>
      <c r="F18" s="16" t="s">
        <v>69</v>
      </c>
      <c r="G18" s="11">
        <v>1550.0</v>
      </c>
      <c r="H18" s="11"/>
      <c r="I18" s="11">
        <f>I16-G18+H18</f>
        <v>2670</v>
      </c>
      <c r="J18" s="11"/>
    </row>
    <row r="19">
      <c r="A19" s="11">
        <v>17.0</v>
      </c>
      <c r="B19" s="12" t="s">
        <v>67</v>
      </c>
      <c r="C19" s="11"/>
      <c r="D19" s="15" t="s">
        <v>70</v>
      </c>
      <c r="E19" s="14"/>
      <c r="F19" s="11" t="s">
        <v>71</v>
      </c>
      <c r="G19" s="11">
        <v>400.0</v>
      </c>
      <c r="H19" s="11"/>
      <c r="I19" s="11">
        <f t="shared" ref="I19:I253" si="2">I18-G19+H19</f>
        <v>2270</v>
      </c>
      <c r="J19" s="15" t="s">
        <v>72</v>
      </c>
    </row>
    <row r="20">
      <c r="A20" s="11">
        <v>18.0</v>
      </c>
      <c r="B20" s="20" t="s">
        <v>73</v>
      </c>
      <c r="C20" s="21">
        <v>212.0</v>
      </c>
      <c r="D20" s="21" t="s">
        <v>74</v>
      </c>
      <c r="E20" s="12" t="s">
        <v>75</v>
      </c>
      <c r="F20" s="21" t="s">
        <v>76</v>
      </c>
      <c r="G20" s="22"/>
      <c r="H20" s="22">
        <f>400+100</f>
        <v>500</v>
      </c>
      <c r="I20" s="11">
        <f t="shared" si="2"/>
        <v>2770</v>
      </c>
      <c r="J20" s="21" t="s">
        <v>77</v>
      </c>
    </row>
    <row r="21" ht="15.75" customHeight="1">
      <c r="A21" s="11">
        <v>19.0</v>
      </c>
      <c r="B21" s="20" t="s">
        <v>78</v>
      </c>
      <c r="C21" s="21">
        <v>213.0</v>
      </c>
      <c r="D21" s="21" t="s">
        <v>23</v>
      </c>
      <c r="E21" s="12" t="s">
        <v>79</v>
      </c>
      <c r="F21" s="22"/>
      <c r="G21" s="22"/>
      <c r="H21" s="21">
        <v>800.0</v>
      </c>
      <c r="I21" s="11">
        <f t="shared" si="2"/>
        <v>3570</v>
      </c>
      <c r="J21" s="22"/>
    </row>
    <row r="22" ht="15.75" customHeight="1">
      <c r="A22" s="11">
        <v>20.0</v>
      </c>
      <c r="B22" s="20" t="s">
        <v>78</v>
      </c>
      <c r="C22" s="21">
        <v>214.0</v>
      </c>
      <c r="D22" s="21" t="s">
        <v>80</v>
      </c>
      <c r="E22" s="12" t="s">
        <v>75</v>
      </c>
      <c r="F22" s="21" t="s">
        <v>49</v>
      </c>
      <c r="G22" s="22"/>
      <c r="H22" s="21">
        <v>400.0</v>
      </c>
      <c r="I22" s="11">
        <f t="shared" si="2"/>
        <v>3970</v>
      </c>
      <c r="J22" s="22"/>
    </row>
    <row r="23" ht="15.75" customHeight="1">
      <c r="A23" s="11">
        <v>21.0</v>
      </c>
      <c r="B23" s="20" t="s">
        <v>78</v>
      </c>
      <c r="C23" s="21">
        <v>215.0</v>
      </c>
      <c r="D23" s="21" t="s">
        <v>81</v>
      </c>
      <c r="E23" s="12" t="s">
        <v>75</v>
      </c>
      <c r="F23" s="21" t="s">
        <v>49</v>
      </c>
      <c r="G23" s="22"/>
      <c r="H23" s="21">
        <v>400.0</v>
      </c>
      <c r="I23" s="11">
        <f t="shared" si="2"/>
        <v>4370</v>
      </c>
      <c r="J23" s="22"/>
    </row>
    <row r="24" ht="15.75" customHeight="1">
      <c r="A24" s="11">
        <v>22.0</v>
      </c>
      <c r="B24" s="20" t="s">
        <v>78</v>
      </c>
      <c r="C24" s="21">
        <v>216.0</v>
      </c>
      <c r="D24" s="21" t="s">
        <v>7</v>
      </c>
      <c r="E24" s="12" t="s">
        <v>75</v>
      </c>
      <c r="F24" s="21" t="s">
        <v>49</v>
      </c>
      <c r="G24" s="22"/>
      <c r="H24" s="21">
        <v>400.0</v>
      </c>
      <c r="I24" s="11">
        <f t="shared" si="2"/>
        <v>4770</v>
      </c>
      <c r="J24" s="22"/>
    </row>
    <row r="25" ht="15.75" customHeight="1">
      <c r="A25" s="11">
        <v>23.0</v>
      </c>
      <c r="B25" s="20" t="s">
        <v>78</v>
      </c>
      <c r="C25" s="21">
        <v>217.0</v>
      </c>
      <c r="D25" s="21" t="s">
        <v>18</v>
      </c>
      <c r="E25" s="12" t="s">
        <v>75</v>
      </c>
      <c r="F25" s="21" t="s">
        <v>49</v>
      </c>
      <c r="G25" s="22"/>
      <c r="H25" s="21">
        <v>400.0</v>
      </c>
      <c r="I25" s="11">
        <f t="shared" si="2"/>
        <v>5170</v>
      </c>
      <c r="J25" s="22"/>
    </row>
    <row r="26" ht="15.75" customHeight="1">
      <c r="A26" s="11">
        <v>24.0</v>
      </c>
      <c r="B26" s="20" t="s">
        <v>78</v>
      </c>
      <c r="C26" s="21">
        <v>218.0</v>
      </c>
      <c r="D26" s="21" t="s">
        <v>20</v>
      </c>
      <c r="E26" s="12" t="s">
        <v>75</v>
      </c>
      <c r="F26" s="21" t="s">
        <v>49</v>
      </c>
      <c r="G26" s="22"/>
      <c r="H26" s="21">
        <v>400.0</v>
      </c>
      <c r="I26" s="11">
        <f t="shared" si="2"/>
        <v>5570</v>
      </c>
      <c r="J26" s="22"/>
    </row>
    <row r="27" ht="15.75" customHeight="1">
      <c r="A27" s="11">
        <v>25.0</v>
      </c>
      <c r="B27" s="20" t="s">
        <v>78</v>
      </c>
      <c r="C27" s="21"/>
      <c r="D27" s="21" t="s">
        <v>82</v>
      </c>
      <c r="E27" s="12"/>
      <c r="F27" s="21"/>
      <c r="G27" s="21">
        <v>500.0</v>
      </c>
      <c r="H27" s="21"/>
      <c r="I27" s="11">
        <f t="shared" si="2"/>
        <v>5070</v>
      </c>
      <c r="J27" s="22"/>
    </row>
    <row r="28" ht="15.75" customHeight="1">
      <c r="A28" s="11">
        <v>26.0</v>
      </c>
      <c r="B28" s="20" t="s">
        <v>83</v>
      </c>
      <c r="C28" s="21">
        <v>219.0</v>
      </c>
      <c r="D28" s="21" t="s">
        <v>4</v>
      </c>
      <c r="E28" s="12" t="s">
        <v>84</v>
      </c>
      <c r="F28" s="21" t="s">
        <v>49</v>
      </c>
      <c r="G28" s="22"/>
      <c r="H28" s="21">
        <v>2100.0</v>
      </c>
      <c r="I28" s="11">
        <f t="shared" si="2"/>
        <v>7170</v>
      </c>
      <c r="J28" s="22"/>
    </row>
    <row r="29" ht="15.75" customHeight="1">
      <c r="A29" s="11">
        <v>27.0</v>
      </c>
      <c r="B29" s="20" t="s">
        <v>83</v>
      </c>
      <c r="C29" s="22"/>
      <c r="D29" s="21" t="s">
        <v>85</v>
      </c>
      <c r="E29" s="14"/>
      <c r="F29" s="11"/>
      <c r="G29" s="21">
        <v>250.0</v>
      </c>
      <c r="H29" s="22"/>
      <c r="I29" s="11">
        <f t="shared" si="2"/>
        <v>6920</v>
      </c>
      <c r="J29" s="21"/>
    </row>
    <row r="30" ht="15.75" customHeight="1">
      <c r="A30" s="11">
        <v>28.0</v>
      </c>
      <c r="B30" s="20" t="s">
        <v>83</v>
      </c>
      <c r="C30" s="22"/>
      <c r="D30" s="21" t="s">
        <v>86</v>
      </c>
      <c r="E30" s="14"/>
      <c r="F30" s="11" t="s">
        <v>71</v>
      </c>
      <c r="G30" s="21">
        <v>3000.0</v>
      </c>
      <c r="H30" s="22"/>
      <c r="I30" s="11">
        <f t="shared" si="2"/>
        <v>3920</v>
      </c>
      <c r="J30" s="21" t="s">
        <v>87</v>
      </c>
    </row>
    <row r="31" ht="15.75" customHeight="1">
      <c r="A31" s="11">
        <v>29.0</v>
      </c>
      <c r="B31" s="20" t="s">
        <v>88</v>
      </c>
      <c r="C31" s="22"/>
      <c r="D31" s="21" t="s">
        <v>86</v>
      </c>
      <c r="E31" s="14"/>
      <c r="F31" s="11" t="s">
        <v>71</v>
      </c>
      <c r="G31" s="21">
        <v>1400.0</v>
      </c>
      <c r="H31" s="22"/>
      <c r="I31" s="11">
        <f t="shared" si="2"/>
        <v>2520</v>
      </c>
      <c r="J31" s="21" t="s">
        <v>89</v>
      </c>
    </row>
    <row r="32" ht="15.75" customHeight="1">
      <c r="A32" s="11">
        <v>30.0</v>
      </c>
      <c r="B32" s="20" t="s">
        <v>90</v>
      </c>
      <c r="C32" s="22"/>
      <c r="D32" s="13" t="s">
        <v>91</v>
      </c>
      <c r="E32" s="14"/>
      <c r="F32" s="21" t="s">
        <v>92</v>
      </c>
      <c r="G32" s="21">
        <v>1900.0</v>
      </c>
      <c r="H32" s="22"/>
      <c r="I32" s="11">
        <f t="shared" si="2"/>
        <v>620</v>
      </c>
      <c r="J32" s="22"/>
    </row>
    <row r="33" ht="15.75" customHeight="1">
      <c r="A33" s="11">
        <v>31.0</v>
      </c>
      <c r="B33" s="20" t="s">
        <v>93</v>
      </c>
      <c r="C33" s="22"/>
      <c r="D33" s="21" t="s">
        <v>94</v>
      </c>
      <c r="E33" s="14"/>
      <c r="F33" s="11" t="s">
        <v>71</v>
      </c>
      <c r="G33" s="21">
        <v>350.0</v>
      </c>
      <c r="H33" s="22"/>
      <c r="I33" s="11">
        <f t="shared" si="2"/>
        <v>270</v>
      </c>
      <c r="J33" s="22"/>
    </row>
    <row r="34" ht="15.75" customHeight="1">
      <c r="A34" s="11">
        <v>32.0</v>
      </c>
      <c r="B34" s="20" t="s">
        <v>95</v>
      </c>
      <c r="C34" s="21">
        <v>220.0</v>
      </c>
      <c r="D34" s="21" t="s">
        <v>23</v>
      </c>
      <c r="E34" s="12" t="s">
        <v>96</v>
      </c>
      <c r="F34" s="21" t="s">
        <v>49</v>
      </c>
      <c r="G34" s="22"/>
      <c r="H34" s="21">
        <v>400.0</v>
      </c>
      <c r="I34" s="11">
        <f t="shared" si="2"/>
        <v>670</v>
      </c>
      <c r="J34" s="22"/>
    </row>
    <row r="35" ht="15.75" customHeight="1">
      <c r="A35" s="11">
        <v>33.0</v>
      </c>
      <c r="B35" s="20" t="s">
        <v>97</v>
      </c>
      <c r="C35" s="21">
        <v>221.0</v>
      </c>
      <c r="D35" s="21" t="s">
        <v>9</v>
      </c>
      <c r="E35" s="12" t="s">
        <v>96</v>
      </c>
      <c r="F35" s="21" t="s">
        <v>49</v>
      </c>
      <c r="G35" s="22"/>
      <c r="H35" s="21">
        <v>400.0</v>
      </c>
      <c r="I35" s="11">
        <f t="shared" si="2"/>
        <v>1070</v>
      </c>
      <c r="J35" s="22"/>
    </row>
    <row r="36" ht="15.75" customHeight="1">
      <c r="A36" s="11">
        <v>34.0</v>
      </c>
      <c r="B36" s="20" t="s">
        <v>97</v>
      </c>
      <c r="C36" s="21">
        <v>222.0</v>
      </c>
      <c r="D36" s="21" t="s">
        <v>98</v>
      </c>
      <c r="E36" s="12" t="s">
        <v>96</v>
      </c>
      <c r="F36" s="21" t="s">
        <v>49</v>
      </c>
      <c r="G36" s="22"/>
      <c r="H36" s="21">
        <v>400.0</v>
      </c>
      <c r="I36" s="11">
        <f t="shared" si="2"/>
        <v>1470</v>
      </c>
      <c r="J36" s="22"/>
    </row>
    <row r="37" ht="15.75" customHeight="1">
      <c r="A37" s="11">
        <v>35.0</v>
      </c>
      <c r="B37" s="20" t="s">
        <v>99</v>
      </c>
      <c r="C37" s="21">
        <v>223.0</v>
      </c>
      <c r="D37" s="21" t="s">
        <v>25</v>
      </c>
      <c r="E37" s="12" t="s">
        <v>75</v>
      </c>
      <c r="F37" s="21" t="s">
        <v>49</v>
      </c>
      <c r="G37" s="22"/>
      <c r="H37" s="21">
        <v>400.0</v>
      </c>
      <c r="I37" s="11">
        <f t="shared" si="2"/>
        <v>1870</v>
      </c>
      <c r="J37" s="22"/>
    </row>
    <row r="38" ht="15.75" customHeight="1">
      <c r="A38" s="11">
        <v>36.0</v>
      </c>
      <c r="B38" s="20" t="s">
        <v>100</v>
      </c>
      <c r="C38" s="22"/>
      <c r="D38" s="21" t="s">
        <v>94</v>
      </c>
      <c r="E38" s="14"/>
      <c r="F38" s="21" t="s">
        <v>71</v>
      </c>
      <c r="G38" s="21">
        <v>300.0</v>
      </c>
      <c r="H38" s="22"/>
      <c r="I38" s="11">
        <f t="shared" si="2"/>
        <v>1570</v>
      </c>
      <c r="J38" s="22"/>
    </row>
    <row r="39" ht="15.75" customHeight="1">
      <c r="A39" s="11">
        <v>37.0</v>
      </c>
      <c r="B39" s="20" t="s">
        <v>101</v>
      </c>
      <c r="C39" s="21"/>
      <c r="D39" s="21" t="s">
        <v>102</v>
      </c>
      <c r="E39" s="12"/>
      <c r="F39" s="21" t="s">
        <v>71</v>
      </c>
      <c r="G39" s="21">
        <v>50.0</v>
      </c>
      <c r="H39" s="21"/>
      <c r="I39" s="11">
        <f t="shared" si="2"/>
        <v>1520</v>
      </c>
      <c r="J39" s="21" t="s">
        <v>103</v>
      </c>
    </row>
    <row r="40" ht="15.75" customHeight="1">
      <c r="A40" s="11">
        <v>38.0</v>
      </c>
      <c r="B40" s="20" t="s">
        <v>101</v>
      </c>
      <c r="C40" s="21">
        <v>224.0</v>
      </c>
      <c r="D40" s="21" t="s">
        <v>7</v>
      </c>
      <c r="E40" s="12" t="s">
        <v>96</v>
      </c>
      <c r="F40" s="21" t="s">
        <v>49</v>
      </c>
      <c r="G40" s="22"/>
      <c r="H40" s="21">
        <v>400.0</v>
      </c>
      <c r="I40" s="11">
        <f t="shared" si="2"/>
        <v>1920</v>
      </c>
      <c r="J40" s="22"/>
    </row>
    <row r="41" ht="15.75" customHeight="1">
      <c r="A41" s="11">
        <v>39.0</v>
      </c>
      <c r="B41" s="20" t="s">
        <v>101</v>
      </c>
      <c r="C41" s="21">
        <v>225.0</v>
      </c>
      <c r="D41" s="21" t="s">
        <v>25</v>
      </c>
      <c r="E41" s="12" t="s">
        <v>96</v>
      </c>
      <c r="F41" s="21" t="s">
        <v>49</v>
      </c>
      <c r="G41" s="22"/>
      <c r="H41" s="21">
        <v>400.0</v>
      </c>
      <c r="I41" s="11">
        <f t="shared" si="2"/>
        <v>2320</v>
      </c>
      <c r="J41" s="22"/>
    </row>
    <row r="42" ht="15.75" customHeight="1">
      <c r="A42" s="11">
        <v>40.0</v>
      </c>
      <c r="B42" s="20" t="s">
        <v>101</v>
      </c>
      <c r="C42" s="21">
        <v>226.0</v>
      </c>
      <c r="D42" s="21" t="s">
        <v>14</v>
      </c>
      <c r="E42" s="21" t="s">
        <v>104</v>
      </c>
      <c r="F42" s="21" t="s">
        <v>49</v>
      </c>
      <c r="G42" s="22"/>
      <c r="H42" s="21">
        <v>800.0</v>
      </c>
      <c r="I42" s="11">
        <f t="shared" si="2"/>
        <v>3120</v>
      </c>
      <c r="J42" s="22"/>
    </row>
    <row r="43" ht="15.75" customHeight="1">
      <c r="A43" s="11">
        <v>41.0</v>
      </c>
      <c r="B43" s="20" t="s">
        <v>101</v>
      </c>
      <c r="C43" s="21">
        <v>227.0</v>
      </c>
      <c r="D43" s="21" t="s">
        <v>20</v>
      </c>
      <c r="E43" s="12" t="s">
        <v>96</v>
      </c>
      <c r="F43" s="21" t="s">
        <v>49</v>
      </c>
      <c r="G43" s="22"/>
      <c r="H43" s="21">
        <v>400.0</v>
      </c>
      <c r="I43" s="11">
        <f t="shared" si="2"/>
        <v>3520</v>
      </c>
      <c r="J43" s="22"/>
    </row>
    <row r="44" ht="15.75" customHeight="1">
      <c r="A44" s="11">
        <v>42.0</v>
      </c>
      <c r="B44" s="20" t="s">
        <v>101</v>
      </c>
      <c r="C44" s="21">
        <v>228.0</v>
      </c>
      <c r="D44" s="21" t="s">
        <v>105</v>
      </c>
      <c r="E44" s="12" t="s">
        <v>96</v>
      </c>
      <c r="F44" s="21" t="s">
        <v>49</v>
      </c>
      <c r="G44" s="22"/>
      <c r="H44" s="21">
        <v>500.0</v>
      </c>
      <c r="I44" s="11">
        <f t="shared" si="2"/>
        <v>4020</v>
      </c>
      <c r="J44" s="22"/>
    </row>
    <row r="45" ht="15.75" customHeight="1">
      <c r="A45" s="11">
        <v>43.0</v>
      </c>
      <c r="B45" s="20" t="s">
        <v>106</v>
      </c>
      <c r="C45" s="22"/>
      <c r="D45" s="13" t="s">
        <v>107</v>
      </c>
      <c r="E45" s="22"/>
      <c r="F45" s="13" t="s">
        <v>69</v>
      </c>
      <c r="G45" s="21">
        <v>1260.0</v>
      </c>
      <c r="H45" s="22"/>
      <c r="I45" s="11">
        <f t="shared" si="2"/>
        <v>2760</v>
      </c>
      <c r="J45" s="21" t="s">
        <v>108</v>
      </c>
    </row>
    <row r="46" ht="15.75" customHeight="1">
      <c r="A46" s="11">
        <v>44.0</v>
      </c>
      <c r="B46" s="20" t="s">
        <v>109</v>
      </c>
      <c r="C46" s="21">
        <v>229.0</v>
      </c>
      <c r="D46" s="21" t="s">
        <v>110</v>
      </c>
      <c r="E46" s="21" t="s">
        <v>111</v>
      </c>
      <c r="F46" s="21" t="s">
        <v>49</v>
      </c>
      <c r="G46" s="21"/>
      <c r="H46" s="21">
        <v>1200.0</v>
      </c>
      <c r="I46" s="11">
        <f t="shared" si="2"/>
        <v>3960</v>
      </c>
      <c r="J46" s="22"/>
    </row>
    <row r="47" ht="15.75" customHeight="1">
      <c r="A47" s="11">
        <v>45.0</v>
      </c>
      <c r="B47" s="20" t="s">
        <v>109</v>
      </c>
      <c r="C47" s="21">
        <v>230.0</v>
      </c>
      <c r="D47" s="21" t="s">
        <v>23</v>
      </c>
      <c r="E47" s="12" t="s">
        <v>112</v>
      </c>
      <c r="F47" s="21" t="s">
        <v>49</v>
      </c>
      <c r="G47" s="22"/>
      <c r="H47" s="21">
        <v>400.0</v>
      </c>
      <c r="I47" s="11">
        <f t="shared" si="2"/>
        <v>4360</v>
      </c>
      <c r="J47" s="22"/>
    </row>
    <row r="48" ht="15.75" customHeight="1">
      <c r="A48" s="11">
        <v>46.0</v>
      </c>
      <c r="B48" s="20" t="s">
        <v>113</v>
      </c>
      <c r="C48" s="21">
        <v>231.0</v>
      </c>
      <c r="D48" s="21" t="s">
        <v>20</v>
      </c>
      <c r="E48" s="12" t="s">
        <v>112</v>
      </c>
      <c r="F48" s="21" t="s">
        <v>49</v>
      </c>
      <c r="G48" s="22"/>
      <c r="H48" s="21">
        <v>400.0</v>
      </c>
      <c r="I48" s="11">
        <f t="shared" si="2"/>
        <v>4760</v>
      </c>
      <c r="J48" s="22"/>
    </row>
    <row r="49" ht="15.75" customHeight="1">
      <c r="A49" s="11">
        <v>47.0</v>
      </c>
      <c r="B49" s="20" t="s">
        <v>113</v>
      </c>
      <c r="C49" s="21">
        <v>232.0</v>
      </c>
      <c r="D49" s="21" t="s">
        <v>74</v>
      </c>
      <c r="E49" s="12" t="s">
        <v>112</v>
      </c>
      <c r="F49" s="21" t="s">
        <v>76</v>
      </c>
      <c r="G49" s="22"/>
      <c r="H49" s="22">
        <f>400+100</f>
        <v>500</v>
      </c>
      <c r="I49" s="11">
        <f t="shared" si="2"/>
        <v>5260</v>
      </c>
      <c r="J49" s="22"/>
    </row>
    <row r="50" ht="15.75" customHeight="1">
      <c r="A50" s="11">
        <v>48.0</v>
      </c>
      <c r="B50" s="20" t="s">
        <v>113</v>
      </c>
      <c r="C50" s="21">
        <v>233.0</v>
      </c>
      <c r="D50" s="21" t="s">
        <v>7</v>
      </c>
      <c r="E50" s="12" t="s">
        <v>112</v>
      </c>
      <c r="F50" s="21" t="s">
        <v>49</v>
      </c>
      <c r="G50" s="22"/>
      <c r="H50" s="21">
        <v>400.0</v>
      </c>
      <c r="I50" s="11">
        <f t="shared" si="2"/>
        <v>5660</v>
      </c>
      <c r="J50" s="22"/>
    </row>
    <row r="51" ht="15.75" customHeight="1">
      <c r="A51" s="11">
        <v>49.0</v>
      </c>
      <c r="B51" s="20" t="s">
        <v>113</v>
      </c>
      <c r="C51" s="21">
        <v>234.0</v>
      </c>
      <c r="D51" s="21" t="s">
        <v>98</v>
      </c>
      <c r="E51" s="12" t="s">
        <v>112</v>
      </c>
      <c r="F51" s="21" t="s">
        <v>49</v>
      </c>
      <c r="G51" s="22"/>
      <c r="H51" s="21">
        <v>800.0</v>
      </c>
      <c r="I51" s="11">
        <f t="shared" si="2"/>
        <v>6460</v>
      </c>
      <c r="J51" s="22"/>
    </row>
    <row r="52" ht="15.75" customHeight="1">
      <c r="A52" s="11">
        <v>50.0</v>
      </c>
      <c r="B52" s="20" t="s">
        <v>114</v>
      </c>
      <c r="C52" s="21">
        <v>235.0</v>
      </c>
      <c r="D52" s="21" t="s">
        <v>25</v>
      </c>
      <c r="E52" s="12" t="s">
        <v>112</v>
      </c>
      <c r="F52" s="21" t="s">
        <v>49</v>
      </c>
      <c r="G52" s="22"/>
      <c r="H52" s="21">
        <v>400.0</v>
      </c>
      <c r="I52" s="11">
        <f t="shared" si="2"/>
        <v>6860</v>
      </c>
      <c r="J52" s="22"/>
    </row>
    <row r="53" ht="15.75" customHeight="1">
      <c r="A53" s="11">
        <v>51.0</v>
      </c>
      <c r="B53" s="20" t="s">
        <v>115</v>
      </c>
      <c r="C53" s="21">
        <v>236.0</v>
      </c>
      <c r="D53" s="21" t="s">
        <v>14</v>
      </c>
      <c r="E53" s="12" t="s">
        <v>96</v>
      </c>
      <c r="F53" s="21" t="s">
        <v>49</v>
      </c>
      <c r="G53" s="22"/>
      <c r="H53" s="21">
        <v>400.0</v>
      </c>
      <c r="I53" s="11">
        <f t="shared" si="2"/>
        <v>7260</v>
      </c>
      <c r="J53" s="22"/>
    </row>
    <row r="54" ht="15.75" customHeight="1">
      <c r="A54" s="11">
        <v>52.0</v>
      </c>
      <c r="B54" s="20" t="s">
        <v>115</v>
      </c>
      <c r="C54" s="21">
        <v>237.0</v>
      </c>
      <c r="D54" s="21" t="s">
        <v>18</v>
      </c>
      <c r="E54" s="21" t="s">
        <v>116</v>
      </c>
      <c r="F54" s="21" t="s">
        <v>49</v>
      </c>
      <c r="G54" s="22"/>
      <c r="H54" s="21">
        <v>1200.0</v>
      </c>
      <c r="I54" s="11">
        <f t="shared" si="2"/>
        <v>8460</v>
      </c>
      <c r="J54" s="22"/>
    </row>
    <row r="55" ht="15.75" customHeight="1">
      <c r="A55" s="11">
        <v>53.0</v>
      </c>
      <c r="B55" s="20" t="s">
        <v>117</v>
      </c>
      <c r="C55" s="22"/>
      <c r="D55" s="21" t="s">
        <v>118</v>
      </c>
      <c r="E55" s="22"/>
      <c r="F55" s="21" t="s">
        <v>69</v>
      </c>
      <c r="G55" s="21">
        <v>1380.0</v>
      </c>
      <c r="H55" s="22"/>
      <c r="I55" s="11">
        <f t="shared" si="2"/>
        <v>7080</v>
      </c>
      <c r="J55" s="22"/>
    </row>
    <row r="56" ht="15.75" customHeight="1">
      <c r="A56" s="11">
        <v>54.0</v>
      </c>
      <c r="B56" s="20" t="s">
        <v>119</v>
      </c>
      <c r="C56" s="22"/>
      <c r="D56" s="21" t="s">
        <v>120</v>
      </c>
      <c r="E56" s="22"/>
      <c r="F56" s="22"/>
      <c r="G56" s="21">
        <v>2500.0</v>
      </c>
      <c r="H56" s="22"/>
      <c r="I56" s="11">
        <f t="shared" si="2"/>
        <v>4580</v>
      </c>
      <c r="J56" s="22"/>
    </row>
    <row r="57" ht="15.75" customHeight="1">
      <c r="A57" s="11">
        <v>55.0</v>
      </c>
      <c r="B57" s="20" t="s">
        <v>121</v>
      </c>
      <c r="C57" s="21">
        <v>238.0</v>
      </c>
      <c r="D57" s="21" t="s">
        <v>20</v>
      </c>
      <c r="E57" s="12" t="s">
        <v>122</v>
      </c>
      <c r="F57" s="21" t="s">
        <v>49</v>
      </c>
      <c r="G57" s="22"/>
      <c r="H57" s="21">
        <v>400.0</v>
      </c>
      <c r="I57" s="11">
        <f t="shared" si="2"/>
        <v>4980</v>
      </c>
      <c r="J57" s="22"/>
    </row>
    <row r="58" ht="15.75" customHeight="1">
      <c r="A58" s="11">
        <v>56.0</v>
      </c>
      <c r="B58" s="20" t="s">
        <v>121</v>
      </c>
      <c r="C58" s="21">
        <v>239.0</v>
      </c>
      <c r="D58" s="21" t="s">
        <v>123</v>
      </c>
      <c r="E58" s="12" t="s">
        <v>122</v>
      </c>
      <c r="F58" s="21" t="s">
        <v>49</v>
      </c>
      <c r="G58" s="22"/>
      <c r="H58" s="21">
        <v>800.0</v>
      </c>
      <c r="I58" s="11">
        <f t="shared" si="2"/>
        <v>5780</v>
      </c>
      <c r="J58" s="22"/>
    </row>
    <row r="59" ht="15.75" customHeight="1">
      <c r="A59" s="11">
        <v>57.0</v>
      </c>
      <c r="B59" s="20" t="s">
        <v>121</v>
      </c>
      <c r="C59" s="21">
        <v>240.0</v>
      </c>
      <c r="D59" s="21" t="s">
        <v>14</v>
      </c>
      <c r="E59" s="12" t="s">
        <v>122</v>
      </c>
      <c r="F59" s="21" t="s">
        <v>49</v>
      </c>
      <c r="G59" s="22"/>
      <c r="H59" s="21">
        <v>400.0</v>
      </c>
      <c r="I59" s="11">
        <f t="shared" si="2"/>
        <v>6180</v>
      </c>
      <c r="J59" s="22"/>
    </row>
    <row r="60" ht="15.75" customHeight="1">
      <c r="A60" s="11">
        <v>58.0</v>
      </c>
      <c r="B60" s="20" t="s">
        <v>121</v>
      </c>
      <c r="C60" s="21">
        <v>241.0</v>
      </c>
      <c r="D60" s="21" t="s">
        <v>25</v>
      </c>
      <c r="E60" s="12" t="s">
        <v>122</v>
      </c>
      <c r="F60" s="21" t="s">
        <v>49</v>
      </c>
      <c r="G60" s="22"/>
      <c r="H60" s="21">
        <v>400.0</v>
      </c>
      <c r="I60" s="11">
        <f t="shared" si="2"/>
        <v>6580</v>
      </c>
      <c r="J60" s="22"/>
    </row>
    <row r="61" ht="15.75" customHeight="1">
      <c r="A61" s="11">
        <v>59.0</v>
      </c>
      <c r="B61" s="20" t="s">
        <v>121</v>
      </c>
      <c r="C61" s="21">
        <v>242.0</v>
      </c>
      <c r="D61" s="21" t="s">
        <v>124</v>
      </c>
      <c r="E61" s="12" t="s">
        <v>122</v>
      </c>
      <c r="F61" s="21" t="s">
        <v>125</v>
      </c>
      <c r="G61" s="22"/>
      <c r="H61" s="21">
        <v>700.0</v>
      </c>
      <c r="I61" s="11">
        <f t="shared" si="2"/>
        <v>7280</v>
      </c>
      <c r="J61" s="22"/>
    </row>
    <row r="62" ht="15.75" customHeight="1">
      <c r="A62" s="11">
        <v>60.0</v>
      </c>
      <c r="B62" s="20" t="s">
        <v>121</v>
      </c>
      <c r="C62" s="21">
        <v>243.0</v>
      </c>
      <c r="D62" s="21" t="s">
        <v>23</v>
      </c>
      <c r="E62" s="12" t="s">
        <v>122</v>
      </c>
      <c r="F62" s="21" t="s">
        <v>49</v>
      </c>
      <c r="G62" s="22"/>
      <c r="H62" s="21">
        <v>400.0</v>
      </c>
      <c r="I62" s="11">
        <f t="shared" si="2"/>
        <v>7680</v>
      </c>
      <c r="J62" s="22"/>
    </row>
    <row r="63" ht="15.75" customHeight="1">
      <c r="A63" s="11">
        <v>61.0</v>
      </c>
      <c r="B63" s="20" t="s">
        <v>126</v>
      </c>
      <c r="C63" s="22"/>
      <c r="D63" s="21" t="s">
        <v>127</v>
      </c>
      <c r="E63" s="22"/>
      <c r="F63" s="22"/>
      <c r="G63" s="21">
        <v>1140.0</v>
      </c>
      <c r="H63" s="22"/>
      <c r="I63" s="11">
        <f t="shared" si="2"/>
        <v>6540</v>
      </c>
      <c r="J63" s="22"/>
    </row>
    <row r="64" ht="15.75" customHeight="1">
      <c r="A64" s="11">
        <v>62.0</v>
      </c>
      <c r="B64" s="20" t="s">
        <v>128</v>
      </c>
      <c r="C64" s="21">
        <v>244.0</v>
      </c>
      <c r="D64" s="21" t="s">
        <v>129</v>
      </c>
      <c r="E64" s="12" t="s">
        <v>122</v>
      </c>
      <c r="F64" s="21" t="s">
        <v>49</v>
      </c>
      <c r="G64" s="22"/>
      <c r="H64" s="21">
        <v>400.0</v>
      </c>
      <c r="I64" s="11">
        <f t="shared" si="2"/>
        <v>6940</v>
      </c>
      <c r="J64" s="22"/>
    </row>
    <row r="65" ht="15.75" customHeight="1">
      <c r="A65" s="11">
        <v>63.0</v>
      </c>
      <c r="B65" s="20" t="s">
        <v>130</v>
      </c>
      <c r="C65" s="21">
        <v>245.0</v>
      </c>
      <c r="D65" s="21" t="s">
        <v>23</v>
      </c>
      <c r="E65" s="12" t="s">
        <v>131</v>
      </c>
      <c r="F65" s="21" t="s">
        <v>49</v>
      </c>
      <c r="G65" s="22"/>
      <c r="H65" s="21">
        <v>400.0</v>
      </c>
      <c r="I65" s="11">
        <f t="shared" si="2"/>
        <v>7340</v>
      </c>
      <c r="J65" s="22"/>
    </row>
    <row r="66" ht="15.75" customHeight="1">
      <c r="A66" s="11">
        <v>64.0</v>
      </c>
      <c r="B66" s="20" t="s">
        <v>132</v>
      </c>
      <c r="C66" s="21"/>
      <c r="D66" s="21" t="s">
        <v>133</v>
      </c>
      <c r="E66" s="12" t="s">
        <v>131</v>
      </c>
      <c r="F66" s="22"/>
      <c r="G66" s="21">
        <v>930.0</v>
      </c>
      <c r="H66" s="21"/>
      <c r="I66" s="11">
        <f t="shared" si="2"/>
        <v>6410</v>
      </c>
      <c r="J66" s="22"/>
    </row>
    <row r="67" ht="15.75" customHeight="1">
      <c r="A67" s="11">
        <v>65.0</v>
      </c>
      <c r="B67" s="20" t="s">
        <v>134</v>
      </c>
      <c r="C67" s="21">
        <v>246.0</v>
      </c>
      <c r="D67" s="21" t="s">
        <v>7</v>
      </c>
      <c r="E67" s="12" t="s">
        <v>131</v>
      </c>
      <c r="F67" s="21" t="s">
        <v>49</v>
      </c>
      <c r="G67" s="22"/>
      <c r="H67" s="21">
        <v>400.0</v>
      </c>
      <c r="I67" s="11">
        <f t="shared" si="2"/>
        <v>6810</v>
      </c>
      <c r="J67" s="22"/>
    </row>
    <row r="68" ht="15.75" customHeight="1">
      <c r="A68" s="11">
        <v>66.0</v>
      </c>
      <c r="B68" s="20" t="s">
        <v>134</v>
      </c>
      <c r="C68" s="21">
        <v>247.0</v>
      </c>
      <c r="D68" s="21" t="s">
        <v>16</v>
      </c>
      <c r="E68" s="12" t="s">
        <v>131</v>
      </c>
      <c r="F68" s="21" t="s">
        <v>49</v>
      </c>
      <c r="G68" s="22"/>
      <c r="H68" s="21">
        <v>400.0</v>
      </c>
      <c r="I68" s="11">
        <f t="shared" si="2"/>
        <v>7210</v>
      </c>
      <c r="J68" s="22"/>
    </row>
    <row r="69" ht="15.75" customHeight="1">
      <c r="A69" s="11">
        <v>67.0</v>
      </c>
      <c r="B69" s="20" t="s">
        <v>134</v>
      </c>
      <c r="C69" s="21">
        <v>248.0</v>
      </c>
      <c r="D69" s="21" t="s">
        <v>20</v>
      </c>
      <c r="E69" s="12" t="s">
        <v>131</v>
      </c>
      <c r="F69" s="21" t="s">
        <v>49</v>
      </c>
      <c r="G69" s="22"/>
      <c r="H69" s="21">
        <v>400.0</v>
      </c>
      <c r="I69" s="11">
        <f t="shared" si="2"/>
        <v>7610</v>
      </c>
      <c r="J69" s="22"/>
    </row>
    <row r="70" ht="15.75" customHeight="1">
      <c r="A70" s="11">
        <v>68.0</v>
      </c>
      <c r="B70" s="20" t="s">
        <v>134</v>
      </c>
      <c r="C70" s="21">
        <v>249.0</v>
      </c>
      <c r="D70" s="21" t="s">
        <v>123</v>
      </c>
      <c r="E70" s="12" t="s">
        <v>131</v>
      </c>
      <c r="F70" s="21" t="s">
        <v>49</v>
      </c>
      <c r="G70" s="22"/>
      <c r="H70" s="21">
        <v>800.0</v>
      </c>
      <c r="I70" s="11">
        <f t="shared" si="2"/>
        <v>8410</v>
      </c>
      <c r="J70" s="22"/>
    </row>
    <row r="71" ht="15.75" customHeight="1">
      <c r="A71" s="11">
        <v>69.0</v>
      </c>
      <c r="B71" s="20" t="s">
        <v>135</v>
      </c>
      <c r="C71" s="21">
        <v>250.0</v>
      </c>
      <c r="D71" s="21" t="s">
        <v>136</v>
      </c>
      <c r="E71" s="21" t="s">
        <v>137</v>
      </c>
      <c r="F71" s="21" t="s">
        <v>49</v>
      </c>
      <c r="G71" s="22"/>
      <c r="H71" s="21">
        <v>800.0</v>
      </c>
      <c r="I71" s="11">
        <f t="shared" si="2"/>
        <v>9210</v>
      </c>
      <c r="J71" s="22"/>
    </row>
    <row r="72" ht="15.75" customHeight="1">
      <c r="A72" s="11">
        <v>70.0</v>
      </c>
      <c r="B72" s="20" t="s">
        <v>135</v>
      </c>
      <c r="C72" s="21">
        <v>251.0</v>
      </c>
      <c r="D72" s="21" t="s">
        <v>25</v>
      </c>
      <c r="E72" s="12" t="s">
        <v>131</v>
      </c>
      <c r="F72" s="21" t="s">
        <v>49</v>
      </c>
      <c r="G72" s="22"/>
      <c r="H72" s="21">
        <v>400.0</v>
      </c>
      <c r="I72" s="11">
        <f t="shared" si="2"/>
        <v>9610</v>
      </c>
      <c r="J72" s="22"/>
    </row>
    <row r="73" ht="15.75" customHeight="1">
      <c r="A73" s="11">
        <v>71.0</v>
      </c>
      <c r="B73" s="20" t="s">
        <v>135</v>
      </c>
      <c r="C73" s="21">
        <v>252.0</v>
      </c>
      <c r="D73" s="21" t="s">
        <v>14</v>
      </c>
      <c r="E73" s="12" t="s">
        <v>131</v>
      </c>
      <c r="F73" s="21" t="s">
        <v>49</v>
      </c>
      <c r="G73" s="22"/>
      <c r="H73" s="21">
        <v>400.0</v>
      </c>
      <c r="I73" s="11">
        <f t="shared" si="2"/>
        <v>10010</v>
      </c>
      <c r="J73" s="22"/>
    </row>
    <row r="74" ht="15.75" customHeight="1">
      <c r="A74" s="11">
        <v>72.0</v>
      </c>
      <c r="B74" s="20" t="s">
        <v>138</v>
      </c>
      <c r="C74" s="21">
        <v>253.0</v>
      </c>
      <c r="D74" s="21" t="s">
        <v>23</v>
      </c>
      <c r="E74" s="12" t="s">
        <v>139</v>
      </c>
      <c r="F74" s="21" t="s">
        <v>49</v>
      </c>
      <c r="G74" s="22"/>
      <c r="H74" s="21">
        <v>400.0</v>
      </c>
      <c r="I74" s="11">
        <f t="shared" si="2"/>
        <v>10410</v>
      </c>
      <c r="J74" s="22"/>
    </row>
    <row r="75" ht="15.75" customHeight="1">
      <c r="A75" s="11">
        <v>73.0</v>
      </c>
      <c r="B75" s="20" t="s">
        <v>140</v>
      </c>
      <c r="C75" s="21">
        <v>254.0</v>
      </c>
      <c r="D75" s="21" t="s">
        <v>98</v>
      </c>
      <c r="E75" s="12" t="s">
        <v>139</v>
      </c>
      <c r="F75" s="21" t="s">
        <v>49</v>
      </c>
      <c r="G75" s="22"/>
      <c r="H75" s="21">
        <v>400.0</v>
      </c>
      <c r="I75" s="11">
        <f t="shared" si="2"/>
        <v>10810</v>
      </c>
      <c r="J75" s="22"/>
    </row>
    <row r="76" ht="15.75" customHeight="1">
      <c r="A76" s="11">
        <v>74.0</v>
      </c>
      <c r="B76" s="20" t="s">
        <v>140</v>
      </c>
      <c r="C76" s="21">
        <v>255.0</v>
      </c>
      <c r="D76" s="21" t="s">
        <v>9</v>
      </c>
      <c r="E76" s="12" t="s">
        <v>139</v>
      </c>
      <c r="F76" s="21" t="s">
        <v>49</v>
      </c>
      <c r="G76" s="22"/>
      <c r="H76" s="21">
        <v>400.0</v>
      </c>
      <c r="I76" s="11">
        <f t="shared" si="2"/>
        <v>11210</v>
      </c>
      <c r="J76" s="22"/>
    </row>
    <row r="77" ht="15.75" customHeight="1">
      <c r="A77" s="11">
        <v>75.0</v>
      </c>
      <c r="B77" s="20" t="s">
        <v>141</v>
      </c>
      <c r="C77" s="21"/>
      <c r="D77" s="21" t="s">
        <v>142</v>
      </c>
      <c r="E77" s="23"/>
      <c r="F77" s="22"/>
      <c r="G77" s="21">
        <v>3000.0</v>
      </c>
      <c r="H77" s="22"/>
      <c r="I77" s="11">
        <f t="shared" si="2"/>
        <v>8210</v>
      </c>
      <c r="J77" s="22"/>
    </row>
    <row r="78" ht="15.75" customHeight="1">
      <c r="A78" s="11">
        <v>76.0</v>
      </c>
      <c r="B78" s="20" t="s">
        <v>143</v>
      </c>
      <c r="C78" s="21">
        <v>256.0</v>
      </c>
      <c r="D78" s="21" t="s">
        <v>7</v>
      </c>
      <c r="E78" s="12" t="s">
        <v>139</v>
      </c>
      <c r="F78" s="21" t="s">
        <v>49</v>
      </c>
      <c r="G78" s="22"/>
      <c r="H78" s="21">
        <v>400.0</v>
      </c>
      <c r="I78" s="11">
        <f t="shared" si="2"/>
        <v>8610</v>
      </c>
      <c r="J78" s="22"/>
    </row>
    <row r="79" ht="15.75" customHeight="1">
      <c r="A79" s="11">
        <v>77.0</v>
      </c>
      <c r="B79" s="20" t="s">
        <v>143</v>
      </c>
      <c r="C79" s="21">
        <v>257.0</v>
      </c>
      <c r="D79" s="21" t="s">
        <v>16</v>
      </c>
      <c r="E79" s="12" t="s">
        <v>139</v>
      </c>
      <c r="F79" s="21" t="s">
        <v>49</v>
      </c>
      <c r="G79" s="22"/>
      <c r="H79" s="21">
        <v>400.0</v>
      </c>
      <c r="I79" s="11">
        <f t="shared" si="2"/>
        <v>9010</v>
      </c>
      <c r="J79" s="22"/>
    </row>
    <row r="80" ht="15.75" customHeight="1">
      <c r="A80" s="11">
        <v>78.0</v>
      </c>
      <c r="B80" s="20" t="s">
        <v>143</v>
      </c>
      <c r="C80" s="21">
        <v>258.0</v>
      </c>
      <c r="D80" s="21" t="s">
        <v>25</v>
      </c>
      <c r="E80" s="12" t="s">
        <v>139</v>
      </c>
      <c r="F80" s="21" t="s">
        <v>49</v>
      </c>
      <c r="G80" s="22"/>
      <c r="H80" s="21">
        <v>400.0</v>
      </c>
      <c r="I80" s="11">
        <f t="shared" si="2"/>
        <v>9410</v>
      </c>
      <c r="J80" s="22"/>
    </row>
    <row r="81" ht="15.75" customHeight="1">
      <c r="A81" s="11">
        <v>79.0</v>
      </c>
      <c r="B81" s="20" t="s">
        <v>143</v>
      </c>
      <c r="C81" s="21">
        <v>259.0</v>
      </c>
      <c r="D81" s="21" t="s">
        <v>14</v>
      </c>
      <c r="E81" s="12" t="s">
        <v>139</v>
      </c>
      <c r="F81" s="21" t="s">
        <v>49</v>
      </c>
      <c r="G81" s="22"/>
      <c r="H81" s="21">
        <v>400.0</v>
      </c>
      <c r="I81" s="11">
        <f t="shared" si="2"/>
        <v>9810</v>
      </c>
      <c r="J81" s="22"/>
    </row>
    <row r="82" ht="15.75" customHeight="1">
      <c r="A82" s="11">
        <v>80.0</v>
      </c>
      <c r="B82" s="20" t="s">
        <v>144</v>
      </c>
      <c r="C82" s="21"/>
      <c r="D82" s="21" t="s">
        <v>145</v>
      </c>
      <c r="E82" s="23"/>
      <c r="F82" s="22"/>
      <c r="G82" s="21">
        <v>100.0</v>
      </c>
      <c r="H82" s="21"/>
      <c r="I82" s="11">
        <f t="shared" si="2"/>
        <v>9710</v>
      </c>
      <c r="J82" s="22"/>
    </row>
    <row r="83" ht="15.75" customHeight="1">
      <c r="A83" s="11">
        <v>81.0</v>
      </c>
      <c r="B83" s="20" t="s">
        <v>144</v>
      </c>
      <c r="C83" s="21">
        <v>260.0</v>
      </c>
      <c r="D83" s="21" t="s">
        <v>7</v>
      </c>
      <c r="E83" s="12" t="s">
        <v>146</v>
      </c>
      <c r="F83" s="21" t="s">
        <v>49</v>
      </c>
      <c r="G83" s="22"/>
      <c r="H83" s="21">
        <v>400.0</v>
      </c>
      <c r="I83" s="11">
        <f t="shared" si="2"/>
        <v>10110</v>
      </c>
      <c r="J83" s="22"/>
    </row>
    <row r="84" ht="15.75" customHeight="1">
      <c r="A84" s="11">
        <v>82.0</v>
      </c>
      <c r="B84" s="20" t="s">
        <v>144</v>
      </c>
      <c r="C84" s="21">
        <v>261.0</v>
      </c>
      <c r="D84" s="21" t="s">
        <v>20</v>
      </c>
      <c r="E84" s="21" t="s">
        <v>147</v>
      </c>
      <c r="F84" s="21" t="s">
        <v>49</v>
      </c>
      <c r="G84" s="22"/>
      <c r="H84" s="21">
        <v>800.0</v>
      </c>
      <c r="I84" s="11">
        <f t="shared" si="2"/>
        <v>10910</v>
      </c>
      <c r="J84" s="22"/>
    </row>
    <row r="85" ht="15.75" customHeight="1">
      <c r="A85" s="11">
        <v>83.0</v>
      </c>
      <c r="B85" s="24" t="s">
        <v>144</v>
      </c>
      <c r="C85" s="21"/>
      <c r="D85" s="21" t="s">
        <v>148</v>
      </c>
      <c r="E85" s="21"/>
      <c r="F85" s="22"/>
      <c r="G85" s="21">
        <v>250.0</v>
      </c>
      <c r="H85" s="21"/>
      <c r="I85" s="11">
        <f t="shared" si="2"/>
        <v>10660</v>
      </c>
      <c r="J85" s="21" t="s">
        <v>20</v>
      </c>
    </row>
    <row r="86" ht="15.75" customHeight="1">
      <c r="A86" s="11">
        <v>84.0</v>
      </c>
      <c r="B86" s="20" t="s">
        <v>144</v>
      </c>
      <c r="C86" s="21">
        <v>262.0</v>
      </c>
      <c r="D86" s="21" t="s">
        <v>9</v>
      </c>
      <c r="E86" s="12" t="s">
        <v>146</v>
      </c>
      <c r="F86" s="21" t="s">
        <v>49</v>
      </c>
      <c r="G86" s="22"/>
      <c r="H86" s="21">
        <v>800.0</v>
      </c>
      <c r="I86" s="11">
        <f t="shared" si="2"/>
        <v>11460</v>
      </c>
      <c r="J86" s="22"/>
    </row>
    <row r="87" ht="15.75" customHeight="1">
      <c r="A87" s="11">
        <v>85.0</v>
      </c>
      <c r="B87" s="20" t="s">
        <v>144</v>
      </c>
      <c r="C87" s="21">
        <v>263.0</v>
      </c>
      <c r="D87" s="21" t="s">
        <v>25</v>
      </c>
      <c r="E87" s="12" t="s">
        <v>146</v>
      </c>
      <c r="F87" s="21" t="s">
        <v>49</v>
      </c>
      <c r="G87" s="22"/>
      <c r="H87" s="21">
        <v>400.0</v>
      </c>
      <c r="I87" s="11">
        <f t="shared" si="2"/>
        <v>11860</v>
      </c>
      <c r="J87" s="22"/>
    </row>
    <row r="88" ht="15.75" customHeight="1">
      <c r="A88" s="11">
        <v>86.0</v>
      </c>
      <c r="B88" s="20" t="s">
        <v>144</v>
      </c>
      <c r="C88" s="21">
        <v>264.0</v>
      </c>
      <c r="D88" s="21" t="s">
        <v>14</v>
      </c>
      <c r="E88" s="12" t="s">
        <v>146</v>
      </c>
      <c r="F88" s="21" t="s">
        <v>49</v>
      </c>
      <c r="G88" s="22"/>
      <c r="H88" s="21">
        <v>400.0</v>
      </c>
      <c r="I88" s="11">
        <f t="shared" si="2"/>
        <v>12260</v>
      </c>
      <c r="J88" s="22"/>
    </row>
    <row r="89" ht="15.75" customHeight="1">
      <c r="A89" s="11">
        <v>87.0</v>
      </c>
      <c r="B89" s="20" t="s">
        <v>134</v>
      </c>
      <c r="C89" s="21">
        <v>247.0</v>
      </c>
      <c r="D89" s="21" t="s">
        <v>149</v>
      </c>
      <c r="E89" s="22"/>
      <c r="F89" s="22"/>
      <c r="G89" s="21"/>
      <c r="H89" s="21">
        <v>100.0</v>
      </c>
      <c r="I89" s="11">
        <f t="shared" si="2"/>
        <v>12360</v>
      </c>
      <c r="J89" s="21" t="s">
        <v>150</v>
      </c>
    </row>
    <row r="90" ht="15.75" customHeight="1">
      <c r="A90" s="11">
        <v>88.0</v>
      </c>
      <c r="B90" s="20" t="s">
        <v>151</v>
      </c>
      <c r="C90" s="21">
        <v>257.0</v>
      </c>
      <c r="D90" s="21" t="s">
        <v>152</v>
      </c>
      <c r="E90" s="22"/>
      <c r="F90" s="22"/>
      <c r="G90" s="21"/>
      <c r="H90" s="21">
        <v>100.0</v>
      </c>
      <c r="I90" s="11">
        <f t="shared" si="2"/>
        <v>12460</v>
      </c>
      <c r="J90" s="21" t="s">
        <v>150</v>
      </c>
    </row>
    <row r="91" ht="15.75" customHeight="1">
      <c r="A91" s="11">
        <v>89.0</v>
      </c>
      <c r="B91" s="20" t="s">
        <v>153</v>
      </c>
      <c r="C91" s="21">
        <v>268.0</v>
      </c>
      <c r="D91" s="21" t="s">
        <v>23</v>
      </c>
      <c r="E91" s="12" t="s">
        <v>146</v>
      </c>
      <c r="F91" s="21" t="s">
        <v>49</v>
      </c>
      <c r="G91" s="21"/>
      <c r="H91" s="21">
        <v>400.0</v>
      </c>
      <c r="I91" s="11">
        <f t="shared" si="2"/>
        <v>12860</v>
      </c>
      <c r="J91" s="22"/>
    </row>
    <row r="92" ht="15.75" customHeight="1">
      <c r="A92" s="11">
        <v>90.0</v>
      </c>
      <c r="B92" s="20" t="s">
        <v>154</v>
      </c>
      <c r="C92" s="22"/>
      <c r="D92" s="21" t="s">
        <v>155</v>
      </c>
      <c r="E92" s="22"/>
      <c r="F92" s="22"/>
      <c r="G92" s="21">
        <v>1300.0</v>
      </c>
      <c r="H92" s="22"/>
      <c r="I92" s="11">
        <f t="shared" si="2"/>
        <v>11560</v>
      </c>
      <c r="J92" s="22"/>
    </row>
    <row r="93" ht="15.75" customHeight="1">
      <c r="A93" s="11">
        <v>91.0</v>
      </c>
      <c r="B93" s="20" t="s">
        <v>154</v>
      </c>
      <c r="C93" s="21">
        <v>265.0</v>
      </c>
      <c r="D93" s="21" t="s">
        <v>74</v>
      </c>
      <c r="E93" s="21" t="s">
        <v>156</v>
      </c>
      <c r="F93" s="21" t="s">
        <v>125</v>
      </c>
      <c r="G93" s="22"/>
      <c r="H93" s="21">
        <v>500.0</v>
      </c>
      <c r="I93" s="11">
        <f t="shared" si="2"/>
        <v>12060</v>
      </c>
      <c r="J93" s="22"/>
    </row>
    <row r="94" ht="15.75" customHeight="1">
      <c r="A94" s="11">
        <v>92.0</v>
      </c>
      <c r="B94" s="20" t="s">
        <v>154</v>
      </c>
      <c r="C94" s="21">
        <v>266.0</v>
      </c>
      <c r="D94" s="21" t="s">
        <v>136</v>
      </c>
      <c r="E94" s="12" t="s">
        <v>146</v>
      </c>
      <c r="F94" s="21" t="s">
        <v>49</v>
      </c>
      <c r="G94" s="22"/>
      <c r="H94" s="21">
        <v>400.0</v>
      </c>
      <c r="I94" s="11">
        <f t="shared" si="2"/>
        <v>12460</v>
      </c>
      <c r="J94" s="22"/>
    </row>
    <row r="95" ht="15.75" customHeight="1">
      <c r="A95" s="11">
        <v>93.0</v>
      </c>
      <c r="B95" s="20" t="s">
        <v>154</v>
      </c>
      <c r="C95" s="21">
        <v>267.0</v>
      </c>
      <c r="D95" s="21" t="s">
        <v>20</v>
      </c>
      <c r="E95" s="12" t="s">
        <v>157</v>
      </c>
      <c r="F95" s="21" t="s">
        <v>49</v>
      </c>
      <c r="G95" s="22"/>
      <c r="H95" s="21">
        <v>400.0</v>
      </c>
      <c r="I95" s="11">
        <f t="shared" si="2"/>
        <v>12860</v>
      </c>
      <c r="J95" s="22"/>
    </row>
    <row r="96" ht="15.75" customHeight="1">
      <c r="A96" s="11">
        <v>94.0</v>
      </c>
      <c r="B96" s="20" t="s">
        <v>154</v>
      </c>
      <c r="C96" s="21">
        <v>269.0</v>
      </c>
      <c r="D96" s="21" t="s">
        <v>23</v>
      </c>
      <c r="E96" s="12" t="s">
        <v>157</v>
      </c>
      <c r="F96" s="21" t="s">
        <v>49</v>
      </c>
      <c r="G96" s="22"/>
      <c r="H96" s="21">
        <v>400.0</v>
      </c>
      <c r="I96" s="11">
        <f t="shared" si="2"/>
        <v>13260</v>
      </c>
      <c r="J96" s="22"/>
    </row>
    <row r="97" ht="15.75" customHeight="1">
      <c r="A97" s="11">
        <v>95.0</v>
      </c>
      <c r="B97" s="20" t="s">
        <v>154</v>
      </c>
      <c r="C97" s="22"/>
      <c r="D97" s="21" t="s">
        <v>158</v>
      </c>
      <c r="E97" s="22"/>
      <c r="F97" s="22"/>
      <c r="G97" s="21">
        <v>70.0</v>
      </c>
      <c r="H97" s="22"/>
      <c r="I97" s="11">
        <f t="shared" si="2"/>
        <v>13190</v>
      </c>
      <c r="J97" s="22"/>
    </row>
    <row r="98" ht="15.75" customHeight="1">
      <c r="A98" s="11">
        <v>96.0</v>
      </c>
      <c r="B98" s="20" t="s">
        <v>159</v>
      </c>
      <c r="C98" s="22"/>
      <c r="D98" s="21" t="s">
        <v>160</v>
      </c>
      <c r="E98" s="22"/>
      <c r="F98" s="21" t="s">
        <v>69</v>
      </c>
      <c r="G98" s="21">
        <v>990.0</v>
      </c>
      <c r="H98" s="22"/>
      <c r="I98" s="11">
        <f t="shared" si="2"/>
        <v>12200</v>
      </c>
      <c r="J98" s="22"/>
    </row>
    <row r="99" ht="15.75" customHeight="1">
      <c r="A99" s="11">
        <v>97.0</v>
      </c>
      <c r="B99" s="20" t="s">
        <v>161</v>
      </c>
      <c r="C99" s="22"/>
      <c r="D99" s="21" t="s">
        <v>162</v>
      </c>
      <c r="E99" s="22"/>
      <c r="F99" s="21" t="s">
        <v>69</v>
      </c>
      <c r="G99" s="21">
        <v>2330.0</v>
      </c>
      <c r="H99" s="22"/>
      <c r="I99" s="11">
        <f t="shared" si="2"/>
        <v>9870</v>
      </c>
      <c r="J99" s="25" t="s">
        <v>163</v>
      </c>
    </row>
    <row r="100" ht="15.75" customHeight="1">
      <c r="A100" s="11">
        <v>98.0</v>
      </c>
      <c r="B100" s="20" t="s">
        <v>164</v>
      </c>
      <c r="C100" s="22"/>
      <c r="D100" s="21" t="s">
        <v>165</v>
      </c>
      <c r="E100" s="22"/>
      <c r="F100" s="22"/>
      <c r="G100" s="21">
        <v>5000.0</v>
      </c>
      <c r="H100" s="22"/>
      <c r="I100" s="11">
        <f t="shared" si="2"/>
        <v>4870</v>
      </c>
      <c r="J100" s="22"/>
    </row>
    <row r="101" ht="15.75" customHeight="1">
      <c r="A101" s="11">
        <v>99.0</v>
      </c>
      <c r="B101" s="20" t="s">
        <v>164</v>
      </c>
      <c r="C101" s="22"/>
      <c r="D101" s="21" t="s">
        <v>94</v>
      </c>
      <c r="E101" s="22"/>
      <c r="F101" s="22"/>
      <c r="G101" s="21">
        <v>1400.0</v>
      </c>
      <c r="H101" s="22"/>
      <c r="I101" s="11">
        <f t="shared" si="2"/>
        <v>3470</v>
      </c>
      <c r="J101" s="22"/>
    </row>
    <row r="102" ht="15.75" customHeight="1">
      <c r="A102" s="11">
        <v>100.0</v>
      </c>
      <c r="B102" s="20" t="s">
        <v>166</v>
      </c>
      <c r="C102" s="21">
        <v>270.0</v>
      </c>
      <c r="D102" s="21" t="s">
        <v>9</v>
      </c>
      <c r="E102" s="12" t="s">
        <v>157</v>
      </c>
      <c r="F102" s="21" t="s">
        <v>49</v>
      </c>
      <c r="G102" s="22"/>
      <c r="H102" s="21">
        <v>800.0</v>
      </c>
      <c r="I102" s="11">
        <f t="shared" si="2"/>
        <v>4270</v>
      </c>
      <c r="J102" s="22"/>
    </row>
    <row r="103" ht="15.75" customHeight="1">
      <c r="A103" s="11">
        <v>101.0</v>
      </c>
      <c r="B103" s="20" t="s">
        <v>167</v>
      </c>
      <c r="C103" s="21">
        <v>271.0</v>
      </c>
      <c r="D103" s="21" t="s">
        <v>7</v>
      </c>
      <c r="E103" s="12" t="s">
        <v>157</v>
      </c>
      <c r="F103" s="21" t="s">
        <v>49</v>
      </c>
      <c r="G103" s="22"/>
      <c r="H103" s="21">
        <v>400.0</v>
      </c>
      <c r="I103" s="11">
        <f t="shared" si="2"/>
        <v>4670</v>
      </c>
      <c r="J103" s="22"/>
    </row>
    <row r="104" ht="15.75" customHeight="1">
      <c r="A104" s="11">
        <v>102.0</v>
      </c>
      <c r="B104" s="20" t="s">
        <v>167</v>
      </c>
      <c r="C104" s="21">
        <v>272.0</v>
      </c>
      <c r="D104" s="21" t="s">
        <v>74</v>
      </c>
      <c r="E104" s="21" t="s">
        <v>168</v>
      </c>
      <c r="F104" s="21" t="s">
        <v>125</v>
      </c>
      <c r="G104" s="22"/>
      <c r="H104" s="21">
        <v>500.0</v>
      </c>
      <c r="I104" s="11">
        <f t="shared" si="2"/>
        <v>5170</v>
      </c>
      <c r="J104" s="21" t="s">
        <v>169</v>
      </c>
    </row>
    <row r="105" ht="15.75" customHeight="1">
      <c r="A105" s="11">
        <v>103.0</v>
      </c>
      <c r="B105" s="20" t="s">
        <v>167</v>
      </c>
      <c r="C105" s="21">
        <v>273.0</v>
      </c>
      <c r="D105" s="21" t="s">
        <v>136</v>
      </c>
      <c r="E105" s="12" t="s">
        <v>157</v>
      </c>
      <c r="F105" s="21" t="s">
        <v>49</v>
      </c>
      <c r="G105" s="22"/>
      <c r="H105" s="21">
        <v>400.0</v>
      </c>
      <c r="I105" s="11">
        <f t="shared" si="2"/>
        <v>5570</v>
      </c>
      <c r="J105" s="22"/>
    </row>
    <row r="106" ht="15.75" customHeight="1">
      <c r="A106" s="11">
        <v>104.0</v>
      </c>
      <c r="B106" s="20" t="s">
        <v>167</v>
      </c>
      <c r="C106" s="21">
        <v>274.0</v>
      </c>
      <c r="D106" s="21" t="s">
        <v>25</v>
      </c>
      <c r="E106" s="12" t="s">
        <v>157</v>
      </c>
      <c r="F106" s="21" t="s">
        <v>49</v>
      </c>
      <c r="G106" s="22"/>
      <c r="H106" s="21">
        <v>400.0</v>
      </c>
      <c r="I106" s="11">
        <f t="shared" si="2"/>
        <v>5970</v>
      </c>
      <c r="J106" s="22"/>
    </row>
    <row r="107" ht="15.75" customHeight="1">
      <c r="A107" s="11">
        <v>105.0</v>
      </c>
      <c r="B107" s="20" t="s">
        <v>167</v>
      </c>
      <c r="C107" s="21">
        <v>275.0</v>
      </c>
      <c r="D107" s="21" t="s">
        <v>14</v>
      </c>
      <c r="E107" s="12" t="s">
        <v>157</v>
      </c>
      <c r="F107" s="21" t="s">
        <v>49</v>
      </c>
      <c r="G107" s="22"/>
      <c r="H107" s="21">
        <v>400.0</v>
      </c>
      <c r="I107" s="11">
        <f t="shared" si="2"/>
        <v>6370</v>
      </c>
      <c r="J107" s="22"/>
    </row>
    <row r="108" ht="15.75" customHeight="1">
      <c r="A108" s="11">
        <v>106.0</v>
      </c>
      <c r="B108" s="20" t="s">
        <v>170</v>
      </c>
      <c r="C108" s="22"/>
      <c r="D108" s="21" t="s">
        <v>171</v>
      </c>
      <c r="E108" s="22"/>
      <c r="F108" s="22"/>
      <c r="G108" s="21">
        <v>1270.0</v>
      </c>
      <c r="H108" s="22"/>
      <c r="I108" s="11">
        <f t="shared" si="2"/>
        <v>5100</v>
      </c>
      <c r="J108" s="22"/>
    </row>
    <row r="109" ht="15.75" customHeight="1">
      <c r="A109" s="11">
        <v>107.0</v>
      </c>
      <c r="B109" s="20" t="s">
        <v>172</v>
      </c>
      <c r="C109" s="21">
        <v>276.0</v>
      </c>
      <c r="D109" s="21" t="s">
        <v>4</v>
      </c>
      <c r="E109" s="21" t="s">
        <v>173</v>
      </c>
      <c r="F109" s="21" t="s">
        <v>49</v>
      </c>
      <c r="G109" s="22"/>
      <c r="H109" s="21">
        <v>1500.0</v>
      </c>
      <c r="I109" s="11">
        <f t="shared" si="2"/>
        <v>6600</v>
      </c>
      <c r="J109" s="22"/>
    </row>
    <row r="110" ht="15.75" customHeight="1">
      <c r="A110" s="11">
        <v>108.0</v>
      </c>
      <c r="B110" s="20" t="s">
        <v>172</v>
      </c>
      <c r="C110" s="21">
        <v>277.0</v>
      </c>
      <c r="D110" s="21" t="s">
        <v>11</v>
      </c>
      <c r="E110" s="21" t="s">
        <v>174</v>
      </c>
      <c r="F110" s="21" t="s">
        <v>49</v>
      </c>
      <c r="G110" s="22"/>
      <c r="H110" s="21">
        <v>2000.0</v>
      </c>
      <c r="I110" s="11">
        <f t="shared" si="2"/>
        <v>8600</v>
      </c>
      <c r="J110" s="22"/>
    </row>
    <row r="111" ht="15.75" customHeight="1">
      <c r="A111" s="11">
        <v>109.0</v>
      </c>
      <c r="B111" s="20" t="s">
        <v>172</v>
      </c>
      <c r="C111" s="22"/>
      <c r="D111" s="21" t="s">
        <v>175</v>
      </c>
      <c r="E111" s="22"/>
      <c r="F111" s="22"/>
      <c r="G111" s="21">
        <v>500.0</v>
      </c>
      <c r="H111" s="22"/>
      <c r="I111" s="11">
        <f t="shared" si="2"/>
        <v>8100</v>
      </c>
      <c r="J111" s="11"/>
    </row>
    <row r="112" ht="15.75" customHeight="1">
      <c r="A112" s="11">
        <v>110.0</v>
      </c>
      <c r="B112" s="20" t="s">
        <v>172</v>
      </c>
      <c r="C112" s="22"/>
      <c r="D112" s="21" t="s">
        <v>176</v>
      </c>
      <c r="E112" s="22"/>
      <c r="F112" s="22"/>
      <c r="G112" s="21">
        <v>260.0</v>
      </c>
      <c r="H112" s="22"/>
      <c r="I112" s="11">
        <f t="shared" si="2"/>
        <v>7840</v>
      </c>
      <c r="J112" s="21" t="s">
        <v>177</v>
      </c>
    </row>
    <row r="113" ht="15.75" customHeight="1">
      <c r="A113" s="11">
        <v>111.0</v>
      </c>
      <c r="B113" s="20" t="s">
        <v>178</v>
      </c>
      <c r="C113" s="21">
        <v>278.0</v>
      </c>
      <c r="D113" s="21" t="s">
        <v>74</v>
      </c>
      <c r="E113" s="21" t="s">
        <v>179</v>
      </c>
      <c r="F113" s="21" t="s">
        <v>125</v>
      </c>
      <c r="G113" s="22"/>
      <c r="H113" s="21">
        <v>500.0</v>
      </c>
      <c r="I113" s="11">
        <f t="shared" si="2"/>
        <v>8340</v>
      </c>
      <c r="J113" s="22"/>
    </row>
    <row r="114" ht="15.75" customHeight="1">
      <c r="A114" s="11">
        <v>112.0</v>
      </c>
      <c r="B114" s="20" t="s">
        <v>178</v>
      </c>
      <c r="C114" s="21">
        <v>279.0</v>
      </c>
      <c r="D114" s="21" t="s">
        <v>136</v>
      </c>
      <c r="E114" s="12" t="s">
        <v>180</v>
      </c>
      <c r="F114" s="21" t="s">
        <v>49</v>
      </c>
      <c r="G114" s="22"/>
      <c r="H114" s="21">
        <v>400.0</v>
      </c>
      <c r="I114" s="11">
        <f t="shared" si="2"/>
        <v>8740</v>
      </c>
      <c r="J114" s="22"/>
    </row>
    <row r="115" ht="15.75" customHeight="1">
      <c r="A115" s="11">
        <v>113.0</v>
      </c>
      <c r="B115" s="20" t="s">
        <v>178</v>
      </c>
      <c r="C115" s="21">
        <v>280.0</v>
      </c>
      <c r="D115" s="21" t="s">
        <v>20</v>
      </c>
      <c r="E115" s="12" t="s">
        <v>181</v>
      </c>
      <c r="F115" s="21" t="s">
        <v>49</v>
      </c>
      <c r="G115" s="22"/>
      <c r="H115" s="21">
        <v>800.0</v>
      </c>
      <c r="I115" s="11">
        <f t="shared" si="2"/>
        <v>9540</v>
      </c>
      <c r="J115" s="22"/>
    </row>
    <row r="116" ht="15.75" customHeight="1">
      <c r="A116" s="11">
        <v>114.0</v>
      </c>
      <c r="B116" s="20" t="s">
        <v>178</v>
      </c>
      <c r="C116" s="21">
        <v>281.0</v>
      </c>
      <c r="D116" s="21" t="s">
        <v>182</v>
      </c>
      <c r="E116" s="12" t="s">
        <v>183</v>
      </c>
      <c r="F116" s="21" t="s">
        <v>49</v>
      </c>
      <c r="G116" s="22"/>
      <c r="H116" s="21">
        <v>800.0</v>
      </c>
      <c r="I116" s="11">
        <f t="shared" si="2"/>
        <v>10340</v>
      </c>
      <c r="J116" s="22"/>
    </row>
    <row r="117" ht="15.75" customHeight="1">
      <c r="A117" s="11">
        <v>115.0</v>
      </c>
      <c r="B117" s="20" t="s">
        <v>178</v>
      </c>
      <c r="C117" s="21">
        <v>282.0</v>
      </c>
      <c r="D117" s="21" t="s">
        <v>25</v>
      </c>
      <c r="E117" s="12" t="s">
        <v>183</v>
      </c>
      <c r="F117" s="21" t="s">
        <v>49</v>
      </c>
      <c r="G117" s="22"/>
      <c r="H117" s="21">
        <v>400.0</v>
      </c>
      <c r="I117" s="11">
        <f t="shared" si="2"/>
        <v>10740</v>
      </c>
      <c r="J117" s="22"/>
    </row>
    <row r="118" ht="15.75" customHeight="1">
      <c r="A118" s="11">
        <v>116.0</v>
      </c>
      <c r="B118" s="20" t="s">
        <v>178</v>
      </c>
      <c r="C118" s="22"/>
      <c r="D118" s="21" t="s">
        <v>184</v>
      </c>
      <c r="E118" s="22"/>
      <c r="F118" s="22"/>
      <c r="G118" s="22">
        <f>2*70</f>
        <v>140</v>
      </c>
      <c r="H118" s="22"/>
      <c r="I118" s="11">
        <f t="shared" si="2"/>
        <v>10600</v>
      </c>
      <c r="J118" s="22"/>
    </row>
    <row r="119" ht="15.75" customHeight="1">
      <c r="A119" s="11">
        <v>117.0</v>
      </c>
      <c r="B119" s="20" t="s">
        <v>185</v>
      </c>
      <c r="C119" s="21">
        <v>283.0</v>
      </c>
      <c r="D119" s="21" t="s">
        <v>7</v>
      </c>
      <c r="E119" s="12" t="s">
        <v>181</v>
      </c>
      <c r="F119" s="21" t="s">
        <v>49</v>
      </c>
      <c r="G119" s="22"/>
      <c r="H119" s="21">
        <v>800.0</v>
      </c>
      <c r="I119" s="11">
        <f t="shared" si="2"/>
        <v>11400</v>
      </c>
      <c r="J119" s="22"/>
    </row>
    <row r="120" ht="15.75" customHeight="1">
      <c r="A120" s="11">
        <v>118.0</v>
      </c>
      <c r="B120" s="20" t="s">
        <v>185</v>
      </c>
      <c r="C120" s="21">
        <v>284.0</v>
      </c>
      <c r="D120" s="21" t="s">
        <v>25</v>
      </c>
      <c r="E120" s="26">
        <v>45436.0</v>
      </c>
      <c r="F120" s="21" t="s">
        <v>49</v>
      </c>
      <c r="G120" s="22"/>
      <c r="H120" s="21">
        <v>400.0</v>
      </c>
      <c r="I120" s="11">
        <f t="shared" si="2"/>
        <v>11800</v>
      </c>
      <c r="J120" s="22"/>
    </row>
    <row r="121" ht="15.75" customHeight="1">
      <c r="A121" s="11">
        <v>119.0</v>
      </c>
      <c r="B121" s="20" t="s">
        <v>185</v>
      </c>
      <c r="C121" s="21">
        <v>285.0</v>
      </c>
      <c r="D121" s="21" t="s">
        <v>14</v>
      </c>
      <c r="E121" s="12" t="s">
        <v>181</v>
      </c>
      <c r="F121" s="21" t="s">
        <v>49</v>
      </c>
      <c r="G121" s="22"/>
      <c r="H121" s="21">
        <v>800.0</v>
      </c>
      <c r="I121" s="11">
        <f t="shared" si="2"/>
        <v>12600</v>
      </c>
      <c r="J121" s="22"/>
    </row>
    <row r="122" ht="15.75" customHeight="1">
      <c r="A122" s="11">
        <v>120.0</v>
      </c>
      <c r="B122" s="20" t="s">
        <v>186</v>
      </c>
      <c r="C122" s="21">
        <v>286.0</v>
      </c>
      <c r="D122" s="21" t="s">
        <v>187</v>
      </c>
      <c r="E122" s="26">
        <v>45436.0</v>
      </c>
      <c r="F122" s="21" t="s">
        <v>49</v>
      </c>
      <c r="G122" s="22"/>
      <c r="H122" s="21">
        <v>500.0</v>
      </c>
      <c r="I122" s="11">
        <f t="shared" si="2"/>
        <v>13100</v>
      </c>
      <c r="J122" s="22"/>
    </row>
    <row r="123" ht="15.75" customHeight="1">
      <c r="A123" s="11">
        <v>121.0</v>
      </c>
      <c r="B123" s="20" t="s">
        <v>188</v>
      </c>
      <c r="C123" s="21">
        <v>287.0</v>
      </c>
      <c r="D123" s="21" t="s">
        <v>182</v>
      </c>
      <c r="E123" s="12" t="s">
        <v>189</v>
      </c>
      <c r="F123" s="21" t="s">
        <v>49</v>
      </c>
      <c r="G123" s="22"/>
      <c r="H123" s="21">
        <v>800.0</v>
      </c>
      <c r="I123" s="11">
        <f t="shared" si="2"/>
        <v>13900</v>
      </c>
      <c r="J123" s="22"/>
    </row>
    <row r="124" ht="15.75" customHeight="1">
      <c r="A124" s="11">
        <v>122.0</v>
      </c>
      <c r="B124" s="20" t="s">
        <v>190</v>
      </c>
      <c r="C124" s="22"/>
      <c r="D124" s="21" t="s">
        <v>94</v>
      </c>
      <c r="E124" s="22"/>
      <c r="F124" s="22"/>
      <c r="G124" s="21">
        <v>1400.0</v>
      </c>
      <c r="H124" s="22"/>
      <c r="I124" s="11">
        <f t="shared" si="2"/>
        <v>12500</v>
      </c>
      <c r="J124" s="21" t="s">
        <v>191</v>
      </c>
    </row>
    <row r="125" ht="15.75" customHeight="1">
      <c r="A125" s="11">
        <v>123.0</v>
      </c>
      <c r="B125" s="20" t="s">
        <v>178</v>
      </c>
      <c r="C125" s="22"/>
      <c r="D125" s="21" t="s">
        <v>94</v>
      </c>
      <c r="E125" s="22"/>
      <c r="F125" s="22"/>
      <c r="G125" s="21">
        <v>1400.0</v>
      </c>
      <c r="H125" s="22"/>
      <c r="I125" s="11">
        <f t="shared" si="2"/>
        <v>11100</v>
      </c>
      <c r="J125" s="21" t="s">
        <v>192</v>
      </c>
    </row>
    <row r="126" ht="15.75" customHeight="1">
      <c r="A126" s="11">
        <v>124.0</v>
      </c>
      <c r="B126" s="20" t="s">
        <v>193</v>
      </c>
      <c r="C126" s="22"/>
      <c r="D126" s="21" t="s">
        <v>94</v>
      </c>
      <c r="E126" s="22"/>
      <c r="F126" s="22"/>
      <c r="G126" s="21">
        <v>1400.0</v>
      </c>
      <c r="H126" s="22"/>
      <c r="I126" s="11">
        <f t="shared" si="2"/>
        <v>9700</v>
      </c>
      <c r="J126" s="21" t="s">
        <v>194</v>
      </c>
    </row>
    <row r="127" ht="15.75" customHeight="1">
      <c r="A127" s="11">
        <v>125.0</v>
      </c>
      <c r="B127" s="20" t="s">
        <v>195</v>
      </c>
      <c r="C127" s="22"/>
      <c r="D127" s="21" t="s">
        <v>196</v>
      </c>
      <c r="E127" s="22"/>
      <c r="F127" s="22"/>
      <c r="G127" s="21">
        <v>3000.0</v>
      </c>
      <c r="H127" s="22"/>
      <c r="I127" s="11">
        <f t="shared" si="2"/>
        <v>6700</v>
      </c>
      <c r="J127" s="21" t="s">
        <v>197</v>
      </c>
    </row>
    <row r="128" ht="15.75" customHeight="1">
      <c r="A128" s="11">
        <v>126.0</v>
      </c>
      <c r="B128" s="20" t="s">
        <v>193</v>
      </c>
      <c r="C128" s="21">
        <v>288.0</v>
      </c>
      <c r="D128" s="21" t="s">
        <v>136</v>
      </c>
      <c r="E128" s="26">
        <v>45436.0</v>
      </c>
      <c r="F128" s="21" t="s">
        <v>49</v>
      </c>
      <c r="G128" s="21"/>
      <c r="H128" s="21">
        <v>400.0</v>
      </c>
      <c r="I128" s="11">
        <f t="shared" si="2"/>
        <v>7100</v>
      </c>
      <c r="J128" s="21"/>
    </row>
    <row r="129" ht="15.75" customHeight="1">
      <c r="A129" s="11">
        <v>127.0</v>
      </c>
      <c r="B129" s="20" t="s">
        <v>198</v>
      </c>
      <c r="C129" s="21">
        <v>289.0</v>
      </c>
      <c r="D129" s="21" t="s">
        <v>25</v>
      </c>
      <c r="E129" s="26">
        <v>45467.0</v>
      </c>
      <c r="F129" s="21" t="s">
        <v>49</v>
      </c>
      <c r="G129" s="22"/>
      <c r="H129" s="21">
        <v>400.0</v>
      </c>
      <c r="I129" s="11">
        <f t="shared" si="2"/>
        <v>7500</v>
      </c>
      <c r="J129" s="22"/>
    </row>
    <row r="130" ht="15.75" customHeight="1">
      <c r="A130" s="11">
        <v>128.0</v>
      </c>
      <c r="B130" s="20" t="s">
        <v>198</v>
      </c>
      <c r="C130" s="21">
        <v>290.0</v>
      </c>
      <c r="D130" s="21" t="s">
        <v>14</v>
      </c>
      <c r="E130" s="26">
        <v>45467.0</v>
      </c>
      <c r="F130" s="21" t="s">
        <v>49</v>
      </c>
      <c r="G130" s="22"/>
      <c r="H130" s="21">
        <v>400.0</v>
      </c>
      <c r="I130" s="11">
        <f t="shared" si="2"/>
        <v>7900</v>
      </c>
      <c r="J130" s="22"/>
    </row>
    <row r="131" ht="15.75" customHeight="1">
      <c r="A131" s="11">
        <v>129.0</v>
      </c>
      <c r="B131" s="20" t="s">
        <v>198</v>
      </c>
      <c r="C131" s="21">
        <v>291.0</v>
      </c>
      <c r="D131" s="21" t="s">
        <v>182</v>
      </c>
      <c r="E131" s="26">
        <v>45467.0</v>
      </c>
      <c r="F131" s="21" t="s">
        <v>49</v>
      </c>
      <c r="G131" s="22"/>
      <c r="H131" s="21">
        <v>800.0</v>
      </c>
      <c r="I131" s="11">
        <f t="shared" si="2"/>
        <v>8700</v>
      </c>
      <c r="J131" s="22"/>
    </row>
    <row r="132" ht="15.75" customHeight="1">
      <c r="A132" s="11">
        <v>130.0</v>
      </c>
      <c r="B132" s="20" t="s">
        <v>198</v>
      </c>
      <c r="C132" s="21">
        <v>292.0</v>
      </c>
      <c r="D132" s="21" t="s">
        <v>20</v>
      </c>
      <c r="E132" s="26">
        <v>45467.0</v>
      </c>
      <c r="F132" s="21" t="s">
        <v>49</v>
      </c>
      <c r="G132" s="22"/>
      <c r="H132" s="21">
        <v>400.0</v>
      </c>
      <c r="I132" s="11">
        <f t="shared" si="2"/>
        <v>9100</v>
      </c>
      <c r="J132" s="22"/>
    </row>
    <row r="133" ht="15.75" customHeight="1">
      <c r="A133" s="11">
        <v>131.0</v>
      </c>
      <c r="B133" s="20" t="s">
        <v>198</v>
      </c>
      <c r="C133" s="21">
        <v>293.0</v>
      </c>
      <c r="D133" s="21" t="s">
        <v>20</v>
      </c>
      <c r="E133" s="26">
        <v>45467.0</v>
      </c>
      <c r="F133" s="21" t="s">
        <v>49</v>
      </c>
      <c r="G133" s="22"/>
      <c r="H133" s="21">
        <v>400.0</v>
      </c>
      <c r="I133" s="11">
        <f t="shared" si="2"/>
        <v>9500</v>
      </c>
      <c r="J133" s="22"/>
    </row>
    <row r="134" ht="15.75" customHeight="1">
      <c r="A134" s="11">
        <v>132.0</v>
      </c>
      <c r="B134" s="20" t="s">
        <v>198</v>
      </c>
      <c r="C134" s="21">
        <v>294.0</v>
      </c>
      <c r="D134" s="21" t="s">
        <v>16</v>
      </c>
      <c r="E134" s="21" t="s">
        <v>199</v>
      </c>
      <c r="F134" s="21" t="s">
        <v>125</v>
      </c>
      <c r="G134" s="22"/>
      <c r="H134" s="21">
        <v>500.0</v>
      </c>
      <c r="I134" s="11">
        <f t="shared" si="2"/>
        <v>10000</v>
      </c>
      <c r="J134" s="21" t="s">
        <v>200</v>
      </c>
    </row>
    <row r="135" ht="15.75" customHeight="1">
      <c r="A135" s="11">
        <v>133.0</v>
      </c>
      <c r="B135" s="20" t="s">
        <v>198</v>
      </c>
      <c r="C135" s="21">
        <v>295.0</v>
      </c>
      <c r="D135" s="21" t="s">
        <v>129</v>
      </c>
      <c r="E135" s="26">
        <v>45467.0</v>
      </c>
      <c r="F135" s="21" t="s">
        <v>49</v>
      </c>
      <c r="G135" s="22"/>
      <c r="H135" s="21">
        <v>400.0</v>
      </c>
      <c r="I135" s="11">
        <f t="shared" si="2"/>
        <v>10400</v>
      </c>
      <c r="J135" s="22"/>
    </row>
    <row r="136" ht="15.75" customHeight="1">
      <c r="A136" s="11">
        <v>134.0</v>
      </c>
      <c r="B136" s="20" t="s">
        <v>201</v>
      </c>
      <c r="C136" s="22"/>
      <c r="D136" s="21" t="s">
        <v>202</v>
      </c>
      <c r="E136" s="22"/>
      <c r="F136" s="22"/>
      <c r="G136" s="21">
        <v>100.0</v>
      </c>
      <c r="H136" s="22"/>
      <c r="I136" s="11">
        <f t="shared" si="2"/>
        <v>10300</v>
      </c>
      <c r="J136" s="22"/>
    </row>
    <row r="137" ht="15.75" customHeight="1">
      <c r="A137" s="11">
        <v>135.0</v>
      </c>
      <c r="B137" s="20" t="s">
        <v>201</v>
      </c>
      <c r="C137" s="22"/>
      <c r="D137" s="21" t="s">
        <v>203</v>
      </c>
      <c r="E137" s="22"/>
      <c r="F137" s="22"/>
      <c r="G137" s="21">
        <v>1400.0</v>
      </c>
      <c r="H137" s="22"/>
      <c r="I137" s="11">
        <f t="shared" si="2"/>
        <v>8900</v>
      </c>
      <c r="J137" s="22"/>
    </row>
    <row r="138" ht="15.75" customHeight="1">
      <c r="A138" s="11">
        <v>136.0</v>
      </c>
      <c r="B138" s="20" t="s">
        <v>204</v>
      </c>
      <c r="C138" s="21">
        <v>296.0</v>
      </c>
      <c r="D138" s="21" t="s">
        <v>129</v>
      </c>
      <c r="E138" s="26">
        <v>45497.0</v>
      </c>
      <c r="F138" s="21" t="s">
        <v>49</v>
      </c>
      <c r="G138" s="22"/>
      <c r="H138" s="21">
        <v>400.0</v>
      </c>
      <c r="I138" s="11">
        <f t="shared" si="2"/>
        <v>9300</v>
      </c>
      <c r="J138" s="22"/>
    </row>
    <row r="139" ht="15.75" customHeight="1">
      <c r="A139" s="11">
        <v>137.0</v>
      </c>
      <c r="B139" s="20" t="s">
        <v>204</v>
      </c>
      <c r="C139" s="21">
        <v>297.0</v>
      </c>
      <c r="D139" s="21" t="s">
        <v>136</v>
      </c>
      <c r="E139" s="21" t="s">
        <v>205</v>
      </c>
      <c r="F139" s="21" t="s">
        <v>49</v>
      </c>
      <c r="G139" s="21"/>
      <c r="H139" s="21">
        <v>800.0</v>
      </c>
      <c r="I139" s="11">
        <f t="shared" si="2"/>
        <v>10100</v>
      </c>
      <c r="J139" s="21"/>
    </row>
    <row r="140" ht="15.75" customHeight="1">
      <c r="A140" s="11">
        <v>138.0</v>
      </c>
      <c r="B140" s="20" t="s">
        <v>204</v>
      </c>
      <c r="C140" s="21">
        <v>298.0</v>
      </c>
      <c r="D140" s="21" t="s">
        <v>25</v>
      </c>
      <c r="E140" s="26">
        <v>45497.0</v>
      </c>
      <c r="F140" s="21" t="s">
        <v>49</v>
      </c>
      <c r="G140" s="22"/>
      <c r="H140" s="21">
        <v>400.0</v>
      </c>
      <c r="I140" s="11">
        <f t="shared" si="2"/>
        <v>10500</v>
      </c>
      <c r="J140" s="22"/>
    </row>
    <row r="141" ht="15.75" customHeight="1">
      <c r="A141" s="11">
        <v>139.0</v>
      </c>
      <c r="B141" s="20" t="s">
        <v>204</v>
      </c>
      <c r="C141" s="21">
        <v>299.0</v>
      </c>
      <c r="D141" s="21" t="s">
        <v>14</v>
      </c>
      <c r="E141" s="26">
        <v>45497.0</v>
      </c>
      <c r="F141" s="21" t="s">
        <v>49</v>
      </c>
      <c r="G141" s="22"/>
      <c r="H141" s="21">
        <v>400.0</v>
      </c>
      <c r="I141" s="11">
        <f t="shared" si="2"/>
        <v>10900</v>
      </c>
      <c r="J141" s="22"/>
    </row>
    <row r="142" ht="15.75" customHeight="1">
      <c r="A142" s="11">
        <v>140.0</v>
      </c>
      <c r="B142" s="20" t="s">
        <v>204</v>
      </c>
      <c r="C142" s="21">
        <v>300.0</v>
      </c>
      <c r="D142" s="21" t="s">
        <v>16</v>
      </c>
      <c r="E142" s="21" t="s">
        <v>206</v>
      </c>
      <c r="F142" s="21" t="s">
        <v>125</v>
      </c>
      <c r="G142" s="22"/>
      <c r="H142" s="21">
        <v>500.0</v>
      </c>
      <c r="I142" s="11">
        <f t="shared" si="2"/>
        <v>11400</v>
      </c>
      <c r="J142" s="21" t="s">
        <v>207</v>
      </c>
    </row>
    <row r="143" ht="15.75" customHeight="1">
      <c r="A143" s="11">
        <v>141.0</v>
      </c>
      <c r="B143" s="20" t="s">
        <v>204</v>
      </c>
      <c r="C143" s="21">
        <v>301.0</v>
      </c>
      <c r="D143" s="21" t="s">
        <v>23</v>
      </c>
      <c r="E143" s="12" t="s">
        <v>208</v>
      </c>
      <c r="F143" s="21" t="s">
        <v>49</v>
      </c>
      <c r="G143" s="22"/>
      <c r="H143" s="21">
        <v>1600.0</v>
      </c>
      <c r="I143" s="11">
        <f t="shared" si="2"/>
        <v>13000</v>
      </c>
      <c r="J143" s="22"/>
    </row>
    <row r="144" ht="15.75" customHeight="1">
      <c r="A144" s="11">
        <v>142.0</v>
      </c>
      <c r="B144" s="20" t="s">
        <v>209</v>
      </c>
      <c r="C144" s="21">
        <v>302.0</v>
      </c>
      <c r="D144" s="21" t="s">
        <v>9</v>
      </c>
      <c r="E144" s="27">
        <v>45497.0</v>
      </c>
      <c r="F144" s="21" t="s">
        <v>49</v>
      </c>
      <c r="G144" s="21"/>
      <c r="H144" s="21">
        <v>800.0</v>
      </c>
      <c r="I144" s="11">
        <f t="shared" si="2"/>
        <v>13800</v>
      </c>
      <c r="J144" s="21" t="s">
        <v>210</v>
      </c>
    </row>
    <row r="145" ht="15.75" customHeight="1">
      <c r="A145" s="11">
        <v>143.0</v>
      </c>
      <c r="B145" s="20" t="s">
        <v>211</v>
      </c>
      <c r="C145" s="22"/>
      <c r="D145" s="21" t="s">
        <v>212</v>
      </c>
      <c r="E145" s="22"/>
      <c r="F145" s="22"/>
      <c r="G145" s="21">
        <v>200.0</v>
      </c>
      <c r="H145" s="22"/>
      <c r="I145" s="11">
        <f t="shared" si="2"/>
        <v>13600</v>
      </c>
      <c r="J145" s="22"/>
    </row>
    <row r="146" ht="15.75" customHeight="1">
      <c r="A146" s="11">
        <v>144.0</v>
      </c>
      <c r="B146" s="20" t="s">
        <v>213</v>
      </c>
      <c r="C146" s="21">
        <v>303.0</v>
      </c>
      <c r="D146" s="21" t="s">
        <v>25</v>
      </c>
      <c r="E146" s="28">
        <v>45528.0</v>
      </c>
      <c r="F146" s="21" t="s">
        <v>49</v>
      </c>
      <c r="G146" s="22"/>
      <c r="H146" s="21">
        <v>400.0</v>
      </c>
      <c r="I146" s="11">
        <f t="shared" si="2"/>
        <v>14000</v>
      </c>
      <c r="J146" s="22"/>
    </row>
    <row r="147" ht="15.75" customHeight="1">
      <c r="A147" s="11">
        <v>145.0</v>
      </c>
      <c r="B147" s="20" t="s">
        <v>213</v>
      </c>
      <c r="C147" s="21">
        <v>304.0</v>
      </c>
      <c r="D147" s="21" t="s">
        <v>14</v>
      </c>
      <c r="E147" s="28">
        <v>45528.0</v>
      </c>
      <c r="F147" s="21" t="s">
        <v>49</v>
      </c>
      <c r="G147" s="22"/>
      <c r="H147" s="21">
        <v>400.0</v>
      </c>
      <c r="I147" s="11">
        <f t="shared" si="2"/>
        <v>14400</v>
      </c>
      <c r="J147" s="22"/>
    </row>
    <row r="148" ht="15.75" customHeight="1">
      <c r="A148" s="11">
        <v>146.0</v>
      </c>
      <c r="B148" s="20" t="s">
        <v>213</v>
      </c>
      <c r="C148" s="21">
        <v>305.0</v>
      </c>
      <c r="D148" s="21" t="s">
        <v>20</v>
      </c>
      <c r="E148" s="28">
        <v>45528.0</v>
      </c>
      <c r="F148" s="21" t="s">
        <v>49</v>
      </c>
      <c r="G148" s="22"/>
      <c r="H148" s="21">
        <v>400.0</v>
      </c>
      <c r="I148" s="11">
        <f t="shared" si="2"/>
        <v>14800</v>
      </c>
      <c r="J148" s="22"/>
    </row>
    <row r="149" ht="15.75" customHeight="1">
      <c r="A149" s="11">
        <v>147.0</v>
      </c>
      <c r="B149" s="20" t="s">
        <v>213</v>
      </c>
      <c r="C149" s="21">
        <v>306.0</v>
      </c>
      <c r="D149" s="21" t="s">
        <v>18</v>
      </c>
      <c r="E149" s="28">
        <v>45528.0</v>
      </c>
      <c r="F149" s="21" t="s">
        <v>49</v>
      </c>
      <c r="G149" s="22"/>
      <c r="H149" s="21">
        <v>400.0</v>
      </c>
      <c r="I149" s="11">
        <f t="shared" si="2"/>
        <v>15200</v>
      </c>
      <c r="J149" s="22"/>
    </row>
    <row r="150" ht="15.75" customHeight="1">
      <c r="A150" s="11">
        <v>148.0</v>
      </c>
      <c r="B150" s="20" t="s">
        <v>213</v>
      </c>
      <c r="C150" s="21">
        <v>307.0</v>
      </c>
      <c r="D150" s="21" t="s">
        <v>16</v>
      </c>
      <c r="E150" s="21" t="s">
        <v>214</v>
      </c>
      <c r="F150" s="21" t="s">
        <v>125</v>
      </c>
      <c r="G150" s="22"/>
      <c r="H150" s="21">
        <v>500.0</v>
      </c>
      <c r="I150" s="11">
        <f t="shared" si="2"/>
        <v>15700</v>
      </c>
      <c r="J150" s="22"/>
    </row>
    <row r="151" ht="15.75" customHeight="1">
      <c r="A151" s="11">
        <v>149.0</v>
      </c>
      <c r="B151" s="20" t="s">
        <v>213</v>
      </c>
      <c r="C151" s="21">
        <v>308.0</v>
      </c>
      <c r="D151" s="21" t="s">
        <v>7</v>
      </c>
      <c r="E151" s="28">
        <v>45528.0</v>
      </c>
      <c r="F151" s="21" t="s">
        <v>49</v>
      </c>
      <c r="G151" s="22"/>
      <c r="H151" s="21">
        <v>400.0</v>
      </c>
      <c r="I151" s="11">
        <f t="shared" si="2"/>
        <v>16100</v>
      </c>
      <c r="J151" s="22"/>
    </row>
    <row r="152" ht="15.75" customHeight="1">
      <c r="A152" s="11">
        <v>150.0</v>
      </c>
      <c r="B152" s="20" t="s">
        <v>213</v>
      </c>
      <c r="C152" s="21">
        <v>309.0</v>
      </c>
      <c r="D152" s="21" t="s">
        <v>4</v>
      </c>
      <c r="E152" s="28">
        <v>45467.0</v>
      </c>
      <c r="F152" s="21" t="s">
        <v>49</v>
      </c>
      <c r="G152" s="22"/>
      <c r="H152" s="21">
        <v>300.0</v>
      </c>
      <c r="I152" s="11">
        <f t="shared" si="2"/>
        <v>16400</v>
      </c>
      <c r="J152" s="22"/>
    </row>
    <row r="153" ht="15.75" customHeight="1">
      <c r="A153" s="11">
        <v>151.0</v>
      </c>
      <c r="B153" s="20" t="s">
        <v>213</v>
      </c>
      <c r="C153" s="21">
        <v>310.0</v>
      </c>
      <c r="D153" s="21" t="s">
        <v>4</v>
      </c>
      <c r="E153" s="26">
        <v>45497.0</v>
      </c>
      <c r="F153" s="21" t="s">
        <v>49</v>
      </c>
      <c r="G153" s="22"/>
      <c r="H153" s="21">
        <v>550.0</v>
      </c>
      <c r="I153" s="11">
        <f t="shared" si="2"/>
        <v>16950</v>
      </c>
      <c r="J153" s="22"/>
    </row>
    <row r="154" ht="15.75" customHeight="1">
      <c r="A154" s="11">
        <v>152.0</v>
      </c>
      <c r="B154" s="20" t="s">
        <v>213</v>
      </c>
      <c r="C154" s="21">
        <v>311.0</v>
      </c>
      <c r="D154" s="21" t="s">
        <v>4</v>
      </c>
      <c r="E154" s="26">
        <v>45528.0</v>
      </c>
      <c r="F154" s="21" t="s">
        <v>49</v>
      </c>
      <c r="G154" s="22"/>
      <c r="H154" s="21">
        <v>550.0</v>
      </c>
      <c r="I154" s="11">
        <f t="shared" si="2"/>
        <v>17500</v>
      </c>
      <c r="J154" s="22"/>
    </row>
    <row r="155" ht="15.75" customHeight="1">
      <c r="A155" s="11">
        <v>153.0</v>
      </c>
      <c r="B155" s="29" t="s">
        <v>215</v>
      </c>
      <c r="C155" s="30"/>
      <c r="D155" s="31" t="s">
        <v>216</v>
      </c>
      <c r="E155" s="32">
        <v>45375.0</v>
      </c>
      <c r="F155" s="21" t="s">
        <v>69</v>
      </c>
      <c r="G155" s="33">
        <v>1680.0</v>
      </c>
      <c r="H155" s="30"/>
      <c r="I155" s="34">
        <f t="shared" si="2"/>
        <v>15820</v>
      </c>
      <c r="J155" s="22"/>
    </row>
    <row r="156" ht="15.75" customHeight="1">
      <c r="A156" s="11">
        <v>154.0</v>
      </c>
      <c r="B156" s="20" t="s">
        <v>217</v>
      </c>
      <c r="C156" s="22"/>
      <c r="D156" s="21" t="s">
        <v>216</v>
      </c>
      <c r="E156" s="26">
        <v>45406.0</v>
      </c>
      <c r="F156" s="21" t="s">
        <v>69</v>
      </c>
      <c r="G156" s="21">
        <v>1070.0</v>
      </c>
      <c r="H156" s="22"/>
      <c r="I156" s="11">
        <f t="shared" si="2"/>
        <v>14750</v>
      </c>
      <c r="J156" s="22"/>
    </row>
    <row r="157" ht="15.75" customHeight="1">
      <c r="A157" s="11">
        <v>155.0</v>
      </c>
      <c r="B157" s="20" t="s">
        <v>218</v>
      </c>
      <c r="C157" s="22"/>
      <c r="D157" s="21" t="s">
        <v>216</v>
      </c>
      <c r="E157" s="26">
        <v>45436.0</v>
      </c>
      <c r="F157" s="21" t="s">
        <v>69</v>
      </c>
      <c r="G157" s="21">
        <v>1690.0</v>
      </c>
      <c r="H157" s="22"/>
      <c r="I157" s="11">
        <f t="shared" si="2"/>
        <v>13060</v>
      </c>
      <c r="J157" s="22"/>
    </row>
    <row r="158" ht="15.75" customHeight="1">
      <c r="A158" s="11">
        <v>156.0</v>
      </c>
      <c r="B158" s="20" t="s">
        <v>219</v>
      </c>
      <c r="C158" s="22"/>
      <c r="D158" s="21" t="s">
        <v>216</v>
      </c>
      <c r="E158" s="26">
        <v>45467.0</v>
      </c>
      <c r="F158" s="21" t="s">
        <v>69</v>
      </c>
      <c r="G158" s="21">
        <v>2550.0</v>
      </c>
      <c r="H158" s="22"/>
      <c r="I158" s="11">
        <f t="shared" si="2"/>
        <v>10510</v>
      </c>
      <c r="J158" s="22"/>
    </row>
    <row r="159" ht="15.75" customHeight="1">
      <c r="A159" s="11">
        <v>157.0</v>
      </c>
      <c r="B159" s="20" t="s">
        <v>211</v>
      </c>
      <c r="C159" s="22"/>
      <c r="D159" s="21" t="s">
        <v>216</v>
      </c>
      <c r="E159" s="26">
        <v>45497.0</v>
      </c>
      <c r="F159" s="21" t="s">
        <v>69</v>
      </c>
      <c r="G159" s="21">
        <v>1410.0</v>
      </c>
      <c r="H159" s="22"/>
      <c r="I159" s="11">
        <f t="shared" si="2"/>
        <v>9100</v>
      </c>
      <c r="J159" s="22"/>
    </row>
    <row r="160" ht="15.75" customHeight="1">
      <c r="A160" s="11">
        <v>158.0</v>
      </c>
      <c r="B160" s="20" t="s">
        <v>220</v>
      </c>
      <c r="C160" s="21">
        <v>312.0</v>
      </c>
      <c r="D160" s="21" t="s">
        <v>23</v>
      </c>
      <c r="E160" s="21" t="s">
        <v>221</v>
      </c>
      <c r="F160" s="21" t="s">
        <v>49</v>
      </c>
      <c r="G160" s="21"/>
      <c r="H160" s="21">
        <v>800.0</v>
      </c>
      <c r="I160" s="11">
        <f t="shared" si="2"/>
        <v>9900</v>
      </c>
      <c r="J160" s="22"/>
    </row>
    <row r="161" ht="15.75" customHeight="1">
      <c r="A161" s="11">
        <v>159.0</v>
      </c>
      <c r="B161" s="20" t="s">
        <v>222</v>
      </c>
      <c r="C161" s="22"/>
      <c r="D161" s="21" t="s">
        <v>216</v>
      </c>
      <c r="E161" s="28">
        <v>45528.0</v>
      </c>
      <c r="F161" s="21" t="s">
        <v>69</v>
      </c>
      <c r="G161" s="21">
        <v>1580.0</v>
      </c>
      <c r="H161" s="22"/>
      <c r="I161" s="11">
        <f t="shared" si="2"/>
        <v>8320</v>
      </c>
    </row>
    <row r="162" ht="15.75" customHeight="1">
      <c r="A162" s="11">
        <v>160.0</v>
      </c>
      <c r="B162" s="20" t="s">
        <v>223</v>
      </c>
      <c r="C162" s="21">
        <v>313.0</v>
      </c>
      <c r="D162" s="21" t="s">
        <v>23</v>
      </c>
      <c r="E162" s="23">
        <v>45589.0</v>
      </c>
      <c r="F162" s="21" t="s">
        <v>49</v>
      </c>
      <c r="G162" s="22"/>
      <c r="H162" s="21">
        <v>400.0</v>
      </c>
      <c r="I162" s="11">
        <f t="shared" si="2"/>
        <v>8720</v>
      </c>
      <c r="J162" s="22"/>
    </row>
    <row r="163" ht="15.75" customHeight="1">
      <c r="A163" s="11">
        <v>161.0</v>
      </c>
      <c r="B163" s="20" t="s">
        <v>223</v>
      </c>
      <c r="C163" s="21">
        <v>314.0</v>
      </c>
      <c r="D163" s="21" t="s">
        <v>7</v>
      </c>
      <c r="E163" s="23">
        <v>45559.0</v>
      </c>
      <c r="F163" s="21" t="s">
        <v>49</v>
      </c>
      <c r="G163" s="22"/>
      <c r="H163" s="21">
        <v>400.0</v>
      </c>
      <c r="I163" s="11">
        <f t="shared" si="2"/>
        <v>9120</v>
      </c>
      <c r="J163" s="11"/>
    </row>
    <row r="164" ht="15.75" customHeight="1">
      <c r="A164" s="11">
        <v>162.0</v>
      </c>
      <c r="B164" s="20" t="s">
        <v>223</v>
      </c>
      <c r="C164" s="21">
        <v>315.0</v>
      </c>
      <c r="D164" s="21" t="s">
        <v>20</v>
      </c>
      <c r="E164" s="23">
        <v>45559.0</v>
      </c>
      <c r="F164" s="21" t="s">
        <v>49</v>
      </c>
      <c r="G164" s="22"/>
      <c r="H164" s="21">
        <v>400.0</v>
      </c>
      <c r="I164" s="11">
        <f t="shared" si="2"/>
        <v>9520</v>
      </c>
      <c r="J164" s="11"/>
    </row>
    <row r="165" ht="15.75" customHeight="1">
      <c r="A165" s="11">
        <v>163.0</v>
      </c>
      <c r="B165" s="20" t="s">
        <v>224</v>
      </c>
      <c r="C165" s="21">
        <v>316.0</v>
      </c>
      <c r="D165" s="21" t="s">
        <v>9</v>
      </c>
      <c r="E165" s="23">
        <v>45528.0</v>
      </c>
      <c r="F165" s="21" t="s">
        <v>49</v>
      </c>
      <c r="G165" s="22"/>
      <c r="H165" s="21">
        <v>800.0</v>
      </c>
      <c r="I165" s="11">
        <f t="shared" si="2"/>
        <v>10320</v>
      </c>
      <c r="J165" s="22"/>
    </row>
    <row r="166" ht="15.75" customHeight="1">
      <c r="A166" s="11">
        <v>164.0</v>
      </c>
      <c r="B166" s="20" t="s">
        <v>223</v>
      </c>
      <c r="C166" s="21">
        <v>317.0</v>
      </c>
      <c r="D166" s="21" t="s">
        <v>9</v>
      </c>
      <c r="E166" s="23">
        <v>45559.0</v>
      </c>
      <c r="F166" s="21" t="s">
        <v>49</v>
      </c>
      <c r="G166" s="22"/>
      <c r="H166" s="21">
        <v>800.0</v>
      </c>
      <c r="I166" s="11">
        <f t="shared" si="2"/>
        <v>11120</v>
      </c>
      <c r="J166" s="22"/>
    </row>
    <row r="167" ht="15.75" customHeight="1">
      <c r="A167" s="11">
        <v>165.0</v>
      </c>
      <c r="B167" s="20" t="s">
        <v>223</v>
      </c>
      <c r="C167" s="21">
        <v>318.0</v>
      </c>
      <c r="D167" s="21" t="s">
        <v>25</v>
      </c>
      <c r="E167" s="23">
        <v>45559.0</v>
      </c>
      <c r="F167" s="21" t="s">
        <v>49</v>
      </c>
      <c r="G167" s="22"/>
      <c r="H167" s="21">
        <v>400.0</v>
      </c>
      <c r="I167" s="11">
        <f t="shared" si="2"/>
        <v>11520</v>
      </c>
      <c r="J167" s="22"/>
    </row>
    <row r="168" ht="15.75" customHeight="1">
      <c r="A168" s="11">
        <v>166.0</v>
      </c>
      <c r="B168" s="20" t="s">
        <v>223</v>
      </c>
      <c r="C168" s="21">
        <v>319.0</v>
      </c>
      <c r="D168" s="21" t="s">
        <v>14</v>
      </c>
      <c r="E168" s="23">
        <v>45559.0</v>
      </c>
      <c r="F168" s="21" t="s">
        <v>49</v>
      </c>
      <c r="G168" s="22"/>
      <c r="H168" s="21">
        <v>400.0</v>
      </c>
      <c r="I168" s="11">
        <f t="shared" si="2"/>
        <v>11920</v>
      </c>
      <c r="J168" s="22"/>
    </row>
    <row r="169" ht="15.75" customHeight="1">
      <c r="A169" s="11">
        <v>167.0</v>
      </c>
      <c r="B169" s="20" t="s">
        <v>225</v>
      </c>
      <c r="C169" s="21"/>
      <c r="D169" s="21" t="s">
        <v>226</v>
      </c>
      <c r="E169" s="21"/>
      <c r="F169" s="22"/>
      <c r="G169" s="21">
        <v>140.0</v>
      </c>
      <c r="H169" s="21"/>
      <c r="I169" s="11">
        <f t="shared" si="2"/>
        <v>11780</v>
      </c>
      <c r="J169" s="22"/>
    </row>
    <row r="170" ht="15.75" customHeight="1">
      <c r="A170" s="11">
        <v>168.0</v>
      </c>
      <c r="B170" s="20" t="s">
        <v>227</v>
      </c>
      <c r="C170" s="21"/>
      <c r="D170" s="21" t="s">
        <v>228</v>
      </c>
      <c r="E170" s="21"/>
      <c r="F170" s="22"/>
      <c r="G170" s="21">
        <v>600.0</v>
      </c>
      <c r="H170" s="21"/>
      <c r="I170" s="11">
        <f t="shared" si="2"/>
        <v>11180</v>
      </c>
      <c r="J170" s="22"/>
    </row>
    <row r="171" ht="15.75" customHeight="1">
      <c r="A171" s="11">
        <v>169.0</v>
      </c>
      <c r="B171" s="20" t="s">
        <v>229</v>
      </c>
      <c r="C171" s="21"/>
      <c r="D171" s="21" t="s">
        <v>230</v>
      </c>
      <c r="E171" s="22"/>
      <c r="F171" s="22"/>
      <c r="G171" s="21">
        <v>500.0</v>
      </c>
      <c r="H171" s="22"/>
      <c r="I171" s="11">
        <f t="shared" si="2"/>
        <v>10680</v>
      </c>
      <c r="J171" s="22"/>
    </row>
    <row r="172" ht="15.75" customHeight="1">
      <c r="A172" s="11">
        <v>170.0</v>
      </c>
      <c r="B172" s="20" t="s">
        <v>231</v>
      </c>
      <c r="C172" s="21"/>
      <c r="D172" s="21" t="s">
        <v>94</v>
      </c>
      <c r="E172" s="21"/>
      <c r="F172" s="22"/>
      <c r="G172" s="21">
        <v>1400.0</v>
      </c>
      <c r="H172" s="21"/>
      <c r="I172" s="11">
        <f t="shared" si="2"/>
        <v>9280</v>
      </c>
      <c r="J172" s="22"/>
    </row>
    <row r="173" ht="15.75" customHeight="1">
      <c r="A173" s="11">
        <v>171.0</v>
      </c>
      <c r="B173" s="20" t="s">
        <v>232</v>
      </c>
      <c r="C173" s="21"/>
      <c r="D173" s="21" t="s">
        <v>233</v>
      </c>
      <c r="E173" s="21"/>
      <c r="F173" s="22"/>
      <c r="G173" s="21">
        <v>1570.0</v>
      </c>
      <c r="H173" s="21"/>
      <c r="I173" s="11">
        <f t="shared" si="2"/>
        <v>7710</v>
      </c>
      <c r="J173" s="22"/>
    </row>
    <row r="174" ht="15.75" customHeight="1">
      <c r="A174" s="11">
        <v>172.0</v>
      </c>
      <c r="B174" s="20" t="s">
        <v>234</v>
      </c>
      <c r="C174" s="21"/>
      <c r="D174" s="21" t="s">
        <v>94</v>
      </c>
      <c r="E174" s="21"/>
      <c r="F174" s="22"/>
      <c r="G174" s="21">
        <v>1400.0</v>
      </c>
      <c r="H174" s="21"/>
      <c r="I174" s="11">
        <f t="shared" si="2"/>
        <v>6310</v>
      </c>
      <c r="J174" s="22"/>
    </row>
    <row r="175" ht="15.75" customHeight="1">
      <c r="A175" s="11">
        <v>173.0</v>
      </c>
      <c r="B175" s="20" t="s">
        <v>235</v>
      </c>
      <c r="C175" s="21"/>
      <c r="D175" s="21" t="s">
        <v>94</v>
      </c>
      <c r="E175" s="21"/>
      <c r="F175" s="22"/>
      <c r="G175" s="21">
        <v>1400.0</v>
      </c>
      <c r="H175" s="21"/>
      <c r="I175" s="11">
        <f t="shared" si="2"/>
        <v>4910</v>
      </c>
      <c r="J175" s="22"/>
    </row>
    <row r="176" ht="15.75" customHeight="1">
      <c r="A176" s="11">
        <v>174.0</v>
      </c>
      <c r="B176" s="20" t="s">
        <v>236</v>
      </c>
      <c r="C176" s="21">
        <v>320.0</v>
      </c>
      <c r="D176" s="21" t="s">
        <v>16</v>
      </c>
      <c r="E176" s="21" t="s">
        <v>237</v>
      </c>
      <c r="F176" s="21" t="s">
        <v>125</v>
      </c>
      <c r="G176" s="22"/>
      <c r="H176" s="21">
        <v>500.0</v>
      </c>
      <c r="I176" s="11">
        <f t="shared" si="2"/>
        <v>5410</v>
      </c>
      <c r="J176" s="22"/>
    </row>
    <row r="177" ht="15.75" customHeight="1">
      <c r="A177" s="11">
        <v>175.0</v>
      </c>
      <c r="B177" s="20" t="s">
        <v>236</v>
      </c>
      <c r="C177" s="21">
        <v>321.0</v>
      </c>
      <c r="D177" s="21" t="s">
        <v>18</v>
      </c>
      <c r="E177" s="35">
        <v>45559.0</v>
      </c>
      <c r="F177" s="21" t="s">
        <v>49</v>
      </c>
      <c r="G177" s="22"/>
      <c r="H177" s="21">
        <v>400.0</v>
      </c>
      <c r="I177" s="11">
        <f t="shared" si="2"/>
        <v>5810</v>
      </c>
      <c r="J177" s="22"/>
    </row>
    <row r="178" ht="15.75" customHeight="1">
      <c r="A178" s="11">
        <v>176.0</v>
      </c>
      <c r="B178" s="20" t="s">
        <v>238</v>
      </c>
      <c r="C178" s="21"/>
      <c r="D178" s="21" t="s">
        <v>239</v>
      </c>
      <c r="E178" s="23"/>
      <c r="F178" s="22"/>
      <c r="G178" s="21">
        <v>1400.0</v>
      </c>
      <c r="H178" s="21"/>
      <c r="I178" s="11">
        <f t="shared" si="2"/>
        <v>4410</v>
      </c>
      <c r="J178" s="22"/>
    </row>
    <row r="179" ht="15.75" customHeight="1">
      <c r="A179" s="11">
        <v>177.0</v>
      </c>
      <c r="B179" s="20" t="s">
        <v>240</v>
      </c>
      <c r="C179" s="21"/>
      <c r="D179" s="21" t="s">
        <v>241</v>
      </c>
      <c r="E179" s="23"/>
      <c r="F179" s="22"/>
      <c r="G179" s="21">
        <v>65.0</v>
      </c>
      <c r="H179" s="21"/>
      <c r="I179" s="11">
        <f t="shared" si="2"/>
        <v>4345</v>
      </c>
      <c r="J179" s="22"/>
    </row>
    <row r="180" ht="15.75" customHeight="1">
      <c r="A180" s="11">
        <v>178.0</v>
      </c>
      <c r="B180" s="20" t="s">
        <v>240</v>
      </c>
      <c r="C180" s="21"/>
      <c r="D180" s="21" t="s">
        <v>242</v>
      </c>
      <c r="E180" s="23"/>
      <c r="F180" s="22"/>
      <c r="G180" s="21">
        <v>450.0</v>
      </c>
      <c r="H180" s="21"/>
      <c r="I180" s="11">
        <f t="shared" si="2"/>
        <v>3895</v>
      </c>
      <c r="J180" s="22"/>
    </row>
    <row r="181" ht="15.75" customHeight="1">
      <c r="A181" s="11">
        <v>179.0</v>
      </c>
      <c r="B181" s="20" t="s">
        <v>240</v>
      </c>
      <c r="C181" s="21"/>
      <c r="D181" s="21" t="s">
        <v>243</v>
      </c>
      <c r="E181" s="23"/>
      <c r="F181" s="22"/>
      <c r="G181" s="21">
        <v>50.0</v>
      </c>
      <c r="H181" s="21"/>
      <c r="I181" s="11">
        <f t="shared" si="2"/>
        <v>3845</v>
      </c>
      <c r="J181" s="22"/>
    </row>
    <row r="182" ht="15.75" customHeight="1">
      <c r="A182" s="11">
        <v>180.0</v>
      </c>
      <c r="B182" s="20" t="s">
        <v>244</v>
      </c>
      <c r="C182" s="21"/>
      <c r="D182" s="21" t="s">
        <v>216</v>
      </c>
      <c r="E182" s="23">
        <v>45924.0</v>
      </c>
      <c r="F182" s="21" t="s">
        <v>69</v>
      </c>
      <c r="G182" s="21">
        <v>1630.0</v>
      </c>
      <c r="H182" s="21"/>
      <c r="I182" s="11">
        <f t="shared" si="2"/>
        <v>2215</v>
      </c>
      <c r="J182" s="22"/>
    </row>
    <row r="183" ht="15.75" customHeight="1">
      <c r="A183" s="11">
        <v>181.0</v>
      </c>
      <c r="B183" s="20" t="s">
        <v>245</v>
      </c>
      <c r="C183" s="21">
        <v>322.0</v>
      </c>
      <c r="D183" s="21" t="s">
        <v>7</v>
      </c>
      <c r="E183" s="23">
        <v>45589.0</v>
      </c>
      <c r="F183" s="21" t="s">
        <v>49</v>
      </c>
      <c r="G183" s="22"/>
      <c r="H183" s="21">
        <v>400.0</v>
      </c>
      <c r="I183" s="11">
        <f t="shared" si="2"/>
        <v>2615</v>
      </c>
      <c r="J183" s="22"/>
    </row>
    <row r="184" ht="15.75" customHeight="1">
      <c r="A184" s="11">
        <v>182.0</v>
      </c>
      <c r="B184" s="20" t="s">
        <v>245</v>
      </c>
      <c r="C184" s="21">
        <v>323.0</v>
      </c>
      <c r="D184" s="21" t="s">
        <v>25</v>
      </c>
      <c r="E184" s="23">
        <v>45589.0</v>
      </c>
      <c r="F184" s="21" t="s">
        <v>49</v>
      </c>
      <c r="G184" s="22"/>
      <c r="H184" s="21">
        <v>400.0</v>
      </c>
      <c r="I184" s="11">
        <f t="shared" si="2"/>
        <v>3015</v>
      </c>
      <c r="J184" s="22"/>
    </row>
    <row r="185" ht="15.75" customHeight="1">
      <c r="A185" s="11">
        <v>183.0</v>
      </c>
      <c r="B185" s="20" t="s">
        <v>245</v>
      </c>
      <c r="C185" s="21">
        <v>324.0</v>
      </c>
      <c r="D185" s="21" t="s">
        <v>14</v>
      </c>
      <c r="E185" s="23">
        <v>45589.0</v>
      </c>
      <c r="F185" s="21" t="s">
        <v>49</v>
      </c>
      <c r="G185" s="22"/>
      <c r="H185" s="21">
        <v>400.0</v>
      </c>
      <c r="I185" s="11">
        <f t="shared" si="2"/>
        <v>3415</v>
      </c>
      <c r="J185" s="22"/>
    </row>
    <row r="186" ht="15.75" customHeight="1">
      <c r="A186" s="11">
        <v>184.0</v>
      </c>
      <c r="B186" s="20" t="s">
        <v>245</v>
      </c>
      <c r="C186" s="21">
        <v>325.0</v>
      </c>
      <c r="D186" s="21" t="s">
        <v>25</v>
      </c>
      <c r="E186" s="21" t="s">
        <v>246</v>
      </c>
      <c r="F186" s="22"/>
      <c r="G186" s="22"/>
      <c r="H186" s="21">
        <v>100.0</v>
      </c>
      <c r="I186" s="11">
        <f t="shared" si="2"/>
        <v>3515</v>
      </c>
      <c r="J186" s="22"/>
    </row>
    <row r="187" ht="15.75" customHeight="1">
      <c r="A187" s="11">
        <v>185.0</v>
      </c>
      <c r="B187" s="20" t="s">
        <v>245</v>
      </c>
      <c r="C187" s="21">
        <v>326.0</v>
      </c>
      <c r="D187" s="21" t="s">
        <v>14</v>
      </c>
      <c r="E187" s="21" t="s">
        <v>246</v>
      </c>
      <c r="F187" s="22"/>
      <c r="G187" s="22"/>
      <c r="H187" s="21">
        <v>100.0</v>
      </c>
      <c r="I187" s="11">
        <f t="shared" si="2"/>
        <v>3615</v>
      </c>
      <c r="J187" s="22"/>
    </row>
    <row r="188" ht="15.75" customHeight="1">
      <c r="A188" s="11">
        <v>186.0</v>
      </c>
      <c r="B188" s="20" t="s">
        <v>245</v>
      </c>
      <c r="C188" s="36">
        <v>327.0</v>
      </c>
      <c r="D188" s="21" t="s">
        <v>7</v>
      </c>
      <c r="E188" s="21" t="s">
        <v>246</v>
      </c>
      <c r="F188" s="22"/>
      <c r="G188" s="22"/>
      <c r="H188" s="21">
        <v>100.0</v>
      </c>
      <c r="I188" s="11">
        <f t="shared" si="2"/>
        <v>3715</v>
      </c>
      <c r="J188" s="22"/>
    </row>
    <row r="189" ht="15.75" customHeight="1">
      <c r="A189" s="11">
        <v>187.0</v>
      </c>
      <c r="B189" s="20" t="s">
        <v>245</v>
      </c>
      <c r="C189" s="21">
        <v>328.0</v>
      </c>
      <c r="D189" s="21" t="s">
        <v>23</v>
      </c>
      <c r="E189" s="23">
        <v>45620.0</v>
      </c>
      <c r="F189" s="22"/>
      <c r="G189" s="22"/>
      <c r="H189" s="21">
        <v>400.0</v>
      </c>
      <c r="I189" s="11">
        <f t="shared" si="2"/>
        <v>4115</v>
      </c>
      <c r="J189" s="22"/>
    </row>
    <row r="190" ht="15.75" customHeight="1">
      <c r="A190" s="11">
        <v>188.0</v>
      </c>
      <c r="B190" s="20" t="s">
        <v>245</v>
      </c>
      <c r="C190" s="21">
        <v>329.0</v>
      </c>
      <c r="D190" s="21" t="s">
        <v>16</v>
      </c>
      <c r="E190" s="21" t="s">
        <v>247</v>
      </c>
      <c r="F190" s="21" t="s">
        <v>125</v>
      </c>
      <c r="G190" s="22"/>
      <c r="H190" s="21">
        <v>500.0</v>
      </c>
      <c r="I190" s="11">
        <f t="shared" si="2"/>
        <v>4615</v>
      </c>
      <c r="J190" s="22"/>
    </row>
    <row r="191" ht="15.75" customHeight="1">
      <c r="A191" s="11">
        <v>189.0</v>
      </c>
      <c r="B191" s="20" t="s">
        <v>245</v>
      </c>
      <c r="C191" s="21">
        <v>330.0</v>
      </c>
      <c r="D191" s="21" t="s">
        <v>23</v>
      </c>
      <c r="E191" s="21" t="s">
        <v>246</v>
      </c>
      <c r="F191" s="21" t="s">
        <v>49</v>
      </c>
      <c r="G191" s="22"/>
      <c r="H191" s="21">
        <v>100.0</v>
      </c>
      <c r="I191" s="11">
        <f t="shared" si="2"/>
        <v>4715</v>
      </c>
      <c r="J191" s="22"/>
    </row>
    <row r="192" ht="15.75" customHeight="1">
      <c r="A192" s="11">
        <v>190.0</v>
      </c>
      <c r="B192" s="20" t="s">
        <v>248</v>
      </c>
      <c r="C192" s="21"/>
      <c r="D192" s="21" t="s">
        <v>69</v>
      </c>
      <c r="E192" s="23">
        <v>45954.0</v>
      </c>
      <c r="F192" s="21" t="s">
        <v>69</v>
      </c>
      <c r="G192" s="21">
        <v>1480.0</v>
      </c>
      <c r="I192" s="11">
        <f t="shared" si="2"/>
        <v>3235</v>
      </c>
      <c r="J192" s="22"/>
    </row>
    <row r="193" ht="15.75" customHeight="1">
      <c r="A193" s="11">
        <v>191.0</v>
      </c>
      <c r="B193" s="20" t="s">
        <v>249</v>
      </c>
      <c r="C193" s="21">
        <v>331.0</v>
      </c>
      <c r="D193" s="21" t="s">
        <v>7</v>
      </c>
      <c r="E193" s="23">
        <v>45620.0</v>
      </c>
      <c r="F193" s="21" t="s">
        <v>49</v>
      </c>
      <c r="G193" s="22"/>
      <c r="H193" s="21">
        <v>400.0</v>
      </c>
      <c r="I193" s="11">
        <f t="shared" si="2"/>
        <v>3635</v>
      </c>
      <c r="J193" s="22"/>
    </row>
    <row r="194" ht="15.75" customHeight="1">
      <c r="A194" s="11">
        <v>192.0</v>
      </c>
      <c r="B194" s="20" t="s">
        <v>249</v>
      </c>
      <c r="C194" s="21">
        <v>332.0</v>
      </c>
      <c r="D194" s="21" t="s">
        <v>16</v>
      </c>
      <c r="E194" s="23">
        <v>45620.0</v>
      </c>
      <c r="F194" s="21" t="s">
        <v>49</v>
      </c>
      <c r="G194" s="22"/>
      <c r="H194" s="21">
        <v>400.0</v>
      </c>
      <c r="I194" s="11">
        <f t="shared" si="2"/>
        <v>4035</v>
      </c>
      <c r="J194" s="22"/>
    </row>
    <row r="195" ht="15.75" customHeight="1">
      <c r="A195" s="11">
        <v>193.0</v>
      </c>
      <c r="B195" s="20" t="s">
        <v>249</v>
      </c>
      <c r="C195" s="21">
        <v>333.0</v>
      </c>
      <c r="D195" s="21" t="s">
        <v>18</v>
      </c>
      <c r="E195" s="21" t="s">
        <v>250</v>
      </c>
      <c r="F195" s="21" t="s">
        <v>49</v>
      </c>
      <c r="G195" s="22"/>
      <c r="H195" s="21">
        <v>800.0</v>
      </c>
      <c r="I195" s="11">
        <f t="shared" si="2"/>
        <v>4835</v>
      </c>
      <c r="J195" s="22"/>
    </row>
    <row r="196" ht="15.75" customHeight="1">
      <c r="A196" s="11">
        <v>194.0</v>
      </c>
      <c r="B196" s="20" t="s">
        <v>249</v>
      </c>
      <c r="C196" s="21">
        <v>334.0</v>
      </c>
      <c r="D196" s="21" t="s">
        <v>20</v>
      </c>
      <c r="E196" s="23">
        <v>45589.0</v>
      </c>
      <c r="F196" s="21" t="s">
        <v>49</v>
      </c>
      <c r="G196" s="22"/>
      <c r="H196" s="21">
        <v>400.0</v>
      </c>
      <c r="I196" s="11">
        <f t="shared" si="2"/>
        <v>5235</v>
      </c>
      <c r="J196" s="22"/>
    </row>
    <row r="197" ht="15.75" customHeight="1">
      <c r="A197" s="11">
        <v>195.0</v>
      </c>
      <c r="B197" s="20" t="s">
        <v>249</v>
      </c>
      <c r="C197" s="21">
        <v>335.0</v>
      </c>
      <c r="D197" s="21" t="s">
        <v>20</v>
      </c>
      <c r="E197" s="23">
        <v>45620.0</v>
      </c>
      <c r="F197" s="21" t="s">
        <v>49</v>
      </c>
      <c r="G197" s="22"/>
      <c r="H197" s="21">
        <v>400.0</v>
      </c>
      <c r="I197" s="11">
        <f t="shared" si="2"/>
        <v>5635</v>
      </c>
      <c r="J197" s="22"/>
    </row>
    <row r="198" ht="15.75" customHeight="1">
      <c r="A198" s="11">
        <v>196.0</v>
      </c>
      <c r="B198" s="20" t="s">
        <v>249</v>
      </c>
      <c r="C198" s="21">
        <v>336.0</v>
      </c>
      <c r="D198" s="21" t="s">
        <v>20</v>
      </c>
      <c r="E198" s="21" t="s">
        <v>246</v>
      </c>
      <c r="F198" s="22"/>
      <c r="G198" s="22"/>
      <c r="H198" s="21">
        <v>100.0</v>
      </c>
      <c r="I198" s="11">
        <f t="shared" si="2"/>
        <v>5735</v>
      </c>
      <c r="J198" s="22"/>
    </row>
    <row r="199" ht="15.75" customHeight="1">
      <c r="A199" s="11">
        <v>197.0</v>
      </c>
      <c r="B199" s="20" t="s">
        <v>249</v>
      </c>
      <c r="C199" s="21">
        <v>337.0</v>
      </c>
      <c r="D199" s="21" t="s">
        <v>25</v>
      </c>
      <c r="E199" s="23">
        <v>45620.0</v>
      </c>
      <c r="F199" s="21" t="s">
        <v>49</v>
      </c>
      <c r="G199" s="22"/>
      <c r="H199" s="21">
        <v>400.0</v>
      </c>
      <c r="I199" s="11">
        <f t="shared" si="2"/>
        <v>6135</v>
      </c>
      <c r="J199" s="22"/>
    </row>
    <row r="200" ht="15.75" customHeight="1">
      <c r="A200" s="11">
        <v>198.0</v>
      </c>
      <c r="B200" s="20" t="s">
        <v>249</v>
      </c>
      <c r="C200" s="21">
        <v>338.0</v>
      </c>
      <c r="D200" s="21" t="s">
        <v>14</v>
      </c>
      <c r="E200" s="23">
        <v>45620.0</v>
      </c>
      <c r="F200" s="21" t="s">
        <v>49</v>
      </c>
      <c r="G200" s="22"/>
      <c r="H200" s="21">
        <v>400.0</v>
      </c>
      <c r="I200" s="11">
        <f t="shared" si="2"/>
        <v>6535</v>
      </c>
      <c r="J200" s="22"/>
    </row>
    <row r="201" ht="15.75" customHeight="1">
      <c r="A201" s="11">
        <v>199.0</v>
      </c>
      <c r="B201" s="20" t="s">
        <v>249</v>
      </c>
      <c r="C201" s="21">
        <v>339.0</v>
      </c>
      <c r="D201" s="21" t="s">
        <v>9</v>
      </c>
      <c r="E201" s="21" t="s">
        <v>250</v>
      </c>
      <c r="F201" s="21" t="s">
        <v>49</v>
      </c>
      <c r="G201" s="22"/>
      <c r="H201" s="21">
        <v>1600.0</v>
      </c>
      <c r="I201" s="11">
        <f t="shared" si="2"/>
        <v>8135</v>
      </c>
      <c r="J201" s="21" t="s">
        <v>251</v>
      </c>
    </row>
    <row r="202" ht="15.75" customHeight="1">
      <c r="A202" s="11">
        <v>200.0</v>
      </c>
      <c r="B202" s="20" t="s">
        <v>252</v>
      </c>
      <c r="C202" s="22"/>
      <c r="D202" s="21" t="s">
        <v>94</v>
      </c>
      <c r="E202" s="22"/>
      <c r="F202" s="22"/>
      <c r="G202" s="21">
        <v>1400.0</v>
      </c>
      <c r="H202" s="22"/>
      <c r="I202" s="11">
        <f t="shared" si="2"/>
        <v>6735</v>
      </c>
      <c r="J202" s="22"/>
    </row>
    <row r="203" ht="15.75" customHeight="1">
      <c r="A203" s="11">
        <v>201.0</v>
      </c>
      <c r="B203" s="20" t="s">
        <v>159</v>
      </c>
      <c r="C203" s="21"/>
      <c r="D203" s="21" t="s">
        <v>69</v>
      </c>
      <c r="E203" s="28">
        <v>45985.0</v>
      </c>
      <c r="F203" s="21" t="s">
        <v>69</v>
      </c>
      <c r="G203" s="21">
        <v>1160.0</v>
      </c>
      <c r="H203" s="21"/>
      <c r="I203" s="11">
        <f t="shared" si="2"/>
        <v>5575</v>
      </c>
      <c r="J203" s="22"/>
    </row>
    <row r="204" ht="15.75" customHeight="1">
      <c r="A204" s="11">
        <v>202.0</v>
      </c>
      <c r="B204" s="20" t="s">
        <v>253</v>
      </c>
      <c r="C204" s="21">
        <v>340.0</v>
      </c>
      <c r="D204" s="21" t="s">
        <v>25</v>
      </c>
      <c r="E204" s="28">
        <v>45650.0</v>
      </c>
      <c r="F204" s="21" t="s">
        <v>49</v>
      </c>
      <c r="G204" s="22"/>
      <c r="H204" s="21">
        <v>400.0</v>
      </c>
      <c r="I204" s="11">
        <f t="shared" si="2"/>
        <v>5975</v>
      </c>
      <c r="J204" s="22"/>
    </row>
    <row r="205" ht="15.75" customHeight="1">
      <c r="A205" s="11">
        <v>203.0</v>
      </c>
      <c r="B205" s="20" t="s">
        <v>253</v>
      </c>
      <c r="C205" s="21">
        <v>341.0</v>
      </c>
      <c r="D205" s="21" t="s">
        <v>14</v>
      </c>
      <c r="E205" s="28">
        <v>45650.0</v>
      </c>
      <c r="F205" s="21" t="s">
        <v>49</v>
      </c>
      <c r="G205" s="22"/>
      <c r="H205" s="21">
        <v>400.0</v>
      </c>
      <c r="I205" s="11">
        <f t="shared" si="2"/>
        <v>6375</v>
      </c>
      <c r="J205" s="22"/>
    </row>
    <row r="206" ht="15.75" customHeight="1">
      <c r="A206" s="11">
        <v>204.0</v>
      </c>
      <c r="B206" s="20" t="s">
        <v>253</v>
      </c>
      <c r="C206" s="21">
        <v>342.0</v>
      </c>
      <c r="D206" s="21" t="s">
        <v>9</v>
      </c>
      <c r="E206" s="28">
        <v>45650.0</v>
      </c>
      <c r="F206" s="21" t="s">
        <v>49</v>
      </c>
      <c r="G206" s="22"/>
      <c r="H206" s="21">
        <v>800.0</v>
      </c>
      <c r="I206" s="11">
        <f t="shared" si="2"/>
        <v>7175</v>
      </c>
      <c r="J206" s="22"/>
    </row>
    <row r="207" ht="15.75" customHeight="1">
      <c r="A207" s="11">
        <v>205.0</v>
      </c>
      <c r="B207" s="20" t="s">
        <v>253</v>
      </c>
      <c r="C207" s="21">
        <v>343.0</v>
      </c>
      <c r="D207" s="21" t="s">
        <v>18</v>
      </c>
      <c r="E207" s="28">
        <v>45650.0</v>
      </c>
      <c r="F207" s="21" t="s">
        <v>49</v>
      </c>
      <c r="G207" s="22"/>
      <c r="H207" s="21">
        <v>400.0</v>
      </c>
      <c r="I207" s="11">
        <f t="shared" si="2"/>
        <v>7575</v>
      </c>
      <c r="J207" s="22"/>
    </row>
    <row r="208" ht="15.75" customHeight="1">
      <c r="A208" s="11">
        <v>206.0</v>
      </c>
      <c r="B208" s="20" t="s">
        <v>253</v>
      </c>
      <c r="C208" s="21">
        <v>344.0</v>
      </c>
      <c r="D208" s="21" t="s">
        <v>16</v>
      </c>
      <c r="E208" s="28">
        <v>45650.0</v>
      </c>
      <c r="F208" s="21" t="s">
        <v>49</v>
      </c>
      <c r="G208" s="22"/>
      <c r="H208" s="21">
        <v>400.0</v>
      </c>
      <c r="I208" s="11">
        <f t="shared" si="2"/>
        <v>7975</v>
      </c>
      <c r="J208" s="22"/>
    </row>
    <row r="209" ht="15.75" customHeight="1">
      <c r="A209" s="11">
        <v>207.0</v>
      </c>
      <c r="B209" s="20" t="s">
        <v>253</v>
      </c>
      <c r="C209" s="21">
        <v>345.0</v>
      </c>
      <c r="D209" s="21" t="s">
        <v>7</v>
      </c>
      <c r="E209" s="28">
        <v>45650.0</v>
      </c>
      <c r="F209" s="21" t="s">
        <v>49</v>
      </c>
      <c r="G209" s="22"/>
      <c r="H209" s="21">
        <v>400.0</v>
      </c>
      <c r="I209" s="11">
        <f t="shared" si="2"/>
        <v>8375</v>
      </c>
      <c r="J209" s="22"/>
    </row>
    <row r="210" ht="15.75" customHeight="1">
      <c r="A210" s="11">
        <v>208.0</v>
      </c>
      <c r="B210" s="20" t="s">
        <v>253</v>
      </c>
      <c r="C210" s="21">
        <v>346.0</v>
      </c>
      <c r="D210" s="21" t="s">
        <v>4</v>
      </c>
      <c r="E210" s="21" t="s">
        <v>254</v>
      </c>
      <c r="F210" s="21" t="s">
        <v>49</v>
      </c>
      <c r="G210" s="22"/>
      <c r="H210" s="22">
        <f>(400+150)*4</f>
        <v>2200</v>
      </c>
      <c r="I210" s="11">
        <f t="shared" si="2"/>
        <v>10575</v>
      </c>
      <c r="J210" s="21" t="s">
        <v>255</v>
      </c>
    </row>
    <row r="211" ht="15.75" customHeight="1">
      <c r="A211" s="11">
        <v>209.0</v>
      </c>
      <c r="B211" s="20" t="s">
        <v>256</v>
      </c>
      <c r="C211" s="21"/>
      <c r="D211" s="21" t="s">
        <v>94</v>
      </c>
      <c r="E211" s="28"/>
      <c r="F211" s="22"/>
      <c r="G211" s="21">
        <v>1400.0</v>
      </c>
      <c r="H211" s="22"/>
      <c r="I211" s="11">
        <f t="shared" si="2"/>
        <v>9175</v>
      </c>
      <c r="J211" s="22"/>
    </row>
    <row r="212" ht="15.75" customHeight="1">
      <c r="A212" s="11">
        <v>210.0</v>
      </c>
      <c r="B212" s="20" t="s">
        <v>257</v>
      </c>
      <c r="C212" s="21"/>
      <c r="D212" s="21" t="s">
        <v>69</v>
      </c>
      <c r="E212" s="28">
        <v>46015.0</v>
      </c>
      <c r="F212" s="21" t="s">
        <v>69</v>
      </c>
      <c r="G212" s="21">
        <v>1780.0</v>
      </c>
      <c r="H212" s="21"/>
      <c r="I212" s="11">
        <f t="shared" si="2"/>
        <v>7395</v>
      </c>
      <c r="J212" s="22"/>
    </row>
    <row r="213" ht="15.75" customHeight="1">
      <c r="A213" s="11">
        <v>211.0</v>
      </c>
      <c r="B213" s="20" t="s">
        <v>258</v>
      </c>
      <c r="C213" s="21">
        <v>347.0</v>
      </c>
      <c r="D213" s="21" t="s">
        <v>25</v>
      </c>
      <c r="E213" s="28">
        <v>45682.0</v>
      </c>
      <c r="F213" s="21" t="s">
        <v>49</v>
      </c>
      <c r="G213" s="22"/>
      <c r="H213" s="21">
        <v>400.0</v>
      </c>
      <c r="I213" s="11">
        <f t="shared" si="2"/>
        <v>7795</v>
      </c>
      <c r="J213" s="22"/>
    </row>
    <row r="214" ht="15.75" customHeight="1">
      <c r="A214" s="11">
        <v>212.0</v>
      </c>
      <c r="B214" s="20" t="s">
        <v>258</v>
      </c>
      <c r="C214" s="21">
        <v>348.0</v>
      </c>
      <c r="D214" s="21" t="s">
        <v>14</v>
      </c>
      <c r="E214" s="28">
        <v>45682.0</v>
      </c>
      <c r="F214" s="21" t="s">
        <v>49</v>
      </c>
      <c r="G214" s="22"/>
      <c r="H214" s="21">
        <v>400.0</v>
      </c>
      <c r="I214" s="11">
        <f t="shared" si="2"/>
        <v>8195</v>
      </c>
      <c r="J214" s="22"/>
    </row>
    <row r="215" ht="15.75" customHeight="1">
      <c r="A215" s="11">
        <v>213.0</v>
      </c>
      <c r="B215" s="20" t="s">
        <v>258</v>
      </c>
      <c r="C215" s="21">
        <v>349.0</v>
      </c>
      <c r="D215" s="21" t="s">
        <v>9</v>
      </c>
      <c r="E215" s="28">
        <v>45682.0</v>
      </c>
      <c r="F215" s="21" t="s">
        <v>49</v>
      </c>
      <c r="G215" s="22"/>
      <c r="H215" s="21">
        <v>400.0</v>
      </c>
      <c r="I215" s="11">
        <f t="shared" si="2"/>
        <v>8595</v>
      </c>
      <c r="J215" s="22"/>
    </row>
    <row r="216" ht="15.75" customHeight="1">
      <c r="A216" s="11">
        <v>214.0</v>
      </c>
      <c r="B216" s="20" t="s">
        <v>258</v>
      </c>
      <c r="C216" s="21">
        <v>350.0</v>
      </c>
      <c r="D216" s="21" t="s">
        <v>20</v>
      </c>
      <c r="E216" s="28">
        <v>46015.0</v>
      </c>
      <c r="F216" s="21" t="s">
        <v>49</v>
      </c>
      <c r="G216" s="22"/>
      <c r="H216" s="21">
        <v>400.0</v>
      </c>
      <c r="I216" s="11">
        <f t="shared" si="2"/>
        <v>8995</v>
      </c>
      <c r="J216" s="22"/>
    </row>
    <row r="217" ht="15.75" customHeight="1">
      <c r="A217" s="11">
        <v>215.0</v>
      </c>
      <c r="B217" s="20" t="s">
        <v>258</v>
      </c>
      <c r="C217" s="21">
        <v>351.0</v>
      </c>
      <c r="D217" s="21" t="s">
        <v>20</v>
      </c>
      <c r="E217" s="28">
        <v>45682.0</v>
      </c>
      <c r="F217" s="21" t="s">
        <v>49</v>
      </c>
      <c r="G217" s="22"/>
      <c r="H217" s="21">
        <v>400.0</v>
      </c>
      <c r="I217" s="11">
        <f t="shared" si="2"/>
        <v>9395</v>
      </c>
      <c r="J217" s="22"/>
    </row>
    <row r="218" ht="15.75" customHeight="1">
      <c r="A218" s="11">
        <v>216.0</v>
      </c>
      <c r="B218" s="20" t="s">
        <v>258</v>
      </c>
      <c r="C218" s="21">
        <v>352.0</v>
      </c>
      <c r="D218" s="21" t="s">
        <v>18</v>
      </c>
      <c r="E218" s="28">
        <v>45682.0</v>
      </c>
      <c r="F218" s="21" t="s">
        <v>49</v>
      </c>
      <c r="G218" s="22"/>
      <c r="H218" s="21">
        <v>400.0</v>
      </c>
      <c r="I218" s="11">
        <f t="shared" si="2"/>
        <v>9795</v>
      </c>
      <c r="J218" s="22"/>
    </row>
    <row r="219" ht="15.75" customHeight="1">
      <c r="A219" s="11">
        <v>217.0</v>
      </c>
      <c r="B219" s="29" t="s">
        <v>258</v>
      </c>
      <c r="C219" s="36">
        <v>353.0</v>
      </c>
      <c r="D219" s="31" t="s">
        <v>13</v>
      </c>
      <c r="E219" s="37">
        <v>45682.0</v>
      </c>
      <c r="F219" s="21" t="s">
        <v>49</v>
      </c>
      <c r="G219" s="30"/>
      <c r="H219" s="33">
        <v>400.0</v>
      </c>
      <c r="I219" s="11">
        <f t="shared" si="2"/>
        <v>10195</v>
      </c>
      <c r="J219" s="30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11">
        <v>218.0</v>
      </c>
      <c r="B220" s="20" t="s">
        <v>258</v>
      </c>
      <c r="C220" s="21">
        <v>354.0</v>
      </c>
      <c r="D220" s="21" t="s">
        <v>16</v>
      </c>
      <c r="E220" s="28">
        <v>45682.0</v>
      </c>
      <c r="F220" s="21" t="s">
        <v>49</v>
      </c>
      <c r="G220" s="22"/>
      <c r="H220" s="21">
        <v>400.0</v>
      </c>
      <c r="I220" s="11">
        <f t="shared" si="2"/>
        <v>10595</v>
      </c>
      <c r="J220" s="22"/>
    </row>
    <row r="221" ht="15.75" customHeight="1">
      <c r="A221" s="11">
        <v>219.0</v>
      </c>
      <c r="B221" s="20" t="s">
        <v>258</v>
      </c>
      <c r="C221" s="21">
        <v>355.0</v>
      </c>
      <c r="D221" s="21" t="s">
        <v>7</v>
      </c>
      <c r="E221" s="28">
        <v>45682.0</v>
      </c>
      <c r="F221" s="21" t="s">
        <v>49</v>
      </c>
      <c r="G221" s="22"/>
      <c r="H221" s="21">
        <v>400.0</v>
      </c>
      <c r="I221" s="11">
        <f t="shared" si="2"/>
        <v>10995</v>
      </c>
      <c r="J221" s="22"/>
    </row>
    <row r="222" ht="15.75" customHeight="1">
      <c r="A222" s="21">
        <v>220.0</v>
      </c>
      <c r="B222" s="20" t="s">
        <v>258</v>
      </c>
      <c r="C222" s="21">
        <v>356.0</v>
      </c>
      <c r="D222" s="21" t="s">
        <v>23</v>
      </c>
      <c r="E222" s="21" t="s">
        <v>259</v>
      </c>
      <c r="F222" s="21" t="s">
        <v>49</v>
      </c>
      <c r="G222" s="22"/>
      <c r="H222" s="21">
        <v>800.0</v>
      </c>
      <c r="I222" s="11">
        <f t="shared" si="2"/>
        <v>11795</v>
      </c>
      <c r="J222" s="22"/>
    </row>
    <row r="223" ht="15.75" customHeight="1">
      <c r="A223" s="11">
        <v>221.0</v>
      </c>
      <c r="B223" s="20" t="s">
        <v>260</v>
      </c>
      <c r="C223" s="21"/>
      <c r="D223" s="21" t="s">
        <v>94</v>
      </c>
      <c r="E223" s="28"/>
      <c r="F223" s="22"/>
      <c r="G223" s="21">
        <v>1500.0</v>
      </c>
      <c r="H223" s="22"/>
      <c r="I223" s="11">
        <f t="shared" si="2"/>
        <v>10295</v>
      </c>
      <c r="J223" s="22"/>
    </row>
    <row r="224" ht="15.75" customHeight="1">
      <c r="A224" s="21">
        <v>222.0</v>
      </c>
      <c r="B224" s="20" t="s">
        <v>261</v>
      </c>
      <c r="C224" s="21"/>
      <c r="D224" s="21" t="s">
        <v>69</v>
      </c>
      <c r="E224" s="28">
        <v>45682.0</v>
      </c>
      <c r="F224" s="21" t="s">
        <v>69</v>
      </c>
      <c r="G224" s="21">
        <v>1780.0</v>
      </c>
      <c r="H224" s="21"/>
      <c r="I224" s="11">
        <f t="shared" si="2"/>
        <v>8515</v>
      </c>
      <c r="J224" s="22"/>
    </row>
    <row r="225" ht="15.75" customHeight="1">
      <c r="A225" s="11">
        <v>223.0</v>
      </c>
      <c r="B225" s="20" t="s">
        <v>262</v>
      </c>
      <c r="C225" s="21">
        <v>257.0</v>
      </c>
      <c r="D225" s="21" t="s">
        <v>25</v>
      </c>
      <c r="E225" s="28">
        <v>45713.0</v>
      </c>
      <c r="F225" s="21" t="s">
        <v>49</v>
      </c>
      <c r="G225" s="22"/>
      <c r="H225" s="21">
        <v>400.0</v>
      </c>
      <c r="I225" s="11">
        <f t="shared" si="2"/>
        <v>8915</v>
      </c>
      <c r="J225" s="22"/>
    </row>
    <row r="226" ht="15.75" customHeight="1">
      <c r="A226" s="21">
        <v>224.0</v>
      </c>
      <c r="B226" s="20" t="s">
        <v>262</v>
      </c>
      <c r="C226" s="1">
        <v>258.0</v>
      </c>
      <c r="D226" s="21" t="s">
        <v>14</v>
      </c>
      <c r="E226" s="28">
        <v>45713.0</v>
      </c>
      <c r="F226" s="21" t="s">
        <v>49</v>
      </c>
      <c r="G226" s="22"/>
      <c r="H226" s="21">
        <v>400.0</v>
      </c>
      <c r="I226" s="11">
        <f t="shared" si="2"/>
        <v>9315</v>
      </c>
      <c r="J226" s="22"/>
    </row>
    <row r="227" ht="15.75" customHeight="1">
      <c r="A227" s="11">
        <v>225.0</v>
      </c>
      <c r="B227" s="20" t="s">
        <v>262</v>
      </c>
      <c r="C227" s="21">
        <v>259.0</v>
      </c>
      <c r="D227" s="21" t="s">
        <v>9</v>
      </c>
      <c r="E227" s="28">
        <v>45713.0</v>
      </c>
      <c r="F227" s="21" t="s">
        <v>49</v>
      </c>
      <c r="G227" s="22"/>
      <c r="H227" s="21">
        <v>400.0</v>
      </c>
      <c r="I227" s="11">
        <f t="shared" si="2"/>
        <v>9715</v>
      </c>
      <c r="J227" s="22"/>
    </row>
    <row r="228" ht="15.75" customHeight="1">
      <c r="A228" s="21">
        <v>226.0</v>
      </c>
      <c r="B228" s="20" t="s">
        <v>262</v>
      </c>
      <c r="C228" s="1">
        <v>260.0</v>
      </c>
      <c r="D228" s="21" t="s">
        <v>23</v>
      </c>
      <c r="E228" s="28">
        <v>45713.0</v>
      </c>
      <c r="F228" s="21" t="s">
        <v>49</v>
      </c>
      <c r="G228" s="22"/>
      <c r="H228" s="21">
        <v>400.0</v>
      </c>
      <c r="I228" s="11">
        <f t="shared" si="2"/>
        <v>10115</v>
      </c>
      <c r="J228" s="22"/>
    </row>
    <row r="229" ht="15.75" customHeight="1">
      <c r="A229" s="11">
        <v>227.0</v>
      </c>
      <c r="B229" s="20" t="s">
        <v>262</v>
      </c>
      <c r="C229" s="21">
        <v>261.0</v>
      </c>
      <c r="D229" s="21" t="s">
        <v>20</v>
      </c>
      <c r="E229" s="28">
        <v>45713.0</v>
      </c>
      <c r="F229" s="21" t="s">
        <v>49</v>
      </c>
      <c r="G229" s="22"/>
      <c r="H229" s="21">
        <v>400.0</v>
      </c>
      <c r="I229" s="11">
        <f t="shared" si="2"/>
        <v>10515</v>
      </c>
      <c r="J229" s="22"/>
    </row>
    <row r="230" ht="15.75" customHeight="1">
      <c r="A230" s="21">
        <v>228.0</v>
      </c>
      <c r="B230" s="20" t="s">
        <v>262</v>
      </c>
      <c r="C230" s="1">
        <v>262.0</v>
      </c>
      <c r="D230" s="21" t="s">
        <v>20</v>
      </c>
      <c r="E230" s="28">
        <v>45741.0</v>
      </c>
      <c r="F230" s="21" t="s">
        <v>49</v>
      </c>
      <c r="G230" s="22"/>
      <c r="H230" s="21">
        <v>400.0</v>
      </c>
      <c r="I230" s="11">
        <f t="shared" si="2"/>
        <v>10915</v>
      </c>
      <c r="J230" s="22"/>
    </row>
    <row r="231" ht="15.75" customHeight="1">
      <c r="A231" s="11">
        <v>229.0</v>
      </c>
      <c r="B231" s="20" t="s">
        <v>262</v>
      </c>
      <c r="C231" s="21">
        <v>263.0</v>
      </c>
      <c r="D231" s="21" t="s">
        <v>18</v>
      </c>
      <c r="E231" s="28">
        <v>45713.0</v>
      </c>
      <c r="F231" s="21" t="s">
        <v>49</v>
      </c>
      <c r="G231" s="22"/>
      <c r="H231" s="21">
        <v>400.0</v>
      </c>
      <c r="I231" s="11">
        <f t="shared" si="2"/>
        <v>11315</v>
      </c>
      <c r="J231" s="22"/>
    </row>
    <row r="232" ht="15.75" customHeight="1">
      <c r="A232" s="21">
        <v>230.0</v>
      </c>
      <c r="B232" s="20" t="s">
        <v>262</v>
      </c>
      <c r="C232" s="1">
        <v>264.0</v>
      </c>
      <c r="D232" s="21" t="s">
        <v>7</v>
      </c>
      <c r="E232" s="28">
        <v>45713.0</v>
      </c>
      <c r="F232" s="21" t="s">
        <v>49</v>
      </c>
      <c r="G232" s="22"/>
      <c r="H232" s="21">
        <v>400.0</v>
      </c>
      <c r="I232" s="11">
        <f t="shared" si="2"/>
        <v>11715</v>
      </c>
      <c r="J232" s="22"/>
    </row>
    <row r="233" ht="15.75" customHeight="1">
      <c r="A233" s="11">
        <v>231.0</v>
      </c>
      <c r="B233" s="20" t="s">
        <v>262</v>
      </c>
      <c r="C233" s="21">
        <v>265.0</v>
      </c>
      <c r="D233" s="31" t="s">
        <v>13</v>
      </c>
      <c r="E233" s="28">
        <v>45713.0</v>
      </c>
      <c r="F233" s="21" t="s">
        <v>49</v>
      </c>
      <c r="G233" s="30"/>
      <c r="H233" s="33">
        <v>400.0</v>
      </c>
      <c r="I233" s="11">
        <f t="shared" si="2"/>
        <v>12115</v>
      </c>
      <c r="J233" s="22"/>
    </row>
    <row r="234">
      <c r="A234" s="21">
        <v>232.0</v>
      </c>
      <c r="B234" s="20" t="s">
        <v>263</v>
      </c>
      <c r="C234" s="21"/>
      <c r="D234" s="21" t="s">
        <v>94</v>
      </c>
      <c r="E234" s="28"/>
      <c r="F234" s="22"/>
      <c r="G234" s="21">
        <v>1500.0</v>
      </c>
      <c r="H234" s="22"/>
      <c r="I234" s="11">
        <f t="shared" si="2"/>
        <v>10615</v>
      </c>
      <c r="J234" s="22"/>
    </row>
    <row r="235">
      <c r="A235" s="11">
        <v>233.0</v>
      </c>
      <c r="B235" s="20" t="s">
        <v>263</v>
      </c>
      <c r="C235" s="22"/>
      <c r="D235" s="21" t="s">
        <v>264</v>
      </c>
      <c r="E235" s="22"/>
      <c r="F235" s="22"/>
      <c r="G235" s="21">
        <v>200.0</v>
      </c>
      <c r="H235" s="22"/>
      <c r="I235" s="11">
        <f t="shared" si="2"/>
        <v>10415</v>
      </c>
      <c r="J235" s="22"/>
    </row>
    <row r="236" ht="15.75" customHeight="1">
      <c r="A236" s="21">
        <v>234.0</v>
      </c>
      <c r="B236" s="20" t="s">
        <v>265</v>
      </c>
      <c r="C236" s="21">
        <v>266.0</v>
      </c>
      <c r="D236" s="21" t="s">
        <v>16</v>
      </c>
      <c r="E236" s="28">
        <v>45713.0</v>
      </c>
      <c r="F236" s="21" t="s">
        <v>49</v>
      </c>
      <c r="G236" s="22"/>
      <c r="H236" s="21">
        <v>400.0</v>
      </c>
      <c r="I236" s="11">
        <f t="shared" si="2"/>
        <v>10815</v>
      </c>
      <c r="J236" s="22"/>
    </row>
    <row r="237" ht="15.75" customHeight="1">
      <c r="A237" s="21">
        <v>235.0</v>
      </c>
      <c r="B237" s="20" t="s">
        <v>265</v>
      </c>
      <c r="C237" s="21">
        <v>267.0</v>
      </c>
      <c r="D237" s="21" t="s">
        <v>16</v>
      </c>
      <c r="E237" s="28">
        <v>45741.0</v>
      </c>
      <c r="F237" s="21" t="s">
        <v>49</v>
      </c>
      <c r="G237" s="22"/>
      <c r="H237" s="21">
        <v>400.0</v>
      </c>
      <c r="I237" s="11">
        <f t="shared" si="2"/>
        <v>11215</v>
      </c>
      <c r="J237" s="22"/>
    </row>
    <row r="238" ht="15.75" customHeight="1">
      <c r="A238" s="21">
        <v>236.0</v>
      </c>
      <c r="B238" s="20" t="s">
        <v>266</v>
      </c>
      <c r="C238" s="21">
        <v>268.0</v>
      </c>
      <c r="D238" s="21" t="s">
        <v>11</v>
      </c>
      <c r="E238" s="21" t="s">
        <v>267</v>
      </c>
      <c r="F238" s="21" t="s">
        <v>49</v>
      </c>
      <c r="G238" s="22"/>
      <c r="H238" s="21">
        <v>6400.0</v>
      </c>
      <c r="I238" s="11">
        <f t="shared" si="2"/>
        <v>17615</v>
      </c>
      <c r="J238" s="21" t="s">
        <v>268</v>
      </c>
    </row>
    <row r="239" ht="15.75" customHeight="1">
      <c r="A239" s="21">
        <v>237.0</v>
      </c>
      <c r="B239" s="20" t="s">
        <v>266</v>
      </c>
      <c r="C239" s="21"/>
      <c r="D239" s="21" t="s">
        <v>269</v>
      </c>
      <c r="E239" s="22"/>
      <c r="F239" s="22"/>
      <c r="G239" s="22">
        <f>9625+1600</f>
        <v>11225</v>
      </c>
      <c r="H239" s="22"/>
      <c r="I239" s="11">
        <f t="shared" si="2"/>
        <v>6390</v>
      </c>
      <c r="J239" s="21" t="s">
        <v>270</v>
      </c>
    </row>
    <row r="240" ht="15.75" customHeight="1">
      <c r="A240" s="21">
        <v>238.0</v>
      </c>
      <c r="B240" s="20" t="s">
        <v>266</v>
      </c>
      <c r="C240" s="21">
        <v>269.0</v>
      </c>
      <c r="D240" s="21" t="s">
        <v>25</v>
      </c>
      <c r="E240" s="28">
        <v>45741.0</v>
      </c>
      <c r="F240" s="21" t="s">
        <v>49</v>
      </c>
      <c r="G240" s="22"/>
      <c r="H240" s="21">
        <v>400.0</v>
      </c>
      <c r="I240" s="11">
        <f t="shared" si="2"/>
        <v>6790</v>
      </c>
      <c r="J240" s="22"/>
    </row>
    <row r="241" ht="15.75" customHeight="1">
      <c r="A241" s="21">
        <v>239.0</v>
      </c>
      <c r="B241" s="20" t="s">
        <v>266</v>
      </c>
      <c r="C241" s="21">
        <v>270.0</v>
      </c>
      <c r="D241" s="21" t="s">
        <v>14</v>
      </c>
      <c r="E241" s="28">
        <v>45741.0</v>
      </c>
      <c r="F241" s="21" t="s">
        <v>49</v>
      </c>
      <c r="G241" s="22"/>
      <c r="H241" s="21">
        <v>400.0</v>
      </c>
      <c r="I241" s="11">
        <f t="shared" si="2"/>
        <v>7190</v>
      </c>
      <c r="J241" s="22"/>
    </row>
    <row r="242" ht="15.75" customHeight="1">
      <c r="A242" s="21">
        <v>240.0</v>
      </c>
      <c r="B242" s="20" t="s">
        <v>266</v>
      </c>
      <c r="C242" s="21">
        <v>271.0</v>
      </c>
      <c r="D242" s="21" t="s">
        <v>9</v>
      </c>
      <c r="E242" s="28">
        <v>45741.0</v>
      </c>
      <c r="F242" s="21" t="s">
        <v>49</v>
      </c>
      <c r="G242" s="22"/>
      <c r="H242" s="21">
        <v>400.0</v>
      </c>
      <c r="I242" s="11">
        <f t="shared" si="2"/>
        <v>7590</v>
      </c>
      <c r="J242" s="22"/>
    </row>
    <row r="243" ht="15.75" customHeight="1">
      <c r="A243" s="21">
        <v>241.0</v>
      </c>
      <c r="B243" s="20" t="s">
        <v>266</v>
      </c>
      <c r="C243" s="21">
        <v>272.0</v>
      </c>
      <c r="D243" s="21" t="s">
        <v>18</v>
      </c>
      <c r="E243" s="28">
        <v>45741.0</v>
      </c>
      <c r="F243" s="21" t="s">
        <v>49</v>
      </c>
      <c r="G243" s="22"/>
      <c r="H243" s="21">
        <v>400.0</v>
      </c>
      <c r="I243" s="11">
        <f t="shared" si="2"/>
        <v>7990</v>
      </c>
      <c r="J243" s="22"/>
    </row>
    <row r="244" ht="15.75" customHeight="1">
      <c r="A244" s="21">
        <v>242.0</v>
      </c>
      <c r="B244" s="20" t="s">
        <v>266</v>
      </c>
      <c r="C244" s="21">
        <v>273.0</v>
      </c>
      <c r="D244" s="21" t="s">
        <v>7</v>
      </c>
      <c r="E244" s="28">
        <v>45741.0</v>
      </c>
      <c r="F244" s="21" t="s">
        <v>49</v>
      </c>
      <c r="G244" s="22"/>
      <c r="H244" s="21">
        <v>400.0</v>
      </c>
      <c r="I244" s="11">
        <f t="shared" si="2"/>
        <v>8390</v>
      </c>
      <c r="J244" s="22"/>
    </row>
    <row r="245" ht="15.75" customHeight="1">
      <c r="A245" s="21">
        <v>243.0</v>
      </c>
      <c r="B245" s="20" t="s">
        <v>266</v>
      </c>
      <c r="C245" s="21">
        <v>274.0</v>
      </c>
      <c r="D245" s="21" t="s">
        <v>13</v>
      </c>
      <c r="E245" s="28">
        <v>45741.0</v>
      </c>
      <c r="F245" s="21" t="s">
        <v>49</v>
      </c>
      <c r="G245" s="22"/>
      <c r="H245" s="21">
        <v>400.0</v>
      </c>
      <c r="I245" s="11">
        <f t="shared" si="2"/>
        <v>8790</v>
      </c>
      <c r="J245" s="22"/>
    </row>
    <row r="246" ht="15.75" customHeight="1">
      <c r="A246" s="21">
        <v>244.0</v>
      </c>
      <c r="B246" s="39"/>
      <c r="C246" s="22"/>
      <c r="D246" s="21" t="s">
        <v>69</v>
      </c>
      <c r="E246" s="28">
        <v>45713.0</v>
      </c>
      <c r="F246" s="21" t="s">
        <v>49</v>
      </c>
      <c r="G246" s="21">
        <v>1650.0</v>
      </c>
      <c r="H246" s="22"/>
      <c r="I246" s="11">
        <f t="shared" si="2"/>
        <v>7140</v>
      </c>
      <c r="J246" s="22"/>
    </row>
    <row r="247" ht="15.75" customHeight="1">
      <c r="A247" s="21">
        <v>245.0</v>
      </c>
      <c r="B247" s="20" t="s">
        <v>271</v>
      </c>
      <c r="C247" s="21">
        <v>275.0</v>
      </c>
      <c r="D247" s="21" t="s">
        <v>4</v>
      </c>
      <c r="E247" s="21" t="s">
        <v>272</v>
      </c>
      <c r="F247" s="21" t="s">
        <v>49</v>
      </c>
      <c r="G247" s="22"/>
      <c r="H247" s="21">
        <v>1650.0</v>
      </c>
      <c r="I247" s="11">
        <f t="shared" si="2"/>
        <v>8790</v>
      </c>
      <c r="J247" s="22"/>
    </row>
    <row r="248" ht="15.75" customHeight="1">
      <c r="A248" s="21">
        <v>246.0</v>
      </c>
      <c r="B248" s="20" t="s">
        <v>271</v>
      </c>
      <c r="C248" s="22"/>
      <c r="D248" s="21" t="s">
        <v>273</v>
      </c>
      <c r="E248" s="22"/>
      <c r="F248" s="22"/>
      <c r="G248" s="21">
        <v>2160.0</v>
      </c>
      <c r="H248" s="22"/>
      <c r="I248" s="11">
        <f t="shared" si="2"/>
        <v>6630</v>
      </c>
      <c r="J248" s="21" t="s">
        <v>274</v>
      </c>
    </row>
    <row r="249" ht="15.75" customHeight="1">
      <c r="A249" s="21">
        <v>247.0</v>
      </c>
      <c r="B249" s="20" t="s">
        <v>275</v>
      </c>
      <c r="C249" s="22"/>
      <c r="D249" s="21" t="s">
        <v>203</v>
      </c>
      <c r="E249" s="28">
        <v>46014.0</v>
      </c>
      <c r="F249" s="21" t="s">
        <v>71</v>
      </c>
      <c r="G249" s="21">
        <v>1400.0</v>
      </c>
      <c r="H249" s="22"/>
      <c r="I249" s="11">
        <f t="shared" si="2"/>
        <v>5230</v>
      </c>
      <c r="J249" s="21" t="s">
        <v>274</v>
      </c>
    </row>
    <row r="250" ht="15.75" customHeight="1">
      <c r="A250" s="21">
        <v>247.0</v>
      </c>
      <c r="B250" s="20" t="s">
        <v>276</v>
      </c>
      <c r="C250" s="22"/>
      <c r="D250" s="21" t="s">
        <v>203</v>
      </c>
      <c r="E250" s="28">
        <v>45681.0</v>
      </c>
      <c r="F250" s="21" t="s">
        <v>71</v>
      </c>
      <c r="G250" s="21">
        <v>1400.0</v>
      </c>
      <c r="H250" s="22"/>
      <c r="I250" s="11">
        <f t="shared" si="2"/>
        <v>3830</v>
      </c>
      <c r="J250" s="21" t="s">
        <v>274</v>
      </c>
    </row>
    <row r="251" ht="15.75" customHeight="1">
      <c r="A251" s="21">
        <v>248.0</v>
      </c>
      <c r="B251" s="20" t="s">
        <v>277</v>
      </c>
      <c r="C251" s="22"/>
      <c r="D251" s="21" t="s">
        <v>203</v>
      </c>
      <c r="E251" s="28">
        <v>45954.0</v>
      </c>
      <c r="F251" s="21" t="s">
        <v>71</v>
      </c>
      <c r="G251" s="21">
        <v>1400.0</v>
      </c>
      <c r="H251" s="22"/>
      <c r="I251" s="11">
        <f t="shared" si="2"/>
        <v>2430</v>
      </c>
      <c r="J251" s="22"/>
    </row>
    <row r="252" ht="15.75" customHeight="1">
      <c r="A252" s="21">
        <v>248.0</v>
      </c>
      <c r="B252" s="20" t="s">
        <v>167</v>
      </c>
      <c r="C252" s="22"/>
      <c r="D252" s="21" t="s">
        <v>203</v>
      </c>
      <c r="E252" s="28">
        <v>45740.0</v>
      </c>
      <c r="F252" s="21" t="s">
        <v>71</v>
      </c>
      <c r="G252" s="21">
        <v>1400.0</v>
      </c>
      <c r="H252" s="22"/>
      <c r="I252" s="11">
        <f t="shared" si="2"/>
        <v>1030</v>
      </c>
      <c r="J252" s="22"/>
    </row>
    <row r="253" ht="15.75" customHeight="1">
      <c r="A253" s="21">
        <v>249.0</v>
      </c>
      <c r="B253" s="20" t="s">
        <v>167</v>
      </c>
      <c r="C253" s="21">
        <v>276.0</v>
      </c>
      <c r="D253" s="21" t="s">
        <v>23</v>
      </c>
      <c r="E253" s="28">
        <v>45741.0</v>
      </c>
      <c r="F253" s="21" t="s">
        <v>49</v>
      </c>
      <c r="G253" s="22"/>
      <c r="H253" s="21">
        <v>400.0</v>
      </c>
      <c r="I253" s="11">
        <f t="shared" si="2"/>
        <v>1430</v>
      </c>
      <c r="J253" s="22"/>
    </row>
    <row r="254" ht="15.75" customHeight="1">
      <c r="B254" s="40"/>
    </row>
    <row r="255" ht="15.75" customHeight="1">
      <c r="B255" s="40"/>
    </row>
    <row r="256" ht="15.75" customHeight="1">
      <c r="B256" s="40"/>
    </row>
    <row r="257" ht="15.75" customHeight="1">
      <c r="B257" s="40"/>
    </row>
    <row r="258" ht="15.75" customHeight="1">
      <c r="B258" s="40"/>
    </row>
    <row r="259" ht="15.75" customHeight="1">
      <c r="B259" s="40"/>
    </row>
    <row r="260" ht="15.75" customHeight="1">
      <c r="B260" s="40"/>
    </row>
    <row r="261" ht="15.75" customHeight="1">
      <c r="B261" s="40"/>
    </row>
    <row r="262" ht="15.75" customHeight="1">
      <c r="B262" s="40"/>
    </row>
    <row r="263" ht="15.75" customHeight="1">
      <c r="B263" s="40"/>
    </row>
    <row r="264" ht="15.75" customHeight="1">
      <c r="B264" s="40"/>
    </row>
    <row r="265" ht="15.75" customHeight="1">
      <c r="B265" s="40"/>
    </row>
    <row r="266" ht="15.75" customHeight="1">
      <c r="B266" s="40"/>
    </row>
    <row r="267" ht="15.75" customHeight="1">
      <c r="B267" s="40"/>
    </row>
    <row r="268" ht="15.75" customHeight="1">
      <c r="B268" s="40"/>
    </row>
    <row r="269" ht="15.75" customHeight="1">
      <c r="B269" s="40"/>
    </row>
    <row r="270" ht="15.75" customHeight="1">
      <c r="B270" s="40"/>
    </row>
    <row r="271" ht="15.75" customHeight="1">
      <c r="B271" s="40"/>
    </row>
    <row r="272" ht="15.75" customHeight="1">
      <c r="B272" s="40"/>
    </row>
    <row r="273" ht="15.75" customHeight="1">
      <c r="B273" s="40"/>
    </row>
    <row r="274" ht="15.75" customHeight="1">
      <c r="B274" s="40"/>
    </row>
    <row r="275" ht="15.75" customHeight="1">
      <c r="B275" s="40"/>
    </row>
    <row r="276" ht="15.75" customHeight="1">
      <c r="B276" s="40"/>
    </row>
    <row r="277" ht="15.75" customHeight="1">
      <c r="B277" s="40"/>
    </row>
    <row r="278" ht="15.75" customHeight="1">
      <c r="B278" s="40"/>
    </row>
    <row r="279" ht="15.75" customHeight="1">
      <c r="B279" s="40"/>
    </row>
    <row r="280" ht="15.75" customHeight="1">
      <c r="B280" s="40"/>
    </row>
    <row r="281" ht="15.75" customHeight="1">
      <c r="B281" s="40"/>
    </row>
    <row r="282" ht="15.75" customHeight="1">
      <c r="B282" s="40"/>
    </row>
    <row r="283" ht="15.75" customHeight="1">
      <c r="B283" s="40"/>
    </row>
    <row r="284" ht="15.75" customHeight="1">
      <c r="B284" s="40"/>
    </row>
    <row r="285" ht="15.75" customHeight="1">
      <c r="B285" s="40"/>
    </row>
    <row r="286" ht="15.75" customHeight="1">
      <c r="B286" s="40"/>
    </row>
    <row r="287" ht="15.75" customHeight="1">
      <c r="B287" s="40"/>
    </row>
    <row r="288" ht="15.75" customHeight="1">
      <c r="B288" s="40"/>
    </row>
    <row r="289" ht="15.75" customHeight="1">
      <c r="B289" s="40"/>
    </row>
    <row r="290" ht="15.75" customHeight="1">
      <c r="B290" s="40"/>
    </row>
    <row r="291" ht="15.75" customHeight="1">
      <c r="B291" s="40"/>
    </row>
    <row r="292" ht="15.75" customHeight="1">
      <c r="B292" s="40"/>
    </row>
    <row r="293" ht="15.75" customHeight="1">
      <c r="B293" s="40"/>
    </row>
    <row r="294" ht="15.75" customHeight="1">
      <c r="B294" s="40"/>
    </row>
    <row r="295" ht="15.75" customHeight="1">
      <c r="B295" s="40"/>
    </row>
    <row r="296" ht="15.75" customHeight="1">
      <c r="B296" s="40"/>
    </row>
    <row r="297" ht="15.75" customHeight="1">
      <c r="B297" s="40"/>
    </row>
    <row r="298" ht="15.75" customHeight="1">
      <c r="B298" s="40"/>
    </row>
    <row r="299" ht="15.75" customHeight="1">
      <c r="B299" s="40"/>
    </row>
    <row r="300" ht="15.75" customHeight="1">
      <c r="B300" s="40"/>
    </row>
    <row r="301" ht="15.75" customHeight="1">
      <c r="B301" s="40"/>
    </row>
    <row r="302" ht="15.75" customHeight="1">
      <c r="B302" s="40"/>
    </row>
    <row r="303" ht="15.75" customHeight="1">
      <c r="B303" s="40"/>
    </row>
    <row r="304" ht="15.75" customHeight="1">
      <c r="B304" s="40"/>
    </row>
    <row r="305" ht="15.75" customHeight="1">
      <c r="B305" s="40"/>
    </row>
    <row r="306" ht="15.75" customHeight="1">
      <c r="B306" s="40"/>
    </row>
    <row r="307" ht="15.75" customHeight="1">
      <c r="B307" s="40"/>
    </row>
    <row r="308" ht="15.75" customHeight="1">
      <c r="B308" s="40"/>
    </row>
    <row r="309" ht="15.75" customHeight="1">
      <c r="B309" s="40"/>
    </row>
    <row r="310" ht="15.75" customHeight="1">
      <c r="B310" s="40"/>
    </row>
    <row r="311" ht="15.75" customHeight="1">
      <c r="B311" s="40"/>
    </row>
    <row r="312" ht="15.75" customHeight="1">
      <c r="B312" s="40"/>
    </row>
    <row r="313" ht="15.75" customHeight="1">
      <c r="B313" s="40"/>
    </row>
    <row r="314" ht="15.75" customHeight="1">
      <c r="B314" s="40"/>
    </row>
    <row r="315" ht="15.75" customHeight="1">
      <c r="B315" s="40"/>
    </row>
    <row r="316" ht="15.75" customHeight="1">
      <c r="B316" s="40"/>
    </row>
    <row r="317" ht="15.75" customHeight="1">
      <c r="B317" s="40"/>
    </row>
    <row r="318" ht="15.75" customHeight="1">
      <c r="B318" s="40"/>
    </row>
    <row r="319" ht="15.75" customHeight="1">
      <c r="B319" s="40"/>
    </row>
    <row r="320" ht="15.75" customHeight="1">
      <c r="B320" s="40"/>
    </row>
    <row r="321" ht="15.75" customHeight="1">
      <c r="B321" s="40"/>
    </row>
    <row r="322" ht="15.75" customHeight="1">
      <c r="B322" s="40"/>
    </row>
    <row r="323" ht="15.75" customHeight="1">
      <c r="B323" s="40"/>
    </row>
    <row r="324" ht="15.75" customHeight="1">
      <c r="B324" s="40"/>
    </row>
    <row r="325" ht="15.75" customHeight="1">
      <c r="B325" s="40"/>
    </row>
    <row r="326" ht="15.75" customHeight="1">
      <c r="B326" s="40"/>
    </row>
    <row r="327" ht="15.75" customHeight="1">
      <c r="B327" s="40"/>
    </row>
    <row r="328" ht="15.75" customHeight="1">
      <c r="B328" s="40"/>
    </row>
    <row r="329" ht="15.75" customHeight="1">
      <c r="B329" s="40"/>
    </row>
    <row r="330" ht="15.75" customHeight="1">
      <c r="B330" s="40"/>
    </row>
    <row r="331" ht="15.75" customHeight="1">
      <c r="B331" s="40"/>
    </row>
    <row r="332" ht="15.75" customHeight="1">
      <c r="B332" s="40"/>
    </row>
    <row r="333" ht="15.75" customHeight="1">
      <c r="B333" s="40"/>
    </row>
    <row r="334" ht="15.75" customHeight="1">
      <c r="B334" s="40"/>
    </row>
    <row r="335" ht="15.75" customHeight="1">
      <c r="B335" s="40"/>
    </row>
    <row r="336" ht="15.75" customHeight="1">
      <c r="B336" s="40"/>
    </row>
    <row r="337" ht="15.75" customHeight="1">
      <c r="B337" s="40"/>
    </row>
    <row r="338" ht="15.75" customHeight="1">
      <c r="B338" s="40"/>
    </row>
    <row r="339" ht="15.75" customHeight="1">
      <c r="B339" s="40"/>
    </row>
    <row r="340" ht="15.75" customHeight="1">
      <c r="B340" s="40"/>
    </row>
    <row r="341" ht="15.75" customHeight="1">
      <c r="B341" s="40"/>
    </row>
    <row r="342" ht="15.75" customHeight="1">
      <c r="B342" s="40"/>
    </row>
    <row r="343" ht="15.75" customHeight="1">
      <c r="B343" s="40"/>
    </row>
    <row r="344" ht="15.75" customHeight="1">
      <c r="B344" s="40"/>
    </row>
    <row r="345" ht="15.75" customHeight="1">
      <c r="B345" s="40"/>
    </row>
    <row r="346" ht="15.75" customHeight="1">
      <c r="B346" s="40"/>
    </row>
    <row r="347" ht="15.75" customHeight="1">
      <c r="B347" s="40"/>
    </row>
    <row r="348" ht="15.75" customHeight="1">
      <c r="B348" s="40"/>
    </row>
    <row r="349" ht="15.75" customHeight="1">
      <c r="B349" s="40"/>
    </row>
    <row r="350" ht="15.75" customHeight="1">
      <c r="B350" s="40"/>
    </row>
    <row r="351" ht="15.75" customHeight="1">
      <c r="B351" s="40"/>
    </row>
    <row r="352" ht="15.75" customHeight="1">
      <c r="B352" s="40"/>
    </row>
    <row r="353" ht="15.75" customHeight="1">
      <c r="B353" s="40"/>
    </row>
    <row r="354" ht="15.75" customHeight="1">
      <c r="B354" s="40"/>
    </row>
    <row r="355" ht="15.75" customHeight="1">
      <c r="B355" s="40"/>
    </row>
    <row r="356" ht="15.75" customHeight="1">
      <c r="B356" s="40"/>
    </row>
    <row r="357" ht="15.75" customHeight="1">
      <c r="B357" s="40"/>
    </row>
    <row r="358" ht="15.75" customHeight="1">
      <c r="B358" s="40"/>
    </row>
    <row r="359" ht="15.75" customHeight="1">
      <c r="B359" s="40"/>
    </row>
    <row r="360" ht="15.75" customHeight="1">
      <c r="B360" s="40"/>
    </row>
    <row r="361" ht="15.75" customHeight="1">
      <c r="B361" s="40"/>
    </row>
    <row r="362" ht="15.75" customHeight="1">
      <c r="B362" s="40"/>
    </row>
    <row r="363" ht="15.75" customHeight="1">
      <c r="B363" s="40"/>
    </row>
    <row r="364" ht="15.75" customHeight="1">
      <c r="B364" s="40"/>
    </row>
    <row r="365" ht="15.75" customHeight="1">
      <c r="B365" s="40"/>
    </row>
    <row r="366" ht="15.75" customHeight="1">
      <c r="B366" s="40"/>
    </row>
    <row r="367" ht="15.75" customHeight="1">
      <c r="B367" s="40"/>
    </row>
    <row r="368" ht="15.75" customHeight="1">
      <c r="B368" s="40"/>
    </row>
    <row r="369" ht="15.75" customHeight="1">
      <c r="B369" s="40"/>
    </row>
    <row r="370" ht="15.75" customHeight="1">
      <c r="B370" s="40"/>
    </row>
    <row r="371" ht="15.75" customHeight="1">
      <c r="B371" s="40"/>
    </row>
    <row r="372" ht="15.75" customHeight="1">
      <c r="B372" s="40"/>
    </row>
    <row r="373" ht="15.75" customHeight="1">
      <c r="B373" s="40"/>
    </row>
    <row r="374" ht="15.75" customHeight="1">
      <c r="B374" s="40"/>
    </row>
    <row r="375" ht="15.75" customHeight="1">
      <c r="B375" s="40"/>
    </row>
    <row r="376" ht="15.75" customHeight="1">
      <c r="B376" s="40"/>
    </row>
    <row r="377" ht="15.75" customHeight="1">
      <c r="B377" s="40"/>
    </row>
    <row r="378" ht="15.75" customHeight="1">
      <c r="B378" s="40"/>
    </row>
    <row r="379" ht="15.75" customHeight="1">
      <c r="B379" s="40"/>
    </row>
    <row r="380" ht="15.75" customHeight="1">
      <c r="B380" s="40"/>
    </row>
    <row r="381" ht="15.75" customHeight="1">
      <c r="B381" s="40"/>
    </row>
    <row r="382" ht="15.75" customHeight="1">
      <c r="B382" s="40"/>
    </row>
    <row r="383" ht="15.75" customHeight="1">
      <c r="B383" s="40"/>
    </row>
    <row r="384" ht="15.75" customHeight="1">
      <c r="B384" s="40"/>
    </row>
    <row r="385" ht="15.75" customHeight="1">
      <c r="B385" s="40"/>
    </row>
    <row r="386" ht="15.75" customHeight="1">
      <c r="B386" s="40"/>
    </row>
    <row r="387" ht="15.75" customHeight="1">
      <c r="B387" s="40"/>
    </row>
    <row r="388" ht="15.75" customHeight="1">
      <c r="B388" s="40"/>
    </row>
    <row r="389" ht="15.75" customHeight="1">
      <c r="B389" s="40"/>
    </row>
    <row r="390" ht="15.75" customHeight="1">
      <c r="B390" s="40"/>
    </row>
    <row r="391" ht="15.75" customHeight="1">
      <c r="B391" s="40"/>
    </row>
    <row r="392" ht="15.75" customHeight="1">
      <c r="B392" s="40"/>
    </row>
    <row r="393" ht="15.75" customHeight="1">
      <c r="B393" s="40"/>
    </row>
    <row r="394" ht="15.75" customHeight="1">
      <c r="B394" s="40"/>
    </row>
    <row r="395" ht="15.75" customHeight="1">
      <c r="B395" s="40"/>
    </row>
    <row r="396" ht="15.75" customHeight="1">
      <c r="B396" s="40"/>
    </row>
    <row r="397" ht="15.75" customHeight="1">
      <c r="B397" s="40"/>
    </row>
    <row r="398" ht="15.75" customHeight="1">
      <c r="B398" s="40"/>
    </row>
    <row r="399" ht="15.75" customHeight="1">
      <c r="B399" s="40"/>
    </row>
    <row r="400" ht="15.75" customHeight="1">
      <c r="B400" s="40"/>
    </row>
    <row r="401" ht="15.75" customHeight="1">
      <c r="B401" s="40"/>
    </row>
    <row r="402" ht="15.75" customHeight="1">
      <c r="B402" s="40"/>
    </row>
    <row r="403" ht="15.75" customHeight="1">
      <c r="B403" s="40"/>
    </row>
    <row r="404" ht="15.75" customHeight="1">
      <c r="B404" s="40"/>
    </row>
    <row r="405" ht="15.75" customHeight="1">
      <c r="B405" s="40"/>
    </row>
    <row r="406" ht="15.75" customHeight="1">
      <c r="B406" s="40"/>
    </row>
    <row r="407" ht="15.75" customHeight="1">
      <c r="B407" s="40"/>
    </row>
    <row r="408" ht="15.75" customHeight="1">
      <c r="B408" s="40"/>
    </row>
    <row r="409" ht="15.75" customHeight="1">
      <c r="B409" s="40"/>
    </row>
    <row r="410" ht="15.75" customHeight="1">
      <c r="B410" s="40"/>
    </row>
    <row r="411" ht="15.75" customHeight="1">
      <c r="B411" s="40"/>
    </row>
    <row r="412" ht="15.75" customHeight="1">
      <c r="B412" s="40"/>
    </row>
    <row r="413" ht="15.75" customHeight="1">
      <c r="B413" s="40"/>
    </row>
    <row r="414" ht="15.75" customHeight="1">
      <c r="B414" s="40"/>
    </row>
    <row r="415" ht="15.75" customHeight="1">
      <c r="B415" s="40"/>
    </row>
    <row r="416" ht="15.75" customHeight="1">
      <c r="B416" s="40"/>
    </row>
    <row r="417" ht="15.75" customHeight="1">
      <c r="B417" s="40"/>
    </row>
    <row r="418" ht="15.75" customHeight="1">
      <c r="B418" s="40"/>
    </row>
    <row r="419" ht="15.75" customHeight="1">
      <c r="B419" s="40"/>
    </row>
    <row r="420" ht="15.75" customHeight="1">
      <c r="B420" s="40"/>
    </row>
    <row r="421" ht="15.75" customHeight="1">
      <c r="B421" s="40"/>
    </row>
    <row r="422" ht="15.75" customHeight="1">
      <c r="B422" s="40"/>
    </row>
    <row r="423" ht="15.75" customHeight="1">
      <c r="B423" s="40"/>
    </row>
    <row r="424" ht="15.75" customHeight="1">
      <c r="B424" s="40"/>
    </row>
    <row r="425" ht="15.75" customHeight="1">
      <c r="B425" s="40"/>
    </row>
    <row r="426" ht="15.75" customHeight="1">
      <c r="B426" s="40"/>
    </row>
    <row r="427" ht="15.75" customHeight="1">
      <c r="B427" s="40"/>
    </row>
    <row r="428" ht="15.75" customHeight="1">
      <c r="B428" s="40"/>
    </row>
    <row r="429" ht="15.75" customHeight="1">
      <c r="B429" s="40"/>
    </row>
    <row r="430" ht="15.75" customHeight="1">
      <c r="B430" s="40"/>
    </row>
    <row r="431" ht="15.75" customHeight="1">
      <c r="B431" s="40"/>
    </row>
    <row r="432" ht="15.75" customHeight="1">
      <c r="B432" s="40"/>
    </row>
    <row r="433" ht="15.75" customHeight="1">
      <c r="B433" s="40"/>
    </row>
    <row r="434" ht="15.75" customHeight="1">
      <c r="B434" s="40"/>
    </row>
    <row r="435" ht="15.75" customHeight="1">
      <c r="B435" s="40"/>
    </row>
    <row r="436" ht="15.75" customHeight="1">
      <c r="B436" s="40"/>
    </row>
    <row r="437" ht="15.75" customHeight="1">
      <c r="B437" s="40"/>
    </row>
    <row r="438" ht="15.75" customHeight="1">
      <c r="B438" s="40"/>
    </row>
    <row r="439" ht="15.75" customHeight="1">
      <c r="B439" s="40"/>
    </row>
    <row r="440" ht="15.75" customHeight="1">
      <c r="B440" s="40"/>
    </row>
    <row r="441" ht="15.75" customHeight="1">
      <c r="B441" s="40"/>
    </row>
    <row r="442" ht="15.75" customHeight="1">
      <c r="B442" s="40"/>
    </row>
    <row r="443" ht="15.75" customHeight="1">
      <c r="B443" s="40"/>
    </row>
    <row r="444" ht="15.75" customHeight="1">
      <c r="B444" s="40"/>
    </row>
    <row r="445" ht="15.75" customHeight="1">
      <c r="B445" s="40"/>
    </row>
    <row r="446" ht="15.75" customHeight="1">
      <c r="B446" s="40"/>
    </row>
    <row r="447" ht="15.75" customHeight="1">
      <c r="B447" s="40"/>
    </row>
    <row r="448" ht="15.75" customHeight="1">
      <c r="B448" s="40"/>
    </row>
    <row r="449" ht="15.75" customHeight="1">
      <c r="B449" s="40"/>
    </row>
    <row r="450" ht="15.75" customHeight="1">
      <c r="B450" s="40"/>
    </row>
    <row r="451" ht="15.75" customHeight="1">
      <c r="B451" s="40"/>
    </row>
    <row r="452" ht="15.75" customHeight="1">
      <c r="B452" s="40"/>
    </row>
    <row r="453" ht="15.75" customHeight="1">
      <c r="B453" s="40"/>
    </row>
    <row r="454" ht="15.75" customHeight="1">
      <c r="B454" s="40"/>
    </row>
    <row r="455" ht="15.75" customHeight="1">
      <c r="B455" s="40"/>
    </row>
    <row r="456" ht="15.75" customHeight="1">
      <c r="B456" s="40"/>
    </row>
    <row r="457" ht="15.75" customHeight="1">
      <c r="B457" s="40"/>
    </row>
    <row r="458" ht="15.75" customHeight="1">
      <c r="B458" s="40"/>
    </row>
    <row r="459" ht="15.75" customHeight="1">
      <c r="B459" s="40"/>
    </row>
    <row r="460" ht="15.75" customHeight="1">
      <c r="B460" s="40"/>
    </row>
    <row r="461" ht="15.75" customHeight="1">
      <c r="B461" s="40"/>
    </row>
    <row r="462" ht="15.75" customHeight="1">
      <c r="B462" s="40"/>
    </row>
    <row r="463" ht="15.75" customHeight="1">
      <c r="B463" s="40"/>
    </row>
    <row r="464" ht="15.75" customHeight="1">
      <c r="B464" s="40"/>
    </row>
    <row r="465" ht="15.75" customHeight="1">
      <c r="B465" s="40"/>
    </row>
    <row r="466" ht="15.75" customHeight="1">
      <c r="B466" s="40"/>
    </row>
    <row r="467" ht="15.75" customHeight="1">
      <c r="B467" s="40"/>
    </row>
    <row r="468" ht="15.75" customHeight="1">
      <c r="B468" s="40"/>
    </row>
    <row r="469" ht="15.75" customHeight="1">
      <c r="B469" s="40"/>
    </row>
    <row r="470" ht="15.75" customHeight="1">
      <c r="B470" s="40"/>
    </row>
    <row r="471" ht="15.75" customHeight="1">
      <c r="B471" s="40"/>
    </row>
    <row r="472" ht="15.75" customHeight="1">
      <c r="B472" s="40"/>
    </row>
    <row r="473" ht="15.75" customHeight="1">
      <c r="B473" s="40"/>
    </row>
    <row r="474" ht="15.75" customHeight="1">
      <c r="B474" s="40"/>
    </row>
    <row r="475" ht="15.75" customHeight="1">
      <c r="B475" s="40"/>
    </row>
    <row r="476" ht="15.75" customHeight="1">
      <c r="B476" s="40"/>
    </row>
    <row r="477" ht="15.75" customHeight="1">
      <c r="B477" s="40"/>
    </row>
    <row r="478" ht="15.75" customHeight="1">
      <c r="B478" s="40"/>
    </row>
    <row r="479" ht="15.75" customHeight="1">
      <c r="B479" s="40"/>
    </row>
    <row r="480" ht="15.75" customHeight="1">
      <c r="B480" s="40"/>
    </row>
    <row r="481" ht="15.75" customHeight="1">
      <c r="B481" s="40"/>
    </row>
    <row r="482" ht="15.75" customHeight="1">
      <c r="B482" s="40"/>
    </row>
    <row r="483" ht="15.75" customHeight="1">
      <c r="B483" s="40"/>
    </row>
    <row r="484" ht="15.75" customHeight="1">
      <c r="B484" s="40"/>
    </row>
    <row r="485" ht="15.75" customHeight="1">
      <c r="B485" s="40"/>
    </row>
    <row r="486" ht="15.75" customHeight="1">
      <c r="B486" s="40"/>
    </row>
    <row r="487" ht="15.75" customHeight="1">
      <c r="B487" s="40"/>
    </row>
    <row r="488" ht="15.75" customHeight="1">
      <c r="B488" s="40"/>
    </row>
    <row r="489" ht="15.75" customHeight="1">
      <c r="B489" s="40"/>
    </row>
    <row r="490" ht="15.75" customHeight="1">
      <c r="B490" s="40"/>
    </row>
    <row r="491" ht="15.75" customHeight="1">
      <c r="B491" s="40"/>
    </row>
    <row r="492" ht="15.75" customHeight="1">
      <c r="B492" s="40"/>
    </row>
    <row r="493" ht="15.75" customHeight="1">
      <c r="B493" s="40"/>
    </row>
    <row r="494" ht="15.75" customHeight="1">
      <c r="B494" s="40"/>
    </row>
    <row r="495" ht="15.75" customHeight="1">
      <c r="B495" s="40"/>
    </row>
    <row r="496" ht="15.75" customHeight="1">
      <c r="B496" s="40"/>
    </row>
    <row r="497" ht="15.75" customHeight="1">
      <c r="B497" s="40"/>
    </row>
    <row r="498" ht="15.75" customHeight="1">
      <c r="B498" s="40"/>
    </row>
    <row r="499" ht="15.75" customHeight="1">
      <c r="B499" s="40"/>
    </row>
    <row r="500" ht="15.75" customHeight="1">
      <c r="B500" s="40"/>
    </row>
    <row r="501" ht="15.75" customHeight="1">
      <c r="B501" s="40"/>
    </row>
    <row r="502" ht="15.75" customHeight="1">
      <c r="B502" s="40"/>
    </row>
    <row r="503" ht="15.75" customHeight="1">
      <c r="B503" s="40"/>
    </row>
    <row r="504" ht="15.75" customHeight="1">
      <c r="B504" s="40"/>
    </row>
    <row r="505" ht="15.75" customHeight="1">
      <c r="B505" s="40"/>
    </row>
    <row r="506" ht="15.75" customHeight="1">
      <c r="B506" s="40"/>
    </row>
    <row r="507" ht="15.75" customHeight="1">
      <c r="B507" s="40"/>
    </row>
    <row r="508" ht="15.75" customHeight="1">
      <c r="B508" s="40"/>
    </row>
    <row r="509" ht="15.75" customHeight="1">
      <c r="B509" s="40"/>
    </row>
    <row r="510" ht="15.75" customHeight="1">
      <c r="B510" s="40"/>
    </row>
    <row r="511" ht="15.75" customHeight="1">
      <c r="B511" s="40"/>
    </row>
    <row r="512" ht="15.75" customHeight="1">
      <c r="B512" s="40"/>
    </row>
    <row r="513" ht="15.75" customHeight="1">
      <c r="B513" s="40"/>
    </row>
    <row r="514" ht="15.75" customHeight="1">
      <c r="B514" s="40"/>
    </row>
    <row r="515" ht="15.75" customHeight="1">
      <c r="B515" s="40"/>
    </row>
    <row r="516" ht="15.75" customHeight="1">
      <c r="B516" s="40"/>
    </row>
    <row r="517" ht="15.75" customHeight="1">
      <c r="B517" s="40"/>
    </row>
    <row r="518" ht="15.75" customHeight="1">
      <c r="B518" s="40"/>
    </row>
    <row r="519" ht="15.75" customHeight="1">
      <c r="B519" s="40"/>
    </row>
    <row r="520" ht="15.75" customHeight="1">
      <c r="B520" s="40"/>
    </row>
    <row r="521" ht="15.75" customHeight="1">
      <c r="B521" s="40"/>
    </row>
    <row r="522" ht="15.75" customHeight="1">
      <c r="B522" s="40"/>
    </row>
    <row r="523" ht="15.75" customHeight="1">
      <c r="B523" s="40"/>
    </row>
    <row r="524" ht="15.75" customHeight="1">
      <c r="B524" s="40"/>
    </row>
    <row r="525" ht="15.75" customHeight="1">
      <c r="B525" s="40"/>
    </row>
    <row r="526" ht="15.75" customHeight="1">
      <c r="B526" s="40"/>
    </row>
    <row r="527" ht="15.75" customHeight="1">
      <c r="B527" s="40"/>
    </row>
    <row r="528" ht="15.75" customHeight="1">
      <c r="B528" s="40"/>
    </row>
    <row r="529" ht="15.75" customHeight="1">
      <c r="B529" s="40"/>
    </row>
    <row r="530" ht="15.75" customHeight="1">
      <c r="B530" s="40"/>
    </row>
    <row r="531" ht="15.75" customHeight="1">
      <c r="B531" s="40"/>
    </row>
    <row r="532" ht="15.75" customHeight="1">
      <c r="B532" s="40"/>
    </row>
    <row r="533" ht="15.75" customHeight="1">
      <c r="B533" s="40"/>
    </row>
    <row r="534" ht="15.75" customHeight="1">
      <c r="B534" s="40"/>
    </row>
    <row r="535" ht="15.75" customHeight="1">
      <c r="B535" s="40"/>
    </row>
    <row r="536" ht="15.75" customHeight="1">
      <c r="B536" s="40"/>
    </row>
    <row r="537" ht="15.75" customHeight="1">
      <c r="B537" s="40"/>
    </row>
    <row r="538" ht="15.75" customHeight="1">
      <c r="B538" s="40"/>
    </row>
    <row r="539" ht="15.75" customHeight="1">
      <c r="B539" s="40"/>
    </row>
    <row r="540" ht="15.75" customHeight="1">
      <c r="B540" s="40"/>
    </row>
    <row r="541" ht="15.75" customHeight="1">
      <c r="B541" s="40"/>
    </row>
    <row r="542" ht="15.75" customHeight="1">
      <c r="B542" s="40"/>
    </row>
    <row r="543" ht="15.75" customHeight="1">
      <c r="B543" s="40"/>
    </row>
    <row r="544" ht="15.75" customHeight="1">
      <c r="B544" s="40"/>
    </row>
    <row r="545" ht="15.75" customHeight="1">
      <c r="B545" s="40"/>
    </row>
    <row r="546" ht="15.75" customHeight="1">
      <c r="B546" s="40"/>
    </row>
    <row r="547" ht="15.75" customHeight="1">
      <c r="B547" s="40"/>
    </row>
    <row r="548" ht="15.75" customHeight="1">
      <c r="B548" s="40"/>
    </row>
    <row r="549" ht="15.75" customHeight="1">
      <c r="B549" s="40"/>
    </row>
    <row r="550" ht="15.75" customHeight="1">
      <c r="B550" s="40"/>
    </row>
    <row r="551" ht="15.75" customHeight="1">
      <c r="B551" s="40"/>
    </row>
    <row r="552" ht="15.75" customHeight="1">
      <c r="B552" s="40"/>
    </row>
    <row r="553" ht="15.75" customHeight="1">
      <c r="B553" s="40"/>
    </row>
    <row r="554" ht="15.75" customHeight="1">
      <c r="B554" s="40"/>
    </row>
    <row r="555" ht="15.75" customHeight="1">
      <c r="B555" s="40"/>
    </row>
    <row r="556" ht="15.75" customHeight="1">
      <c r="B556" s="40"/>
    </row>
    <row r="557" ht="15.75" customHeight="1">
      <c r="B557" s="40"/>
    </row>
    <row r="558" ht="15.75" customHeight="1">
      <c r="B558" s="40"/>
    </row>
    <row r="559" ht="15.75" customHeight="1">
      <c r="B559" s="40"/>
    </row>
    <row r="560" ht="15.75" customHeight="1">
      <c r="B560" s="40"/>
    </row>
    <row r="561" ht="15.75" customHeight="1">
      <c r="B561" s="40"/>
    </row>
    <row r="562" ht="15.75" customHeight="1">
      <c r="B562" s="40"/>
    </row>
    <row r="563" ht="15.75" customHeight="1">
      <c r="B563" s="40"/>
    </row>
    <row r="564" ht="15.75" customHeight="1">
      <c r="B564" s="40"/>
    </row>
    <row r="565" ht="15.75" customHeight="1">
      <c r="B565" s="40"/>
    </row>
    <row r="566" ht="15.75" customHeight="1">
      <c r="B566" s="40"/>
    </row>
    <row r="567" ht="15.75" customHeight="1">
      <c r="B567" s="40"/>
    </row>
    <row r="568" ht="15.75" customHeight="1">
      <c r="B568" s="40"/>
    </row>
    <row r="569" ht="15.75" customHeight="1">
      <c r="B569" s="40"/>
    </row>
    <row r="570" ht="15.75" customHeight="1">
      <c r="B570" s="40"/>
    </row>
    <row r="571" ht="15.75" customHeight="1">
      <c r="B571" s="40"/>
    </row>
    <row r="572" ht="15.75" customHeight="1">
      <c r="B572" s="40"/>
    </row>
    <row r="573" ht="15.75" customHeight="1">
      <c r="B573" s="40"/>
    </row>
    <row r="574" ht="15.75" customHeight="1">
      <c r="B574" s="40"/>
    </row>
    <row r="575" ht="15.75" customHeight="1">
      <c r="B575" s="40"/>
    </row>
    <row r="576" ht="15.75" customHeight="1">
      <c r="B576" s="40"/>
    </row>
    <row r="577" ht="15.75" customHeight="1">
      <c r="B577" s="40"/>
    </row>
    <row r="578" ht="15.75" customHeight="1">
      <c r="B578" s="40"/>
    </row>
    <row r="579" ht="15.75" customHeight="1">
      <c r="B579" s="40"/>
    </row>
    <row r="580" ht="15.75" customHeight="1">
      <c r="B580" s="40"/>
    </row>
    <row r="581" ht="15.75" customHeight="1">
      <c r="B581" s="40"/>
    </row>
    <row r="582" ht="15.75" customHeight="1">
      <c r="B582" s="40"/>
    </row>
    <row r="583" ht="15.75" customHeight="1">
      <c r="B583" s="40"/>
    </row>
    <row r="584" ht="15.75" customHeight="1">
      <c r="B584" s="40"/>
    </row>
    <row r="585" ht="15.75" customHeight="1">
      <c r="B585" s="40"/>
    </row>
    <row r="586" ht="15.75" customHeight="1">
      <c r="B586" s="40"/>
    </row>
    <row r="587" ht="15.75" customHeight="1">
      <c r="B587" s="40"/>
    </row>
    <row r="588" ht="15.75" customHeight="1">
      <c r="B588" s="40"/>
    </row>
    <row r="589" ht="15.75" customHeight="1">
      <c r="B589" s="40"/>
    </row>
    <row r="590" ht="15.75" customHeight="1">
      <c r="B590" s="40"/>
    </row>
    <row r="591" ht="15.75" customHeight="1">
      <c r="B591" s="40"/>
    </row>
    <row r="592" ht="15.75" customHeight="1">
      <c r="B592" s="40"/>
    </row>
    <row r="593" ht="15.75" customHeight="1">
      <c r="B593" s="40"/>
    </row>
    <row r="594" ht="15.75" customHeight="1">
      <c r="B594" s="40"/>
    </row>
    <row r="595" ht="15.75" customHeight="1">
      <c r="B595" s="40"/>
    </row>
    <row r="596" ht="15.75" customHeight="1">
      <c r="B596" s="40"/>
    </row>
    <row r="597" ht="15.75" customHeight="1">
      <c r="B597" s="40"/>
    </row>
    <row r="598" ht="15.75" customHeight="1">
      <c r="B598" s="40"/>
    </row>
    <row r="599" ht="15.75" customHeight="1">
      <c r="B599" s="40"/>
    </row>
    <row r="600" ht="15.75" customHeight="1">
      <c r="B600" s="40"/>
    </row>
    <row r="601" ht="15.75" customHeight="1">
      <c r="B601" s="40"/>
    </row>
    <row r="602" ht="15.75" customHeight="1">
      <c r="B602" s="40"/>
    </row>
    <row r="603" ht="15.75" customHeight="1">
      <c r="B603" s="40"/>
    </row>
    <row r="604" ht="15.75" customHeight="1">
      <c r="B604" s="40"/>
    </row>
    <row r="605" ht="15.75" customHeight="1">
      <c r="B605" s="40"/>
    </row>
    <row r="606" ht="15.75" customHeight="1">
      <c r="B606" s="40"/>
    </row>
    <row r="607" ht="15.75" customHeight="1">
      <c r="B607" s="40"/>
    </row>
    <row r="608" ht="15.75" customHeight="1">
      <c r="B608" s="40"/>
    </row>
    <row r="609" ht="15.75" customHeight="1">
      <c r="B609" s="40"/>
    </row>
    <row r="610" ht="15.75" customHeight="1">
      <c r="B610" s="40"/>
    </row>
    <row r="611" ht="15.75" customHeight="1">
      <c r="B611" s="40"/>
    </row>
    <row r="612" ht="15.75" customHeight="1">
      <c r="B612" s="40"/>
    </row>
    <row r="613" ht="15.75" customHeight="1">
      <c r="B613" s="40"/>
    </row>
    <row r="614" ht="15.75" customHeight="1">
      <c r="B614" s="40"/>
    </row>
    <row r="615" ht="15.75" customHeight="1">
      <c r="B615" s="40"/>
    </row>
    <row r="616" ht="15.75" customHeight="1">
      <c r="B616" s="40"/>
    </row>
    <row r="617" ht="15.75" customHeight="1">
      <c r="B617" s="40"/>
    </row>
    <row r="618" ht="15.75" customHeight="1">
      <c r="B618" s="40"/>
    </row>
    <row r="619" ht="15.75" customHeight="1">
      <c r="B619" s="40"/>
    </row>
    <row r="620" ht="15.75" customHeight="1">
      <c r="B620" s="40"/>
    </row>
    <row r="621" ht="15.75" customHeight="1">
      <c r="B621" s="40"/>
    </row>
    <row r="622" ht="15.75" customHeight="1">
      <c r="B622" s="40"/>
    </row>
    <row r="623" ht="15.75" customHeight="1">
      <c r="B623" s="40"/>
    </row>
    <row r="624" ht="15.75" customHeight="1">
      <c r="B624" s="40"/>
    </row>
    <row r="625" ht="15.75" customHeight="1">
      <c r="B625" s="40"/>
    </row>
    <row r="626" ht="15.75" customHeight="1">
      <c r="B626" s="40"/>
    </row>
    <row r="627" ht="15.75" customHeight="1">
      <c r="B627" s="40"/>
    </row>
    <row r="628" ht="15.75" customHeight="1">
      <c r="B628" s="40"/>
    </row>
    <row r="629" ht="15.75" customHeight="1">
      <c r="B629" s="40"/>
    </row>
    <row r="630" ht="15.75" customHeight="1">
      <c r="B630" s="40"/>
    </row>
    <row r="631" ht="15.75" customHeight="1">
      <c r="B631" s="40"/>
    </row>
    <row r="632" ht="15.75" customHeight="1">
      <c r="B632" s="40"/>
    </row>
    <row r="633" ht="15.75" customHeight="1">
      <c r="B633" s="40"/>
    </row>
    <row r="634" ht="15.75" customHeight="1">
      <c r="B634" s="40"/>
    </row>
    <row r="635" ht="15.75" customHeight="1">
      <c r="B635" s="40"/>
    </row>
    <row r="636" ht="15.75" customHeight="1">
      <c r="B636" s="40"/>
    </row>
    <row r="637" ht="15.75" customHeight="1">
      <c r="B637" s="40"/>
    </row>
    <row r="638" ht="15.75" customHeight="1">
      <c r="B638" s="40"/>
    </row>
    <row r="639" ht="15.75" customHeight="1">
      <c r="B639" s="40"/>
    </row>
    <row r="640" ht="15.75" customHeight="1">
      <c r="B640" s="40"/>
    </row>
    <row r="641" ht="15.75" customHeight="1">
      <c r="B641" s="40"/>
    </row>
    <row r="642" ht="15.75" customHeight="1">
      <c r="B642" s="40"/>
    </row>
    <row r="643" ht="15.75" customHeight="1">
      <c r="B643" s="40"/>
    </row>
    <row r="644" ht="15.75" customHeight="1">
      <c r="B644" s="40"/>
    </row>
    <row r="645" ht="15.75" customHeight="1">
      <c r="B645" s="40"/>
    </row>
    <row r="646" ht="15.75" customHeight="1">
      <c r="B646" s="40"/>
    </row>
    <row r="647" ht="15.75" customHeight="1">
      <c r="B647" s="40"/>
    </row>
    <row r="648" ht="15.75" customHeight="1">
      <c r="B648" s="40"/>
    </row>
    <row r="649" ht="15.75" customHeight="1">
      <c r="B649" s="40"/>
    </row>
    <row r="650" ht="15.75" customHeight="1">
      <c r="B650" s="40"/>
    </row>
    <row r="651" ht="15.75" customHeight="1">
      <c r="B651" s="40"/>
    </row>
    <row r="652" ht="15.75" customHeight="1">
      <c r="B652" s="40"/>
    </row>
    <row r="653" ht="15.75" customHeight="1">
      <c r="B653" s="40"/>
    </row>
    <row r="654" ht="15.75" customHeight="1">
      <c r="B654" s="40"/>
    </row>
    <row r="655" ht="15.75" customHeight="1">
      <c r="B655" s="40"/>
    </row>
    <row r="656" ht="15.75" customHeight="1">
      <c r="B656" s="40"/>
    </row>
    <row r="657" ht="15.75" customHeight="1">
      <c r="B657" s="40"/>
    </row>
    <row r="658" ht="15.75" customHeight="1">
      <c r="B658" s="40"/>
    </row>
    <row r="659" ht="15.75" customHeight="1">
      <c r="B659" s="40"/>
    </row>
    <row r="660" ht="15.75" customHeight="1">
      <c r="B660" s="40"/>
    </row>
    <row r="661" ht="15.75" customHeight="1">
      <c r="B661" s="40"/>
    </row>
    <row r="662" ht="15.75" customHeight="1">
      <c r="B662" s="40"/>
    </row>
    <row r="663" ht="15.75" customHeight="1">
      <c r="B663" s="40"/>
    </row>
    <row r="664" ht="15.75" customHeight="1">
      <c r="B664" s="40"/>
    </row>
    <row r="665" ht="15.75" customHeight="1">
      <c r="B665" s="40"/>
    </row>
    <row r="666" ht="15.75" customHeight="1">
      <c r="B666" s="40"/>
    </row>
    <row r="667" ht="15.75" customHeight="1">
      <c r="B667" s="40"/>
    </row>
    <row r="668" ht="15.75" customHeight="1">
      <c r="B668" s="40"/>
    </row>
    <row r="669" ht="15.75" customHeight="1">
      <c r="B669" s="40"/>
    </row>
    <row r="670" ht="15.75" customHeight="1">
      <c r="B670" s="40"/>
    </row>
    <row r="671" ht="15.75" customHeight="1">
      <c r="B671" s="40"/>
    </row>
    <row r="672" ht="15.75" customHeight="1">
      <c r="B672" s="40"/>
    </row>
    <row r="673" ht="15.75" customHeight="1">
      <c r="B673" s="40"/>
    </row>
    <row r="674" ht="15.75" customHeight="1">
      <c r="B674" s="40"/>
    </row>
    <row r="675" ht="15.75" customHeight="1">
      <c r="B675" s="40"/>
    </row>
    <row r="676" ht="15.75" customHeight="1">
      <c r="B676" s="40"/>
    </row>
    <row r="677" ht="15.75" customHeight="1">
      <c r="B677" s="40"/>
    </row>
    <row r="678" ht="15.75" customHeight="1">
      <c r="B678" s="40"/>
    </row>
    <row r="679" ht="15.75" customHeight="1">
      <c r="B679" s="40"/>
    </row>
    <row r="680" ht="15.75" customHeight="1">
      <c r="B680" s="40"/>
    </row>
    <row r="681" ht="15.75" customHeight="1">
      <c r="B681" s="40"/>
    </row>
    <row r="682" ht="15.75" customHeight="1">
      <c r="B682" s="40"/>
    </row>
    <row r="683" ht="15.75" customHeight="1">
      <c r="B683" s="40"/>
    </row>
    <row r="684" ht="15.75" customHeight="1">
      <c r="B684" s="40"/>
    </row>
    <row r="685" ht="15.75" customHeight="1">
      <c r="B685" s="40"/>
    </row>
    <row r="686" ht="15.75" customHeight="1">
      <c r="B686" s="40"/>
    </row>
    <row r="687" ht="15.75" customHeight="1">
      <c r="B687" s="40"/>
    </row>
    <row r="688" ht="15.75" customHeight="1">
      <c r="B688" s="40"/>
    </row>
    <row r="689" ht="15.75" customHeight="1">
      <c r="B689" s="40"/>
    </row>
    <row r="690" ht="15.75" customHeight="1">
      <c r="B690" s="40"/>
    </row>
    <row r="691" ht="15.75" customHeight="1">
      <c r="B691" s="40"/>
    </row>
    <row r="692" ht="15.75" customHeight="1">
      <c r="B692" s="40"/>
    </row>
    <row r="693" ht="15.75" customHeight="1">
      <c r="B693" s="40"/>
    </row>
    <row r="694" ht="15.75" customHeight="1">
      <c r="B694" s="40"/>
    </row>
    <row r="695" ht="15.75" customHeight="1">
      <c r="B695" s="40"/>
    </row>
    <row r="696" ht="15.75" customHeight="1">
      <c r="B696" s="40"/>
    </row>
    <row r="697" ht="15.75" customHeight="1">
      <c r="B697" s="40"/>
    </row>
    <row r="698" ht="15.75" customHeight="1">
      <c r="B698" s="40"/>
    </row>
    <row r="699" ht="15.75" customHeight="1">
      <c r="B699" s="40"/>
    </row>
    <row r="700" ht="15.75" customHeight="1">
      <c r="B700" s="40"/>
    </row>
    <row r="701" ht="15.75" customHeight="1">
      <c r="B701" s="40"/>
    </row>
    <row r="702" ht="15.75" customHeight="1">
      <c r="B702" s="40"/>
    </row>
    <row r="703" ht="15.75" customHeight="1">
      <c r="B703" s="40"/>
    </row>
    <row r="704" ht="15.75" customHeight="1">
      <c r="B704" s="40"/>
    </row>
    <row r="705" ht="15.75" customHeight="1">
      <c r="B705" s="40"/>
    </row>
    <row r="706" ht="15.75" customHeight="1">
      <c r="B706" s="40"/>
    </row>
    <row r="707" ht="15.75" customHeight="1">
      <c r="B707" s="40"/>
    </row>
    <row r="708" ht="15.75" customHeight="1">
      <c r="B708" s="40"/>
    </row>
    <row r="709" ht="15.75" customHeight="1">
      <c r="B709" s="40"/>
    </row>
    <row r="710" ht="15.75" customHeight="1">
      <c r="B710" s="40"/>
    </row>
    <row r="711" ht="15.75" customHeight="1">
      <c r="B711" s="40"/>
    </row>
    <row r="712" ht="15.75" customHeight="1">
      <c r="B712" s="40"/>
    </row>
    <row r="713" ht="15.75" customHeight="1">
      <c r="B713" s="40"/>
    </row>
    <row r="714" ht="15.75" customHeight="1">
      <c r="B714" s="40"/>
    </row>
    <row r="715" ht="15.75" customHeight="1">
      <c r="B715" s="40"/>
    </row>
    <row r="716" ht="15.75" customHeight="1">
      <c r="B716" s="40"/>
    </row>
    <row r="717" ht="15.75" customHeight="1">
      <c r="B717" s="40"/>
    </row>
    <row r="718" ht="15.75" customHeight="1">
      <c r="B718" s="40"/>
    </row>
    <row r="719" ht="15.75" customHeight="1">
      <c r="B719" s="40"/>
    </row>
    <row r="720" ht="15.75" customHeight="1">
      <c r="B720" s="40"/>
    </row>
    <row r="721" ht="15.75" customHeight="1">
      <c r="B721" s="40"/>
    </row>
    <row r="722" ht="15.75" customHeight="1">
      <c r="B722" s="40"/>
    </row>
    <row r="723" ht="15.75" customHeight="1">
      <c r="B723" s="40"/>
    </row>
    <row r="724" ht="15.75" customHeight="1">
      <c r="B724" s="40"/>
    </row>
    <row r="725" ht="15.75" customHeight="1">
      <c r="B725" s="40"/>
    </row>
    <row r="726" ht="15.75" customHeight="1">
      <c r="B726" s="40"/>
    </row>
    <row r="727" ht="15.75" customHeight="1">
      <c r="B727" s="40"/>
    </row>
    <row r="728" ht="15.75" customHeight="1">
      <c r="B728" s="40"/>
    </row>
    <row r="729" ht="15.75" customHeight="1">
      <c r="B729" s="40"/>
    </row>
    <row r="730" ht="15.75" customHeight="1">
      <c r="B730" s="40"/>
    </row>
    <row r="731" ht="15.75" customHeight="1">
      <c r="B731" s="40"/>
    </row>
    <row r="732" ht="15.75" customHeight="1">
      <c r="B732" s="40"/>
    </row>
    <row r="733" ht="15.75" customHeight="1">
      <c r="B733" s="40"/>
    </row>
    <row r="734" ht="15.75" customHeight="1">
      <c r="B734" s="40"/>
    </row>
    <row r="735" ht="15.75" customHeight="1">
      <c r="B735" s="40"/>
    </row>
    <row r="736" ht="15.75" customHeight="1">
      <c r="B736" s="40"/>
    </row>
    <row r="737" ht="15.75" customHeight="1">
      <c r="B737" s="40"/>
    </row>
    <row r="738" ht="15.75" customHeight="1">
      <c r="B738" s="40"/>
    </row>
    <row r="739" ht="15.75" customHeight="1">
      <c r="B739" s="40"/>
    </row>
    <row r="740" ht="15.75" customHeight="1">
      <c r="B740" s="40"/>
    </row>
    <row r="741" ht="15.75" customHeight="1">
      <c r="B741" s="40"/>
    </row>
    <row r="742" ht="15.75" customHeight="1">
      <c r="B742" s="40"/>
    </row>
    <row r="743" ht="15.75" customHeight="1">
      <c r="B743" s="40"/>
    </row>
    <row r="744" ht="15.75" customHeight="1">
      <c r="B744" s="40"/>
    </row>
    <row r="745" ht="15.75" customHeight="1">
      <c r="B745" s="40"/>
    </row>
    <row r="746" ht="15.75" customHeight="1">
      <c r="B746" s="40"/>
    </row>
    <row r="747" ht="15.75" customHeight="1">
      <c r="B747" s="40"/>
    </row>
    <row r="748" ht="15.75" customHeight="1">
      <c r="B748" s="40"/>
    </row>
    <row r="749" ht="15.75" customHeight="1">
      <c r="B749" s="40"/>
    </row>
    <row r="750" ht="15.75" customHeight="1">
      <c r="B750" s="40"/>
    </row>
    <row r="751" ht="15.75" customHeight="1">
      <c r="B751" s="40"/>
    </row>
    <row r="752" ht="15.75" customHeight="1">
      <c r="B752" s="40"/>
    </row>
    <row r="753" ht="15.75" customHeight="1">
      <c r="B753" s="40"/>
    </row>
    <row r="754" ht="15.75" customHeight="1">
      <c r="B754" s="40"/>
    </row>
    <row r="755" ht="15.75" customHeight="1">
      <c r="B755" s="40"/>
    </row>
    <row r="756" ht="15.75" customHeight="1">
      <c r="B756" s="40"/>
    </row>
    <row r="757" ht="15.75" customHeight="1">
      <c r="B757" s="40"/>
    </row>
    <row r="758" ht="15.75" customHeight="1">
      <c r="B758" s="40"/>
    </row>
    <row r="759" ht="15.75" customHeight="1">
      <c r="B759" s="40"/>
    </row>
    <row r="760" ht="15.75" customHeight="1">
      <c r="B760" s="40"/>
    </row>
    <row r="761" ht="15.75" customHeight="1">
      <c r="B761" s="40"/>
    </row>
    <row r="762" ht="15.75" customHeight="1">
      <c r="B762" s="40"/>
    </row>
    <row r="763" ht="15.75" customHeight="1">
      <c r="B763" s="40"/>
    </row>
    <row r="764" ht="15.75" customHeight="1">
      <c r="B764" s="40"/>
    </row>
    <row r="765" ht="15.75" customHeight="1">
      <c r="B765" s="40"/>
    </row>
    <row r="766" ht="15.75" customHeight="1">
      <c r="B766" s="40"/>
    </row>
    <row r="767" ht="15.75" customHeight="1">
      <c r="B767" s="40"/>
    </row>
    <row r="768" ht="15.75" customHeight="1">
      <c r="B768" s="40"/>
    </row>
    <row r="769" ht="15.75" customHeight="1">
      <c r="B769" s="40"/>
    </row>
    <row r="770" ht="15.75" customHeight="1">
      <c r="B770" s="40"/>
    </row>
    <row r="771" ht="15.75" customHeight="1">
      <c r="B771" s="40"/>
    </row>
    <row r="772" ht="15.75" customHeight="1">
      <c r="B772" s="40"/>
    </row>
    <row r="773" ht="15.75" customHeight="1">
      <c r="B773" s="40"/>
    </row>
    <row r="774" ht="15.75" customHeight="1">
      <c r="B774" s="40"/>
    </row>
    <row r="775" ht="15.75" customHeight="1">
      <c r="B775" s="40"/>
    </row>
    <row r="776" ht="15.75" customHeight="1">
      <c r="B776" s="40"/>
    </row>
    <row r="777" ht="15.75" customHeight="1">
      <c r="B777" s="40"/>
    </row>
    <row r="778" ht="15.75" customHeight="1">
      <c r="B778" s="40"/>
    </row>
    <row r="779" ht="15.75" customHeight="1">
      <c r="B779" s="40"/>
    </row>
    <row r="780" ht="15.75" customHeight="1">
      <c r="B780" s="40"/>
    </row>
    <row r="781" ht="15.75" customHeight="1">
      <c r="B781" s="40"/>
    </row>
    <row r="782" ht="15.75" customHeight="1">
      <c r="B782" s="40"/>
    </row>
    <row r="783" ht="15.75" customHeight="1">
      <c r="B783" s="40"/>
    </row>
    <row r="784" ht="15.75" customHeight="1">
      <c r="B784" s="40"/>
    </row>
    <row r="785" ht="15.75" customHeight="1">
      <c r="B785" s="40"/>
    </row>
    <row r="786" ht="15.75" customHeight="1">
      <c r="B786" s="40"/>
    </row>
    <row r="787" ht="15.75" customHeight="1">
      <c r="B787" s="40"/>
    </row>
    <row r="788" ht="15.75" customHeight="1">
      <c r="B788" s="40"/>
    </row>
    <row r="789" ht="15.75" customHeight="1">
      <c r="B789" s="40"/>
    </row>
    <row r="790" ht="15.75" customHeight="1">
      <c r="B790" s="40"/>
    </row>
    <row r="791" ht="15.75" customHeight="1">
      <c r="B791" s="40"/>
    </row>
    <row r="792" ht="15.75" customHeight="1">
      <c r="B792" s="40"/>
    </row>
    <row r="793" ht="15.75" customHeight="1">
      <c r="B793" s="40"/>
    </row>
    <row r="794" ht="15.75" customHeight="1">
      <c r="B794" s="40"/>
    </row>
    <row r="795" ht="15.75" customHeight="1">
      <c r="B795" s="40"/>
    </row>
    <row r="796" ht="15.75" customHeight="1">
      <c r="B796" s="40"/>
    </row>
    <row r="797" ht="15.75" customHeight="1">
      <c r="B797" s="40"/>
    </row>
    <row r="798" ht="15.75" customHeight="1">
      <c r="B798" s="40"/>
    </row>
    <row r="799" ht="15.75" customHeight="1">
      <c r="B799" s="40"/>
    </row>
    <row r="800" ht="15.75" customHeight="1">
      <c r="B800" s="40"/>
    </row>
    <row r="801" ht="15.75" customHeight="1">
      <c r="B801" s="40"/>
    </row>
    <row r="802" ht="15.75" customHeight="1">
      <c r="B802" s="40"/>
    </row>
    <row r="803" ht="15.75" customHeight="1">
      <c r="B803" s="40"/>
    </row>
    <row r="804" ht="15.75" customHeight="1">
      <c r="B804" s="40"/>
    </row>
    <row r="805" ht="15.75" customHeight="1">
      <c r="B805" s="40"/>
    </row>
    <row r="806" ht="15.75" customHeight="1">
      <c r="B806" s="40"/>
    </row>
    <row r="807" ht="15.75" customHeight="1">
      <c r="B807" s="40"/>
    </row>
    <row r="808" ht="15.75" customHeight="1">
      <c r="B808" s="40"/>
    </row>
    <row r="809" ht="15.75" customHeight="1">
      <c r="B809" s="40"/>
    </row>
    <row r="810" ht="15.75" customHeight="1">
      <c r="B810" s="40"/>
    </row>
    <row r="811" ht="15.75" customHeight="1">
      <c r="B811" s="40"/>
    </row>
    <row r="812" ht="15.75" customHeight="1">
      <c r="B812" s="40"/>
    </row>
    <row r="813" ht="15.75" customHeight="1">
      <c r="B813" s="40"/>
    </row>
    <row r="814" ht="15.75" customHeight="1">
      <c r="B814" s="40"/>
    </row>
    <row r="815" ht="15.75" customHeight="1">
      <c r="B815" s="40"/>
    </row>
    <row r="816" ht="15.75" customHeight="1">
      <c r="B816" s="40"/>
    </row>
    <row r="817" ht="15.75" customHeight="1">
      <c r="B817" s="40"/>
    </row>
    <row r="818" ht="15.75" customHeight="1">
      <c r="B818" s="40"/>
    </row>
    <row r="819" ht="15.75" customHeight="1">
      <c r="B819" s="40"/>
    </row>
    <row r="820" ht="15.75" customHeight="1">
      <c r="B820" s="40"/>
    </row>
    <row r="821" ht="15.75" customHeight="1">
      <c r="B821" s="40"/>
    </row>
    <row r="822" ht="15.75" customHeight="1">
      <c r="B822" s="40"/>
    </row>
    <row r="823" ht="15.75" customHeight="1">
      <c r="B823" s="40"/>
    </row>
    <row r="824" ht="15.75" customHeight="1">
      <c r="B824" s="40"/>
    </row>
    <row r="825" ht="15.75" customHeight="1">
      <c r="B825" s="40"/>
    </row>
    <row r="826" ht="15.75" customHeight="1">
      <c r="B826" s="40"/>
    </row>
    <row r="827" ht="15.75" customHeight="1">
      <c r="B827" s="40"/>
    </row>
    <row r="828" ht="15.75" customHeight="1">
      <c r="B828" s="40"/>
    </row>
    <row r="829" ht="15.75" customHeight="1">
      <c r="B829" s="40"/>
    </row>
    <row r="830" ht="15.75" customHeight="1">
      <c r="B830" s="40"/>
    </row>
    <row r="831" ht="15.75" customHeight="1">
      <c r="B831" s="40"/>
    </row>
    <row r="832" ht="15.75" customHeight="1">
      <c r="B832" s="40"/>
    </row>
    <row r="833" ht="15.75" customHeight="1">
      <c r="B833" s="40"/>
    </row>
    <row r="834" ht="15.75" customHeight="1">
      <c r="B834" s="40"/>
    </row>
    <row r="835" ht="15.75" customHeight="1">
      <c r="B835" s="40"/>
    </row>
    <row r="836" ht="15.75" customHeight="1">
      <c r="B836" s="40"/>
    </row>
    <row r="837" ht="15.75" customHeight="1">
      <c r="B837" s="40"/>
    </row>
    <row r="838" ht="15.75" customHeight="1">
      <c r="B838" s="40"/>
    </row>
    <row r="839" ht="15.75" customHeight="1">
      <c r="B839" s="40"/>
    </row>
    <row r="840" ht="15.75" customHeight="1">
      <c r="B840" s="40"/>
    </row>
    <row r="841" ht="15.75" customHeight="1">
      <c r="B841" s="40"/>
    </row>
    <row r="842" ht="15.75" customHeight="1">
      <c r="B842" s="40"/>
    </row>
    <row r="843" ht="15.75" customHeight="1">
      <c r="B843" s="40"/>
    </row>
    <row r="844" ht="15.75" customHeight="1">
      <c r="B844" s="40"/>
    </row>
    <row r="845" ht="15.75" customHeight="1">
      <c r="B845" s="40"/>
    </row>
    <row r="846" ht="15.75" customHeight="1">
      <c r="B846" s="40"/>
    </row>
    <row r="847" ht="15.75" customHeight="1">
      <c r="B847" s="40"/>
    </row>
    <row r="848" ht="15.75" customHeight="1">
      <c r="B848" s="40"/>
    </row>
    <row r="849" ht="15.75" customHeight="1">
      <c r="B849" s="40"/>
    </row>
    <row r="850" ht="15.75" customHeight="1">
      <c r="B850" s="40"/>
    </row>
    <row r="851" ht="15.75" customHeight="1">
      <c r="B851" s="40"/>
    </row>
    <row r="852" ht="15.75" customHeight="1">
      <c r="B852" s="40"/>
    </row>
    <row r="853" ht="15.75" customHeight="1">
      <c r="B853" s="40"/>
    </row>
    <row r="854" ht="15.75" customHeight="1">
      <c r="B854" s="40"/>
    </row>
    <row r="855" ht="15.75" customHeight="1">
      <c r="B855" s="40"/>
    </row>
    <row r="856" ht="15.75" customHeight="1">
      <c r="B856" s="40"/>
    </row>
    <row r="857" ht="15.75" customHeight="1">
      <c r="B857" s="40"/>
    </row>
    <row r="858" ht="15.75" customHeight="1">
      <c r="B858" s="40"/>
    </row>
    <row r="859" ht="15.75" customHeight="1">
      <c r="B859" s="40"/>
    </row>
    <row r="860" ht="15.75" customHeight="1">
      <c r="B860" s="40"/>
    </row>
    <row r="861" ht="15.75" customHeight="1">
      <c r="B861" s="40"/>
    </row>
    <row r="862" ht="15.75" customHeight="1">
      <c r="B862" s="40"/>
    </row>
    <row r="863" ht="15.75" customHeight="1">
      <c r="B863" s="40"/>
    </row>
    <row r="864" ht="15.75" customHeight="1">
      <c r="B864" s="40"/>
    </row>
    <row r="865" ht="15.75" customHeight="1">
      <c r="B865" s="40"/>
    </row>
    <row r="866" ht="15.75" customHeight="1">
      <c r="B866" s="40"/>
    </row>
    <row r="867" ht="15.75" customHeight="1">
      <c r="B867" s="40"/>
    </row>
    <row r="868" ht="15.75" customHeight="1">
      <c r="B868" s="40"/>
    </row>
    <row r="869" ht="15.75" customHeight="1">
      <c r="B869" s="40"/>
    </row>
    <row r="870" ht="15.75" customHeight="1">
      <c r="B870" s="40"/>
    </row>
    <row r="871" ht="15.75" customHeight="1">
      <c r="B871" s="40"/>
    </row>
    <row r="872" ht="15.75" customHeight="1">
      <c r="B872" s="40"/>
    </row>
    <row r="873" ht="15.75" customHeight="1">
      <c r="B873" s="40"/>
    </row>
    <row r="874" ht="15.75" customHeight="1">
      <c r="B874" s="40"/>
    </row>
    <row r="875" ht="15.75" customHeight="1">
      <c r="B875" s="40"/>
    </row>
    <row r="876" ht="15.75" customHeight="1">
      <c r="B876" s="40"/>
    </row>
    <row r="877" ht="15.75" customHeight="1">
      <c r="B877" s="40"/>
    </row>
    <row r="878" ht="15.75" customHeight="1">
      <c r="B878" s="40"/>
    </row>
    <row r="879" ht="15.75" customHeight="1">
      <c r="B879" s="40"/>
    </row>
    <row r="880" ht="15.75" customHeight="1">
      <c r="B880" s="40"/>
    </row>
    <row r="881" ht="15.75" customHeight="1">
      <c r="B881" s="40"/>
    </row>
    <row r="882" ht="15.75" customHeight="1">
      <c r="B882" s="40"/>
    </row>
    <row r="883" ht="15.75" customHeight="1">
      <c r="B883" s="40"/>
    </row>
    <row r="884" ht="15.75" customHeight="1">
      <c r="B884" s="40"/>
    </row>
    <row r="885" ht="15.75" customHeight="1">
      <c r="B885" s="40"/>
    </row>
    <row r="886" ht="15.75" customHeight="1">
      <c r="B886" s="40"/>
    </row>
    <row r="887" ht="15.75" customHeight="1">
      <c r="B887" s="40"/>
    </row>
    <row r="888" ht="15.75" customHeight="1">
      <c r="B888" s="40"/>
    </row>
    <row r="889" ht="15.75" customHeight="1">
      <c r="B889" s="40"/>
    </row>
    <row r="890" ht="15.75" customHeight="1">
      <c r="B890" s="40"/>
    </row>
    <row r="891" ht="15.75" customHeight="1">
      <c r="B891" s="40"/>
    </row>
    <row r="892" ht="15.75" customHeight="1">
      <c r="B892" s="40"/>
    </row>
    <row r="893" ht="15.75" customHeight="1">
      <c r="B893" s="40"/>
    </row>
    <row r="894" ht="15.75" customHeight="1">
      <c r="B894" s="40"/>
    </row>
    <row r="895" ht="15.75" customHeight="1">
      <c r="B895" s="40"/>
    </row>
    <row r="896" ht="15.75" customHeight="1">
      <c r="B896" s="40"/>
    </row>
    <row r="897" ht="15.75" customHeight="1">
      <c r="B897" s="40"/>
    </row>
    <row r="898" ht="15.75" customHeight="1">
      <c r="B898" s="40"/>
    </row>
    <row r="899" ht="15.75" customHeight="1">
      <c r="B899" s="40"/>
    </row>
    <row r="900" ht="15.75" customHeight="1">
      <c r="B900" s="40"/>
    </row>
    <row r="901" ht="15.75" customHeight="1">
      <c r="B901" s="40"/>
    </row>
    <row r="902" ht="15.75" customHeight="1">
      <c r="B902" s="40"/>
    </row>
    <row r="903" ht="15.75" customHeight="1">
      <c r="B903" s="40"/>
    </row>
    <row r="904" ht="15.75" customHeight="1">
      <c r="B904" s="40"/>
    </row>
    <row r="905" ht="15.75" customHeight="1">
      <c r="B905" s="40"/>
    </row>
    <row r="906" ht="15.75" customHeight="1">
      <c r="B906" s="40"/>
    </row>
    <row r="907" ht="15.75" customHeight="1">
      <c r="B907" s="40"/>
    </row>
    <row r="908" ht="15.75" customHeight="1">
      <c r="B908" s="40"/>
    </row>
    <row r="909" ht="15.75" customHeight="1">
      <c r="B909" s="40"/>
    </row>
    <row r="910" ht="15.75" customHeight="1">
      <c r="B910" s="40"/>
    </row>
    <row r="911" ht="15.75" customHeight="1">
      <c r="B911" s="40"/>
    </row>
    <row r="912" ht="15.75" customHeight="1">
      <c r="B912" s="40"/>
    </row>
    <row r="913" ht="15.75" customHeight="1">
      <c r="B913" s="40"/>
    </row>
    <row r="914" ht="15.75" customHeight="1">
      <c r="B914" s="40"/>
    </row>
    <row r="915" ht="15.75" customHeight="1">
      <c r="B915" s="40"/>
    </row>
    <row r="916" ht="15.75" customHeight="1">
      <c r="B916" s="40"/>
    </row>
    <row r="917" ht="15.75" customHeight="1">
      <c r="B917" s="40"/>
    </row>
    <row r="918" ht="15.75" customHeight="1">
      <c r="B918" s="40"/>
    </row>
    <row r="919" ht="15.75" customHeight="1">
      <c r="B919" s="40"/>
    </row>
    <row r="920" ht="15.75" customHeight="1">
      <c r="B920" s="40"/>
    </row>
    <row r="921" ht="15.75" customHeight="1">
      <c r="B921" s="40"/>
    </row>
    <row r="922" ht="15.75" customHeight="1">
      <c r="B922" s="40"/>
    </row>
    <row r="923" ht="15.75" customHeight="1">
      <c r="B923" s="40"/>
    </row>
    <row r="924" ht="15.75" customHeight="1">
      <c r="B924" s="40"/>
    </row>
    <row r="925" ht="15.75" customHeight="1">
      <c r="B925" s="40"/>
    </row>
    <row r="926" ht="15.75" customHeight="1">
      <c r="B926" s="40"/>
    </row>
    <row r="927" ht="15.75" customHeight="1">
      <c r="B927" s="40"/>
    </row>
    <row r="928" ht="15.75" customHeight="1">
      <c r="B928" s="40"/>
    </row>
    <row r="929" ht="15.75" customHeight="1">
      <c r="B929" s="40"/>
    </row>
    <row r="930" ht="15.75" customHeight="1">
      <c r="B930" s="40"/>
    </row>
    <row r="931" ht="15.75" customHeight="1">
      <c r="B931" s="40"/>
    </row>
    <row r="932" ht="15.75" customHeight="1">
      <c r="B932" s="40"/>
    </row>
    <row r="933" ht="15.75" customHeight="1">
      <c r="B933" s="40"/>
    </row>
    <row r="934" ht="15.75" customHeight="1">
      <c r="B934" s="40"/>
    </row>
    <row r="935" ht="15.75" customHeight="1">
      <c r="B935" s="40"/>
    </row>
    <row r="936" ht="15.75" customHeight="1">
      <c r="B936" s="40"/>
    </row>
    <row r="937" ht="15.75" customHeight="1">
      <c r="B937" s="40"/>
    </row>
    <row r="938" ht="15.75" customHeight="1">
      <c r="B938" s="40"/>
    </row>
    <row r="939" ht="15.75" customHeight="1">
      <c r="B939" s="40"/>
    </row>
    <row r="940" ht="15.75" customHeight="1">
      <c r="B940" s="40"/>
    </row>
    <row r="941" ht="15.75" customHeight="1">
      <c r="B941" s="40"/>
    </row>
    <row r="942" ht="15.75" customHeight="1">
      <c r="B942" s="40"/>
    </row>
    <row r="943" ht="15.75" customHeight="1">
      <c r="B943" s="40"/>
    </row>
    <row r="944" ht="15.75" customHeight="1">
      <c r="B944" s="40"/>
    </row>
    <row r="945" ht="15.75" customHeight="1">
      <c r="B945" s="40"/>
    </row>
    <row r="946" ht="15.75" customHeight="1">
      <c r="B946" s="40"/>
    </row>
    <row r="947" ht="15.75" customHeight="1">
      <c r="B947" s="40"/>
    </row>
    <row r="948" ht="15.75" customHeight="1">
      <c r="B948" s="40"/>
    </row>
    <row r="949" ht="15.75" customHeight="1">
      <c r="B949" s="40"/>
    </row>
    <row r="950" ht="15.75" customHeight="1">
      <c r="B950" s="40"/>
    </row>
    <row r="951" ht="15.75" customHeight="1">
      <c r="B951" s="40"/>
    </row>
    <row r="952" ht="15.75" customHeight="1">
      <c r="B952" s="40"/>
    </row>
    <row r="953" ht="15.75" customHeight="1">
      <c r="B953" s="40"/>
    </row>
    <row r="954" ht="15.75" customHeight="1">
      <c r="B954" s="40"/>
    </row>
    <row r="955" ht="15.75" customHeight="1">
      <c r="B955" s="40"/>
    </row>
    <row r="956" ht="15.75" customHeight="1">
      <c r="B956" s="40"/>
    </row>
    <row r="957" ht="15.75" customHeight="1">
      <c r="B957" s="40"/>
    </row>
    <row r="958" ht="15.75" customHeight="1">
      <c r="B958" s="40"/>
    </row>
    <row r="959" ht="15.75" customHeight="1">
      <c r="B959" s="40"/>
    </row>
    <row r="960" ht="15.75" customHeight="1">
      <c r="B960" s="40"/>
    </row>
    <row r="961" ht="15.75" customHeight="1">
      <c r="B961" s="40"/>
    </row>
    <row r="962" ht="15.75" customHeight="1">
      <c r="B962" s="40"/>
    </row>
    <row r="963" ht="15.75" customHeight="1">
      <c r="B963" s="40"/>
    </row>
    <row r="964" ht="15.75" customHeight="1">
      <c r="B964" s="40"/>
    </row>
    <row r="965" ht="15.75" customHeight="1">
      <c r="B965" s="40"/>
    </row>
    <row r="966" ht="15.75" customHeight="1">
      <c r="B966" s="40"/>
    </row>
    <row r="967" ht="15.75" customHeight="1">
      <c r="B967" s="40"/>
    </row>
    <row r="968" ht="15.75" customHeight="1">
      <c r="B968" s="40"/>
    </row>
    <row r="969" ht="15.75" customHeight="1">
      <c r="B969" s="40"/>
    </row>
    <row r="970" ht="15.75" customHeight="1">
      <c r="B970" s="40"/>
    </row>
    <row r="971" ht="15.75" customHeight="1">
      <c r="B971" s="40"/>
    </row>
    <row r="972" ht="15.75" customHeight="1">
      <c r="B972" s="40"/>
    </row>
    <row r="973" ht="15.75" customHeight="1">
      <c r="B973" s="40"/>
    </row>
    <row r="974" ht="15.75" customHeight="1">
      <c r="B974" s="40"/>
    </row>
    <row r="975" ht="15.75" customHeight="1">
      <c r="B975" s="40"/>
    </row>
    <row r="976" ht="15.75" customHeight="1">
      <c r="B976" s="40"/>
    </row>
    <row r="977" ht="15.75" customHeight="1">
      <c r="B977" s="40"/>
    </row>
    <row r="978" ht="15.75" customHeight="1">
      <c r="B978" s="40"/>
    </row>
    <row r="979" ht="15.75" customHeight="1">
      <c r="B979" s="40"/>
    </row>
    <row r="980" ht="15.75" customHeight="1">
      <c r="B980" s="40"/>
    </row>
    <row r="981" ht="15.75" customHeight="1">
      <c r="B981" s="40"/>
    </row>
    <row r="982" ht="15.75" customHeight="1">
      <c r="B982" s="40"/>
    </row>
    <row r="983" ht="15.75" customHeight="1">
      <c r="B983" s="40"/>
    </row>
    <row r="984" ht="15.75" customHeight="1">
      <c r="B984" s="40"/>
    </row>
    <row r="985" ht="15.75" customHeight="1">
      <c r="B985" s="40"/>
    </row>
    <row r="986" ht="15.75" customHeight="1">
      <c r="B986" s="40"/>
    </row>
    <row r="987" ht="15.75" customHeight="1">
      <c r="B987" s="40"/>
    </row>
    <row r="988" ht="15.75" customHeight="1">
      <c r="B988" s="40"/>
    </row>
    <row r="989" ht="15.75" customHeight="1">
      <c r="B989" s="40"/>
    </row>
    <row r="990" ht="15.75" customHeight="1">
      <c r="B990" s="40"/>
    </row>
    <row r="991" ht="15.75" customHeight="1">
      <c r="B991" s="40"/>
    </row>
    <row r="992" ht="15.75" customHeight="1">
      <c r="B992" s="40"/>
    </row>
    <row r="993" ht="15.75" customHeight="1">
      <c r="B993" s="40"/>
    </row>
    <row r="994" ht="15.75" customHeight="1">
      <c r="B994" s="40"/>
    </row>
    <row r="995" ht="15.75" customHeight="1">
      <c r="B995" s="40"/>
    </row>
    <row r="996" ht="15.75" customHeight="1">
      <c r="B996" s="40"/>
    </row>
    <row r="997" ht="15.75" customHeight="1">
      <c r="B997" s="40"/>
    </row>
    <row r="998" ht="15.75" customHeight="1">
      <c r="B998" s="40"/>
    </row>
    <row r="999" ht="15.75" customHeight="1">
      <c r="B999" s="40"/>
    </row>
    <row r="1000" ht="15.75" customHeight="1">
      <c r="B1000" s="40"/>
    </row>
    <row r="1001" ht="15.75" customHeight="1">
      <c r="B1001" s="40"/>
    </row>
    <row r="1002" ht="15.75" customHeight="1">
      <c r="B1002" s="40"/>
    </row>
    <row r="1003" ht="15.75" customHeight="1">
      <c r="B1003" s="40"/>
    </row>
    <row r="1004" ht="15.75" customHeight="1">
      <c r="B1004" s="40"/>
    </row>
    <row r="1005" ht="15.75" customHeight="1">
      <c r="B1005" s="40"/>
    </row>
    <row r="1006" ht="15.75" customHeight="1">
      <c r="B1006" s="40"/>
    </row>
    <row r="1007" ht="15.75" customHeight="1">
      <c r="B1007" s="40"/>
    </row>
    <row r="1008" ht="15.75" customHeight="1">
      <c r="B1008" s="40"/>
    </row>
    <row r="1009" ht="15.75" customHeight="1">
      <c r="B1009" s="40"/>
    </row>
    <row r="1010" ht="15.75" customHeight="1">
      <c r="B1010" s="40"/>
    </row>
    <row r="1011" ht="15.75" customHeight="1">
      <c r="B1011" s="40"/>
    </row>
    <row r="1012" ht="15.75" customHeight="1">
      <c r="B1012" s="40"/>
    </row>
    <row r="1013" ht="15.75" customHeight="1">
      <c r="B1013" s="40"/>
    </row>
    <row r="1014" ht="15.75" customHeight="1">
      <c r="B1014" s="40"/>
    </row>
    <row r="1015" ht="15.75" customHeight="1">
      <c r="B1015" s="40"/>
    </row>
    <row r="1016" ht="15.75" customHeight="1">
      <c r="B1016" s="40"/>
    </row>
    <row r="1017" ht="15.75" customHeight="1">
      <c r="B1017" s="40"/>
    </row>
    <row r="1018" ht="15.75" customHeight="1">
      <c r="B1018" s="40"/>
    </row>
    <row r="1019" ht="15.75" customHeight="1">
      <c r="B1019" s="40"/>
    </row>
    <row r="1020" ht="15.75" customHeight="1">
      <c r="B1020" s="40"/>
    </row>
    <row r="1021" ht="15.75" customHeight="1">
      <c r="B1021" s="40"/>
    </row>
    <row r="1022" ht="15.75" customHeight="1">
      <c r="B1022" s="40"/>
    </row>
    <row r="1023" ht="15.75" customHeight="1">
      <c r="B1023" s="40"/>
    </row>
    <row r="1024" ht="15.75" customHeight="1">
      <c r="B1024" s="40"/>
    </row>
    <row r="1025" ht="15.75" customHeight="1">
      <c r="B1025" s="40"/>
    </row>
    <row r="1026" ht="15.75" customHeight="1">
      <c r="B1026" s="40"/>
    </row>
    <row r="1027" ht="15.75" customHeight="1">
      <c r="B1027" s="40"/>
    </row>
    <row r="1028" ht="15.75" customHeight="1">
      <c r="B1028" s="40"/>
    </row>
    <row r="1029" ht="15.75" customHeight="1">
      <c r="B1029" s="40"/>
    </row>
    <row r="1030" ht="15.75" customHeight="1">
      <c r="B1030" s="40"/>
    </row>
    <row r="1031" ht="15.75" customHeight="1">
      <c r="B1031" s="40"/>
    </row>
    <row r="1032" ht="15.75" customHeight="1">
      <c r="B1032" s="40"/>
    </row>
    <row r="1033" ht="15.75" customHeight="1">
      <c r="B1033" s="40"/>
    </row>
    <row r="1034" ht="15.75" customHeight="1">
      <c r="B1034" s="40"/>
    </row>
    <row r="1035" ht="15.75" customHeight="1">
      <c r="B1035" s="40"/>
    </row>
    <row r="1036" ht="15.75" customHeight="1">
      <c r="B1036" s="40"/>
    </row>
    <row r="1037" ht="15.75" customHeight="1">
      <c r="B1037" s="40"/>
    </row>
    <row r="1038" ht="15.75" customHeight="1">
      <c r="B1038" s="40"/>
    </row>
    <row r="1039" ht="15.75" customHeight="1">
      <c r="B1039" s="40"/>
    </row>
  </sheetData>
  <printOptions/>
  <pageMargins bottom="0.75" footer="0.0" header="0.0" left="0.7" right="0.7" top="0.75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57"/>
    <col customWidth="1" min="3" max="3" width="8.14"/>
    <col customWidth="1" min="4" max="4" width="12.14"/>
    <col customWidth="1" min="5" max="5" width="27.57"/>
    <col customWidth="1" min="6" max="6" width="12.86"/>
    <col customWidth="1" min="7" max="26" width="8.71"/>
  </cols>
  <sheetData>
    <row r="1" ht="40.5" customHeight="1">
      <c r="A1" s="51" t="s">
        <v>372</v>
      </c>
    </row>
    <row r="2">
      <c r="A2" s="45" t="s">
        <v>329</v>
      </c>
      <c r="E2" s="45" t="s">
        <v>373</v>
      </c>
    </row>
    <row r="3">
      <c r="A3" s="4" t="s">
        <v>32</v>
      </c>
      <c r="B3" s="4" t="s">
        <v>374</v>
      </c>
      <c r="C3" s="4" t="s">
        <v>291</v>
      </c>
      <c r="D3" s="4" t="s">
        <v>375</v>
      </c>
      <c r="E3" s="4" t="s">
        <v>35</v>
      </c>
      <c r="F3" s="4" t="s">
        <v>376</v>
      </c>
    </row>
    <row r="4">
      <c r="A4" s="4">
        <v>1.0</v>
      </c>
      <c r="B4" s="4" t="s">
        <v>377</v>
      </c>
      <c r="C4" s="4">
        <v>6500.0</v>
      </c>
      <c r="E4" s="42">
        <v>44409.0</v>
      </c>
    </row>
    <row r="5">
      <c r="A5" s="4">
        <v>2.0</v>
      </c>
      <c r="B5" s="4" t="s">
        <v>378</v>
      </c>
      <c r="C5" s="4">
        <v>6500.0</v>
      </c>
      <c r="E5" s="41" t="s">
        <v>379</v>
      </c>
      <c r="F5" s="4">
        <v>24100.0</v>
      </c>
    </row>
    <row r="6">
      <c r="A6" s="4">
        <v>3.0</v>
      </c>
      <c r="B6" s="4" t="s">
        <v>380</v>
      </c>
      <c r="C6" s="4">
        <v>6500.0</v>
      </c>
      <c r="E6" s="52" t="s">
        <v>381</v>
      </c>
      <c r="F6" s="4">
        <v>11160.0</v>
      </c>
    </row>
    <row r="7">
      <c r="A7" s="4">
        <v>4.0</v>
      </c>
      <c r="B7" s="4" t="s">
        <v>382</v>
      </c>
      <c r="C7" s="4">
        <v>6500.0</v>
      </c>
      <c r="F7" s="4">
        <f>SUM(F5:F6)</f>
        <v>35260</v>
      </c>
    </row>
    <row r="8">
      <c r="A8" s="4">
        <v>5.0</v>
      </c>
      <c r="B8" s="4" t="s">
        <v>23</v>
      </c>
      <c r="C8" s="4">
        <v>6500.0</v>
      </c>
      <c r="E8" s="4" t="s">
        <v>383</v>
      </c>
      <c r="F8" s="4">
        <f>F14-F7</f>
        <v>13740</v>
      </c>
    </row>
    <row r="9">
      <c r="A9" s="4">
        <v>6.0</v>
      </c>
      <c r="B9" s="4" t="s">
        <v>384</v>
      </c>
      <c r="C9" s="4">
        <v>6500.0</v>
      </c>
    </row>
    <row r="10">
      <c r="A10" s="4">
        <v>7.0</v>
      </c>
      <c r="B10" s="4" t="s">
        <v>385</v>
      </c>
      <c r="C10" s="4">
        <v>6000.0</v>
      </c>
      <c r="D10" s="4">
        <f t="shared" ref="D10:D13" si="1">6500-C10</f>
        <v>500</v>
      </c>
    </row>
    <row r="11">
      <c r="A11" s="4">
        <v>8.0</v>
      </c>
      <c r="B11" s="4" t="s">
        <v>386</v>
      </c>
      <c r="C11" s="4">
        <v>2500.0</v>
      </c>
      <c r="D11" s="4">
        <f t="shared" si="1"/>
        <v>4000</v>
      </c>
    </row>
    <row r="12">
      <c r="A12" s="4">
        <v>9.0</v>
      </c>
      <c r="B12" s="4" t="s">
        <v>387</v>
      </c>
      <c r="C12" s="4">
        <v>1500.0</v>
      </c>
      <c r="D12" s="4">
        <f t="shared" si="1"/>
        <v>5000</v>
      </c>
    </row>
    <row r="13">
      <c r="A13" s="4">
        <v>10.0</v>
      </c>
      <c r="B13" s="4" t="s">
        <v>11</v>
      </c>
      <c r="D13" s="4">
        <f t="shared" si="1"/>
        <v>6500</v>
      </c>
    </row>
    <row r="14">
      <c r="B14" s="4" t="s">
        <v>388</v>
      </c>
      <c r="C14" s="4">
        <f>SUM(C4:C13)</f>
        <v>49000</v>
      </c>
      <c r="D14" s="4">
        <f>SUM(D10:D13)</f>
        <v>16000</v>
      </c>
      <c r="F14" s="4">
        <f>C14</f>
        <v>49000</v>
      </c>
    </row>
    <row r="15">
      <c r="B15" s="4">
        <f>C14+D14</f>
        <v>65000</v>
      </c>
    </row>
    <row r="16">
      <c r="B16" s="41" t="s">
        <v>389</v>
      </c>
      <c r="C16" s="4">
        <f>C14-F7</f>
        <v>13740</v>
      </c>
    </row>
    <row r="17">
      <c r="B17" s="4" t="s">
        <v>390</v>
      </c>
      <c r="D17" s="4">
        <f>D14</f>
        <v>16000</v>
      </c>
    </row>
    <row r="18">
      <c r="A18" s="4" t="s">
        <v>391</v>
      </c>
      <c r="E18" s="4" t="s">
        <v>392</v>
      </c>
      <c r="F18" s="4">
        <f>C16</f>
        <v>13740</v>
      </c>
      <c r="G18" s="4" t="s">
        <v>393</v>
      </c>
    </row>
    <row r="19">
      <c r="E19" s="4" t="s">
        <v>394</v>
      </c>
      <c r="F19" s="4" t="s">
        <v>395</v>
      </c>
    </row>
    <row r="20">
      <c r="E20" s="4" t="s">
        <v>396</v>
      </c>
      <c r="F20" s="4" t="s">
        <v>397</v>
      </c>
    </row>
    <row r="21" ht="15.75" customHeight="1">
      <c r="E21" s="4" t="s">
        <v>398</v>
      </c>
      <c r="F21" s="4" t="s">
        <v>399</v>
      </c>
    </row>
    <row r="22" ht="15.75" customHeight="1">
      <c r="F22" s="4" t="s">
        <v>400</v>
      </c>
    </row>
    <row r="23" ht="15.75" customHeight="1">
      <c r="F23" s="4" t="s">
        <v>401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F1"/>
    <mergeCell ref="A2:D2"/>
    <mergeCell ref="E2:F2"/>
  </mergeCells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30.86"/>
    <col customWidth="1" min="6" max="7" width="8.71"/>
    <col customWidth="1" min="8" max="8" width="10.43"/>
    <col customWidth="1" min="9" max="26" width="8.71"/>
  </cols>
  <sheetData>
    <row r="1">
      <c r="A1" s="42">
        <v>44594.0</v>
      </c>
      <c r="H1" s="4" t="s">
        <v>404</v>
      </c>
    </row>
    <row r="2">
      <c r="A2" s="42" t="s">
        <v>329</v>
      </c>
    </row>
    <row r="3">
      <c r="A3" s="4" t="s">
        <v>32</v>
      </c>
      <c r="B3" s="4" t="s">
        <v>1</v>
      </c>
      <c r="C3" s="4" t="s">
        <v>291</v>
      </c>
      <c r="D3" s="4" t="s">
        <v>278</v>
      </c>
      <c r="H3" s="4" t="s">
        <v>33</v>
      </c>
      <c r="I3" s="4" t="s">
        <v>35</v>
      </c>
      <c r="J3" s="4" t="s">
        <v>291</v>
      </c>
    </row>
    <row r="4">
      <c r="A4" s="4">
        <v>1.0</v>
      </c>
      <c r="B4" s="4" t="s">
        <v>405</v>
      </c>
      <c r="C4" s="4">
        <v>400.0</v>
      </c>
      <c r="H4" s="43">
        <v>44573.0</v>
      </c>
      <c r="I4" s="4" t="s">
        <v>406</v>
      </c>
      <c r="J4" s="4">
        <v>250.0</v>
      </c>
    </row>
    <row r="5">
      <c r="A5" s="4">
        <v>2.0</v>
      </c>
      <c r="B5" s="4" t="s">
        <v>407</v>
      </c>
      <c r="C5" s="4">
        <v>400.0</v>
      </c>
      <c r="H5" s="43"/>
      <c r="I5" s="4" t="s">
        <v>408</v>
      </c>
      <c r="J5" s="4">
        <v>450.0</v>
      </c>
    </row>
    <row r="6">
      <c r="A6" s="4">
        <v>3.0</v>
      </c>
      <c r="B6" s="4" t="s">
        <v>25</v>
      </c>
      <c r="C6" s="4">
        <v>600.0</v>
      </c>
      <c r="D6" s="4" t="s">
        <v>409</v>
      </c>
      <c r="H6" s="43">
        <v>44588.0</v>
      </c>
      <c r="I6" s="17" t="s">
        <v>410</v>
      </c>
      <c r="J6" s="4">
        <v>1560.0</v>
      </c>
    </row>
    <row r="7">
      <c r="A7" s="4">
        <v>4.0</v>
      </c>
      <c r="B7" s="4" t="s">
        <v>411</v>
      </c>
      <c r="C7" s="4">
        <v>400.0</v>
      </c>
      <c r="H7" s="43">
        <v>37285.0</v>
      </c>
      <c r="I7" s="4" t="s">
        <v>406</v>
      </c>
      <c r="J7" s="4">
        <v>250.0</v>
      </c>
    </row>
    <row r="8">
      <c r="A8" s="4">
        <v>5.0</v>
      </c>
      <c r="B8" s="4" t="s">
        <v>412</v>
      </c>
      <c r="C8" s="4">
        <v>400.0</v>
      </c>
      <c r="H8" s="43">
        <v>37286.0</v>
      </c>
      <c r="I8" s="17" t="s">
        <v>413</v>
      </c>
      <c r="J8" s="4">
        <v>34.0</v>
      </c>
    </row>
    <row r="9">
      <c r="A9" s="4">
        <v>6.0</v>
      </c>
      <c r="B9" s="4" t="s">
        <v>414</v>
      </c>
      <c r="C9" s="4">
        <v>400.0</v>
      </c>
      <c r="I9" s="4" t="s">
        <v>415</v>
      </c>
      <c r="J9" s="4">
        <v>50.0</v>
      </c>
    </row>
    <row r="10">
      <c r="A10" s="4">
        <v>7.0</v>
      </c>
      <c r="B10" s="4" t="s">
        <v>20</v>
      </c>
      <c r="C10" s="4">
        <v>400.0</v>
      </c>
    </row>
    <row r="11">
      <c r="A11" s="4">
        <v>8.0</v>
      </c>
      <c r="B11" s="4" t="s">
        <v>7</v>
      </c>
      <c r="C11" s="4">
        <v>400.0</v>
      </c>
      <c r="D11" s="17" t="s">
        <v>416</v>
      </c>
    </row>
    <row r="12">
      <c r="C12" s="4">
        <f>SUM(C4:C11)</f>
        <v>3400</v>
      </c>
      <c r="D12" s="17"/>
      <c r="J12" s="4">
        <f>SUM(J4:J11)</f>
        <v>2594</v>
      </c>
    </row>
    <row r="13">
      <c r="D13" s="17"/>
      <c r="E13" s="4" t="s">
        <v>417</v>
      </c>
      <c r="F13" s="4">
        <f>C12-J12</f>
        <v>806</v>
      </c>
    </row>
    <row r="14">
      <c r="A14" s="4" t="s">
        <v>418</v>
      </c>
      <c r="D14" s="17"/>
    </row>
    <row r="15">
      <c r="D15" s="17"/>
    </row>
    <row r="16">
      <c r="A16" s="4">
        <v>9.0</v>
      </c>
      <c r="B16" s="17" t="s">
        <v>23</v>
      </c>
      <c r="C16" s="17">
        <v>400.0</v>
      </c>
      <c r="D16" s="17" t="s">
        <v>419</v>
      </c>
    </row>
    <row r="17">
      <c r="A17" s="4">
        <v>10.0</v>
      </c>
      <c r="B17" s="17" t="s">
        <v>11</v>
      </c>
      <c r="C17" s="17">
        <v>400.0</v>
      </c>
      <c r="D17" s="17" t="s">
        <v>419</v>
      </c>
    </row>
    <row r="20">
      <c r="A20" s="4" t="s">
        <v>418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0"/>
    <col customWidth="1" min="3" max="26" width="8.71"/>
  </cols>
  <sheetData>
    <row r="1">
      <c r="A1" s="4" t="s">
        <v>420</v>
      </c>
    </row>
    <row r="2">
      <c r="A2" s="45" t="s">
        <v>421</v>
      </c>
      <c r="C2" s="45" t="s">
        <v>373</v>
      </c>
    </row>
    <row r="3">
      <c r="A3" s="4" t="s">
        <v>36</v>
      </c>
      <c r="B3" s="4" t="s">
        <v>422</v>
      </c>
      <c r="C3" s="4" t="s">
        <v>349</v>
      </c>
      <c r="D3" s="18" t="s">
        <v>423</v>
      </c>
      <c r="E3" s="4" t="s">
        <v>424</v>
      </c>
      <c r="F3" s="4" t="s">
        <v>425</v>
      </c>
      <c r="G3" s="4" t="s">
        <v>426</v>
      </c>
      <c r="H3" s="4" t="s">
        <v>427</v>
      </c>
      <c r="I3" s="4" t="s">
        <v>428</v>
      </c>
      <c r="J3" s="4" t="s">
        <v>41</v>
      </c>
    </row>
    <row r="4">
      <c r="A4" s="41" t="s">
        <v>429</v>
      </c>
      <c r="B4" s="4">
        <v>13223.0</v>
      </c>
    </row>
    <row r="5">
      <c r="A5" s="41" t="s">
        <v>430</v>
      </c>
      <c r="B5" s="4">
        <v>4000.0</v>
      </c>
      <c r="C5" s="4">
        <v>2760.0</v>
      </c>
      <c r="D5" s="4">
        <v>200.0</v>
      </c>
      <c r="E5" s="4">
        <v>500.0</v>
      </c>
      <c r="H5" s="4">
        <v>601.0</v>
      </c>
      <c r="I5" s="4">
        <f t="shared" ref="I5:I16" si="1">SUM(C5:H5)</f>
        <v>4061</v>
      </c>
      <c r="J5" s="4" t="s">
        <v>431</v>
      </c>
    </row>
    <row r="6">
      <c r="A6" s="41" t="s">
        <v>432</v>
      </c>
      <c r="B6" s="4">
        <v>4000.0</v>
      </c>
      <c r="C6" s="4">
        <f>2560+1830</f>
        <v>4390</v>
      </c>
      <c r="D6" s="4">
        <v>200.0</v>
      </c>
      <c r="E6" s="4">
        <v>500.0</v>
      </c>
      <c r="H6" s="4">
        <f>300+1600</f>
        <v>1900</v>
      </c>
      <c r="I6" s="4">
        <f t="shared" si="1"/>
        <v>6990</v>
      </c>
      <c r="J6" s="4" t="s">
        <v>433</v>
      </c>
    </row>
    <row r="7">
      <c r="A7" s="41" t="s">
        <v>434</v>
      </c>
      <c r="B7" s="4">
        <v>4000.0</v>
      </c>
      <c r="C7" s="4">
        <v>2060.0</v>
      </c>
      <c r="D7" s="4">
        <v>200.0</v>
      </c>
      <c r="E7" s="4">
        <v>500.0</v>
      </c>
      <c r="I7" s="4">
        <f t="shared" si="1"/>
        <v>2760</v>
      </c>
    </row>
    <row r="8">
      <c r="A8" s="41" t="s">
        <v>435</v>
      </c>
      <c r="B8" s="4">
        <v>4000.0</v>
      </c>
      <c r="C8" s="4">
        <v>2510.0</v>
      </c>
      <c r="D8" s="4">
        <v>200.0</v>
      </c>
      <c r="E8" s="4">
        <v>500.0</v>
      </c>
      <c r="F8" s="4">
        <v>800.0</v>
      </c>
      <c r="I8" s="4">
        <f t="shared" si="1"/>
        <v>4010</v>
      </c>
    </row>
    <row r="9">
      <c r="A9" s="41" t="s">
        <v>436</v>
      </c>
      <c r="B9" s="4">
        <v>4000.0</v>
      </c>
      <c r="C9" s="4">
        <f>2050+2250</f>
        <v>4300</v>
      </c>
      <c r="D9" s="4">
        <v>200.0</v>
      </c>
      <c r="E9" s="4">
        <v>500.0</v>
      </c>
      <c r="H9" s="4">
        <v>1350.0</v>
      </c>
      <c r="I9" s="4">
        <f t="shared" si="1"/>
        <v>6350</v>
      </c>
      <c r="J9" s="4" t="s">
        <v>437</v>
      </c>
    </row>
    <row r="10">
      <c r="A10" s="41" t="s">
        <v>438</v>
      </c>
      <c r="B10" s="4">
        <f t="shared" ref="B10:B14" si="2">4000+200</f>
        <v>4200</v>
      </c>
      <c r="C10" s="4">
        <v>1760.0</v>
      </c>
      <c r="E10" s="4">
        <v>500.0</v>
      </c>
      <c r="I10" s="4">
        <f t="shared" si="1"/>
        <v>2260</v>
      </c>
      <c r="J10" s="4" t="s">
        <v>437</v>
      </c>
    </row>
    <row r="11">
      <c r="A11" s="41" t="s">
        <v>439</v>
      </c>
      <c r="B11" s="4">
        <f t="shared" si="2"/>
        <v>4200</v>
      </c>
      <c r="C11" s="4">
        <v>1600.0</v>
      </c>
      <c r="E11" s="4">
        <v>500.0</v>
      </c>
      <c r="H11" s="4">
        <f>180+1500+2500</f>
        <v>4180</v>
      </c>
      <c r="I11" s="4">
        <f t="shared" si="1"/>
        <v>6280</v>
      </c>
    </row>
    <row r="12">
      <c r="A12" s="41" t="s">
        <v>440</v>
      </c>
      <c r="B12" s="4">
        <f t="shared" si="2"/>
        <v>4200</v>
      </c>
      <c r="C12" s="4">
        <v>1840.0</v>
      </c>
      <c r="E12" s="4">
        <v>500.0</v>
      </c>
      <c r="I12" s="4">
        <f t="shared" si="1"/>
        <v>2340</v>
      </c>
    </row>
    <row r="13">
      <c r="A13" s="41" t="s">
        <v>441</v>
      </c>
      <c r="B13" s="4">
        <f t="shared" si="2"/>
        <v>4200</v>
      </c>
      <c r="C13" s="4">
        <v>2040.0</v>
      </c>
      <c r="E13" s="4">
        <v>500.0</v>
      </c>
      <c r="H13" s="4">
        <v>800.0</v>
      </c>
      <c r="I13" s="4">
        <f t="shared" si="1"/>
        <v>3340</v>
      </c>
    </row>
    <row r="14">
      <c r="A14" s="41" t="s">
        <v>442</v>
      </c>
      <c r="B14" s="4">
        <f t="shared" si="2"/>
        <v>4200</v>
      </c>
      <c r="C14" s="4">
        <v>2070.0</v>
      </c>
      <c r="E14" s="4">
        <v>500.0</v>
      </c>
      <c r="G14" s="4">
        <f>201+202</f>
        <v>403</v>
      </c>
      <c r="H14" s="4">
        <v>250.0</v>
      </c>
      <c r="I14" s="4">
        <f t="shared" si="1"/>
        <v>3223</v>
      </c>
    </row>
    <row r="15">
      <c r="A15" s="41" t="s">
        <v>443</v>
      </c>
      <c r="B15" s="4">
        <f t="shared" ref="B15:B16" si="3">3600+200</f>
        <v>3800</v>
      </c>
      <c r="C15" s="4">
        <v>2720.0</v>
      </c>
      <c r="E15" s="4">
        <v>500.0</v>
      </c>
      <c r="F15" s="4">
        <v>800.0</v>
      </c>
      <c r="H15" s="4">
        <f>4000+200+190+160</f>
        <v>4550</v>
      </c>
      <c r="I15" s="4">
        <f t="shared" si="1"/>
        <v>8570</v>
      </c>
      <c r="J15" s="4" t="s">
        <v>437</v>
      </c>
    </row>
    <row r="16">
      <c r="A16" s="41" t="s">
        <v>444</v>
      </c>
      <c r="B16" s="4">
        <f t="shared" si="3"/>
        <v>3800</v>
      </c>
      <c r="C16" s="4">
        <v>1990.0</v>
      </c>
      <c r="E16" s="4">
        <v>500.0</v>
      </c>
      <c r="H16" s="4">
        <v>1430.0</v>
      </c>
      <c r="I16" s="4">
        <f t="shared" si="1"/>
        <v>3920</v>
      </c>
      <c r="J16" s="4" t="s">
        <v>445</v>
      </c>
    </row>
    <row r="17">
      <c r="B17" s="17">
        <f>SUM(B4:B16)</f>
        <v>61823</v>
      </c>
      <c r="C17" s="4">
        <f t="shared" ref="C17:E17" si="4">SUM(C5:C16)</f>
        <v>30040</v>
      </c>
      <c r="D17" s="4">
        <f t="shared" si="4"/>
        <v>1000</v>
      </c>
      <c r="E17" s="4">
        <f t="shared" si="4"/>
        <v>6000</v>
      </c>
      <c r="F17" s="4">
        <f t="shared" ref="F17:H17" si="5">SUM(F4:F16)</f>
        <v>1600</v>
      </c>
      <c r="G17" s="4">
        <f t="shared" si="5"/>
        <v>403</v>
      </c>
      <c r="H17" s="4">
        <f t="shared" si="5"/>
        <v>15061</v>
      </c>
      <c r="I17" s="4">
        <f>SUM(I5:I16)</f>
        <v>54104</v>
      </c>
    </row>
    <row r="18">
      <c r="A18" s="41" t="s">
        <v>446</v>
      </c>
      <c r="B18" s="4">
        <v>800.0</v>
      </c>
      <c r="D18" s="17" t="s">
        <v>447</v>
      </c>
      <c r="E18" s="17">
        <v>400.0</v>
      </c>
    </row>
    <row r="19">
      <c r="B19" s="4" t="s">
        <v>421</v>
      </c>
      <c r="C19" s="17">
        <f>B17-E18</f>
        <v>61423</v>
      </c>
      <c r="E19" s="4" t="s">
        <v>448</v>
      </c>
    </row>
    <row r="20">
      <c r="B20" s="4" t="s">
        <v>449</v>
      </c>
      <c r="C20" s="4">
        <f>I17</f>
        <v>54104</v>
      </c>
      <c r="E20" s="4" t="s">
        <v>450</v>
      </c>
    </row>
    <row r="21" ht="15.75" customHeight="1">
      <c r="B21" s="4" t="s">
        <v>451</v>
      </c>
      <c r="C21" s="4">
        <f>C19-C20</f>
        <v>7319</v>
      </c>
      <c r="E21" s="4" t="s">
        <v>452</v>
      </c>
    </row>
    <row r="22" ht="15.75" customHeight="1">
      <c r="B22" s="4" t="s">
        <v>453</v>
      </c>
      <c r="C22" s="4">
        <f>C21</f>
        <v>7319</v>
      </c>
    </row>
    <row r="23" ht="15.75" customHeight="1"/>
    <row r="24" ht="15.75" customHeight="1">
      <c r="B24" s="17" t="s">
        <v>283</v>
      </c>
      <c r="C24" s="17">
        <v>800.0</v>
      </c>
      <c r="D24" s="4" t="s">
        <v>454</v>
      </c>
    </row>
    <row r="25" ht="15.75" customHeight="1">
      <c r="B25" s="4" t="s">
        <v>455</v>
      </c>
      <c r="C25" s="4">
        <f>C22+C24</f>
        <v>8119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C2:J2"/>
  </mergeCells>
  <printOptions/>
  <pageMargins bottom="0.75" footer="0.0" header="0.0" left="0.7" right="0.7" top="0.75"/>
  <pageSetup orientation="landscape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0"/>
    <col customWidth="1" min="3" max="26" width="8.71"/>
  </cols>
  <sheetData>
    <row r="1">
      <c r="A1" s="4" t="s">
        <v>420</v>
      </c>
    </row>
    <row r="2">
      <c r="A2" s="45" t="s">
        <v>421</v>
      </c>
      <c r="C2" s="45" t="s">
        <v>373</v>
      </c>
    </row>
    <row r="3">
      <c r="A3" s="4" t="s">
        <v>36</v>
      </c>
      <c r="B3" s="4" t="s">
        <v>422</v>
      </c>
      <c r="C3" s="4" t="s">
        <v>349</v>
      </c>
      <c r="D3" s="18" t="s">
        <v>423</v>
      </c>
      <c r="E3" s="4" t="s">
        <v>424</v>
      </c>
      <c r="F3" s="4" t="s">
        <v>425</v>
      </c>
      <c r="G3" s="4" t="s">
        <v>426</v>
      </c>
      <c r="H3" s="4" t="s">
        <v>427</v>
      </c>
      <c r="I3" s="4" t="s">
        <v>428</v>
      </c>
      <c r="J3" s="4" t="s">
        <v>41</v>
      </c>
    </row>
    <row r="4">
      <c r="A4" s="41" t="s">
        <v>429</v>
      </c>
      <c r="B4" s="4">
        <v>13223.0</v>
      </c>
    </row>
    <row r="5">
      <c r="A5" s="41" t="s">
        <v>430</v>
      </c>
      <c r="B5" s="4">
        <v>4000.0</v>
      </c>
      <c r="C5" s="4">
        <v>2760.0</v>
      </c>
      <c r="D5" s="4">
        <v>200.0</v>
      </c>
      <c r="E5" s="4">
        <v>500.0</v>
      </c>
      <c r="H5" s="4">
        <v>601.0</v>
      </c>
      <c r="I5" s="4">
        <f t="shared" ref="I5:I16" si="1">SUM(C5:H5)</f>
        <v>4061</v>
      </c>
      <c r="J5" s="4" t="s">
        <v>431</v>
      </c>
    </row>
    <row r="6">
      <c r="A6" s="41" t="s">
        <v>432</v>
      </c>
      <c r="B6" s="4">
        <v>4000.0</v>
      </c>
      <c r="C6" s="4">
        <f>2560+1830</f>
        <v>4390</v>
      </c>
      <c r="D6" s="4">
        <v>200.0</v>
      </c>
      <c r="E6" s="4">
        <v>500.0</v>
      </c>
      <c r="H6" s="4">
        <f>300+1600</f>
        <v>1900</v>
      </c>
      <c r="I6" s="4">
        <f t="shared" si="1"/>
        <v>6990</v>
      </c>
      <c r="J6" s="4" t="s">
        <v>433</v>
      </c>
    </row>
    <row r="7">
      <c r="A7" s="41" t="s">
        <v>434</v>
      </c>
      <c r="B7" s="4">
        <v>4000.0</v>
      </c>
      <c r="C7" s="4">
        <v>2060.0</v>
      </c>
      <c r="D7" s="4">
        <v>200.0</v>
      </c>
      <c r="E7" s="4">
        <v>500.0</v>
      </c>
      <c r="I7" s="4">
        <f t="shared" si="1"/>
        <v>2760</v>
      </c>
    </row>
    <row r="8">
      <c r="A8" s="41" t="s">
        <v>435</v>
      </c>
      <c r="B8" s="4">
        <v>4000.0</v>
      </c>
      <c r="C8" s="4">
        <v>2510.0</v>
      </c>
      <c r="D8" s="4">
        <v>200.0</v>
      </c>
      <c r="E8" s="4">
        <v>500.0</v>
      </c>
      <c r="F8" s="4">
        <v>800.0</v>
      </c>
      <c r="I8" s="4">
        <f t="shared" si="1"/>
        <v>4010</v>
      </c>
    </row>
    <row r="9">
      <c r="A9" s="41" t="s">
        <v>436</v>
      </c>
      <c r="B9" s="4">
        <v>4000.0</v>
      </c>
      <c r="C9" s="4">
        <f>2050+2250</f>
        <v>4300</v>
      </c>
      <c r="D9" s="4">
        <v>200.0</v>
      </c>
      <c r="E9" s="4">
        <v>500.0</v>
      </c>
      <c r="H9" s="4">
        <v>1350.0</v>
      </c>
      <c r="I9" s="4">
        <f t="shared" si="1"/>
        <v>6350</v>
      </c>
      <c r="J9" s="4" t="s">
        <v>437</v>
      </c>
    </row>
    <row r="10">
      <c r="A10" s="41" t="s">
        <v>438</v>
      </c>
      <c r="B10" s="4">
        <f t="shared" ref="B10:B14" si="2">4000+200</f>
        <v>4200</v>
      </c>
      <c r="C10" s="4">
        <v>1760.0</v>
      </c>
      <c r="E10" s="4">
        <v>500.0</v>
      </c>
      <c r="I10" s="4">
        <f t="shared" si="1"/>
        <v>2260</v>
      </c>
      <c r="J10" s="4" t="s">
        <v>437</v>
      </c>
    </row>
    <row r="11">
      <c r="A11" s="41" t="s">
        <v>439</v>
      </c>
      <c r="B11" s="4">
        <f t="shared" si="2"/>
        <v>4200</v>
      </c>
      <c r="C11" s="4">
        <v>1600.0</v>
      </c>
      <c r="E11" s="4">
        <v>500.0</v>
      </c>
      <c r="H11" s="4">
        <f>180+1500+2500</f>
        <v>4180</v>
      </c>
      <c r="I11" s="4">
        <f t="shared" si="1"/>
        <v>6280</v>
      </c>
    </row>
    <row r="12">
      <c r="A12" s="41" t="s">
        <v>440</v>
      </c>
      <c r="B12" s="4">
        <f t="shared" si="2"/>
        <v>4200</v>
      </c>
      <c r="C12" s="4">
        <v>1840.0</v>
      </c>
      <c r="E12" s="4">
        <v>500.0</v>
      </c>
      <c r="I12" s="4">
        <f t="shared" si="1"/>
        <v>2340</v>
      </c>
    </row>
    <row r="13">
      <c r="A13" s="41" t="s">
        <v>441</v>
      </c>
      <c r="B13" s="4">
        <f t="shared" si="2"/>
        <v>4200</v>
      </c>
      <c r="C13" s="4">
        <v>2040.0</v>
      </c>
      <c r="E13" s="4">
        <v>500.0</v>
      </c>
      <c r="H13" s="4">
        <v>800.0</v>
      </c>
      <c r="I13" s="4">
        <f t="shared" si="1"/>
        <v>3340</v>
      </c>
    </row>
    <row r="14">
      <c r="A14" s="41" t="s">
        <v>442</v>
      </c>
      <c r="B14" s="4">
        <f t="shared" si="2"/>
        <v>4200</v>
      </c>
      <c r="C14" s="4">
        <v>2070.0</v>
      </c>
      <c r="E14" s="4">
        <v>500.0</v>
      </c>
      <c r="G14" s="4">
        <f>201+202</f>
        <v>403</v>
      </c>
      <c r="H14" s="4">
        <v>250.0</v>
      </c>
      <c r="I14" s="4">
        <f t="shared" si="1"/>
        <v>3223</v>
      </c>
    </row>
    <row r="15">
      <c r="A15" s="41" t="s">
        <v>443</v>
      </c>
      <c r="B15" s="4">
        <f t="shared" ref="B15:B16" si="3">3600+200</f>
        <v>3800</v>
      </c>
      <c r="C15" s="4">
        <v>2720.0</v>
      </c>
      <c r="E15" s="4">
        <v>500.0</v>
      </c>
      <c r="F15" s="4">
        <v>800.0</v>
      </c>
      <c r="H15" s="4">
        <f>4000+200+190+160</f>
        <v>4550</v>
      </c>
      <c r="I15" s="4">
        <f t="shared" si="1"/>
        <v>8570</v>
      </c>
      <c r="J15" s="4" t="s">
        <v>437</v>
      </c>
    </row>
    <row r="16">
      <c r="A16" s="41" t="s">
        <v>444</v>
      </c>
      <c r="B16" s="4">
        <f t="shared" si="3"/>
        <v>3800</v>
      </c>
      <c r="C16" s="4">
        <v>1990.0</v>
      </c>
      <c r="E16" s="4">
        <v>500.0</v>
      </c>
      <c r="H16" s="4">
        <v>1430.0</v>
      </c>
      <c r="I16" s="4">
        <f t="shared" si="1"/>
        <v>3920</v>
      </c>
      <c r="J16" s="4" t="s">
        <v>445</v>
      </c>
    </row>
    <row r="17">
      <c r="B17" s="17">
        <f>SUM(B4:B16)</f>
        <v>61823</v>
      </c>
      <c r="C17" s="4">
        <f t="shared" ref="C17:E17" si="4">SUM(C5:C16)</f>
        <v>30040</v>
      </c>
      <c r="D17" s="4">
        <f t="shared" si="4"/>
        <v>1000</v>
      </c>
      <c r="E17" s="4">
        <f t="shared" si="4"/>
        <v>6000</v>
      </c>
      <c r="F17" s="4">
        <f t="shared" ref="F17:H17" si="5">SUM(F4:F16)</f>
        <v>1600</v>
      </c>
      <c r="G17" s="4">
        <f t="shared" si="5"/>
        <v>403</v>
      </c>
      <c r="H17" s="4">
        <f t="shared" si="5"/>
        <v>15061</v>
      </c>
      <c r="I17" s="4">
        <f>SUM(I5:I16)</f>
        <v>54104</v>
      </c>
    </row>
    <row r="18">
      <c r="A18" s="41" t="s">
        <v>446</v>
      </c>
      <c r="B18" s="4">
        <v>800.0</v>
      </c>
      <c r="D18" s="17" t="s">
        <v>447</v>
      </c>
      <c r="E18" s="17">
        <v>400.0</v>
      </c>
    </row>
    <row r="19">
      <c r="B19" s="4" t="s">
        <v>421</v>
      </c>
      <c r="C19" s="17">
        <f>B17-E18</f>
        <v>61423</v>
      </c>
      <c r="E19" s="4" t="s">
        <v>448</v>
      </c>
    </row>
    <row r="20">
      <c r="B20" s="4" t="s">
        <v>449</v>
      </c>
      <c r="C20" s="4">
        <f>I17</f>
        <v>54104</v>
      </c>
      <c r="E20" s="4" t="s">
        <v>450</v>
      </c>
    </row>
    <row r="21" ht="15.75" customHeight="1">
      <c r="B21" s="4" t="s">
        <v>451</v>
      </c>
      <c r="C21" s="4">
        <f>C19-C20</f>
        <v>7319</v>
      </c>
      <c r="E21" s="4" t="s">
        <v>452</v>
      </c>
    </row>
    <row r="22" ht="15.75" customHeight="1">
      <c r="B22" s="4" t="s">
        <v>453</v>
      </c>
      <c r="C22" s="4">
        <f>C21</f>
        <v>7319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C2:J2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61.71"/>
    <col customWidth="1" min="7" max="26" width="8.71"/>
  </cols>
  <sheetData>
    <row r="1">
      <c r="A1" s="4" t="s">
        <v>33</v>
      </c>
      <c r="B1" s="4" t="s">
        <v>35</v>
      </c>
      <c r="C1" s="4" t="s">
        <v>38</v>
      </c>
      <c r="D1" s="4" t="s">
        <v>39</v>
      </c>
      <c r="E1" s="4" t="s">
        <v>40</v>
      </c>
      <c r="F1" s="4" t="s">
        <v>278</v>
      </c>
    </row>
    <row r="2">
      <c r="B2" s="4" t="s">
        <v>279</v>
      </c>
      <c r="D2" s="4">
        <v>8160.0</v>
      </c>
      <c r="E2" s="4">
        <v>8160.0</v>
      </c>
      <c r="F2" s="41" t="s">
        <v>280</v>
      </c>
    </row>
    <row r="3">
      <c r="B3" s="42" t="s">
        <v>281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10.29"/>
    <col customWidth="1" min="5" max="7" width="8.71"/>
    <col customWidth="1" min="8" max="8" width="84.86"/>
    <col customWidth="1" min="9" max="26" width="8.71"/>
  </cols>
  <sheetData>
    <row r="1">
      <c r="C1" s="4" t="s">
        <v>33</v>
      </c>
      <c r="D1" s="4" t="s">
        <v>35</v>
      </c>
      <c r="E1" s="4" t="s">
        <v>38</v>
      </c>
      <c r="F1" s="4" t="s">
        <v>39</v>
      </c>
      <c r="G1" s="4" t="s">
        <v>40</v>
      </c>
      <c r="H1" s="4" t="s">
        <v>278</v>
      </c>
    </row>
    <row r="2">
      <c r="C2" s="43">
        <v>44408.0</v>
      </c>
      <c r="D2" s="4" t="s">
        <v>279</v>
      </c>
      <c r="F2" s="4">
        <v>7319.0</v>
      </c>
      <c r="G2" s="4">
        <v>7319.0</v>
      </c>
    </row>
    <row r="3">
      <c r="C3" s="4" t="s">
        <v>282</v>
      </c>
      <c r="D3" s="4" t="s">
        <v>283</v>
      </c>
      <c r="F3" s="4">
        <v>800.0</v>
      </c>
      <c r="G3" s="4">
        <f>G2-E3+F3</f>
        <v>8119</v>
      </c>
      <c r="H3" s="41" t="s">
        <v>284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5.0"/>
    <col customWidth="1" min="3" max="26" width="8.71"/>
  </cols>
  <sheetData>
    <row r="1">
      <c r="A1" s="4" t="s">
        <v>285</v>
      </c>
    </row>
    <row r="2">
      <c r="A2" s="4" t="s">
        <v>286</v>
      </c>
      <c r="D2" s="17"/>
    </row>
    <row r="3">
      <c r="A3" s="4" t="s">
        <v>287</v>
      </c>
      <c r="D3" s="17"/>
    </row>
    <row r="4">
      <c r="A4" s="4" t="s">
        <v>288</v>
      </c>
      <c r="D4" s="17"/>
    </row>
    <row r="5">
      <c r="A5" s="4" t="s">
        <v>289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5.0"/>
    <col customWidth="1" min="3" max="26" width="8.71"/>
  </cols>
  <sheetData>
    <row r="1">
      <c r="A1" s="4" t="s">
        <v>290</v>
      </c>
      <c r="B1" s="4">
        <f>TuluElectricLine!C15</f>
        <v>21210</v>
      </c>
    </row>
    <row r="2">
      <c r="A2" s="4" t="s">
        <v>32</v>
      </c>
      <c r="B2" s="4" t="s">
        <v>35</v>
      </c>
      <c r="C2" s="4" t="s">
        <v>291</v>
      </c>
      <c r="D2" s="17"/>
    </row>
    <row r="3">
      <c r="A3" s="4">
        <v>1.0</v>
      </c>
      <c r="B3" s="4" t="s">
        <v>292</v>
      </c>
      <c r="C3" s="4">
        <v>900.0</v>
      </c>
      <c r="D3" s="17"/>
    </row>
    <row r="4">
      <c r="A4" s="4">
        <v>2.0</v>
      </c>
      <c r="B4" s="4" t="s">
        <v>293</v>
      </c>
      <c r="C4" s="4">
        <v>6000.0</v>
      </c>
      <c r="D4" s="17"/>
    </row>
    <row r="5">
      <c r="A5" s="4">
        <v>3.0</v>
      </c>
      <c r="B5" s="4" t="s">
        <v>294</v>
      </c>
      <c r="C5" s="4">
        <v>3600.0</v>
      </c>
    </row>
    <row r="6">
      <c r="A6" s="4">
        <v>4.0</v>
      </c>
      <c r="B6" s="4" t="s">
        <v>295</v>
      </c>
      <c r="C6" s="4">
        <v>5000.0</v>
      </c>
    </row>
    <row r="7">
      <c r="A7" s="4">
        <v>5.0</v>
      </c>
      <c r="B7" s="4" t="s">
        <v>296</v>
      </c>
      <c r="C7" s="4">
        <v>3500.0</v>
      </c>
    </row>
    <row r="8">
      <c r="A8" s="4">
        <v>6.0</v>
      </c>
      <c r="B8" s="4" t="s">
        <v>297</v>
      </c>
      <c r="C8" s="4">
        <v>250.0</v>
      </c>
    </row>
    <row r="9">
      <c r="A9" s="4">
        <v>7.0</v>
      </c>
      <c r="B9" s="4" t="s">
        <v>298</v>
      </c>
      <c r="C9" s="4">
        <v>15.0</v>
      </c>
    </row>
    <row r="10">
      <c r="A10" s="4">
        <v>8.0</v>
      </c>
      <c r="B10" s="4" t="s">
        <v>299</v>
      </c>
      <c r="C10" s="4">
        <v>20.0</v>
      </c>
    </row>
    <row r="11">
      <c r="A11" s="4">
        <v>9.0</v>
      </c>
      <c r="B11" s="4" t="s">
        <v>300</v>
      </c>
      <c r="C11" s="4">
        <v>2869.0</v>
      </c>
    </row>
    <row r="12">
      <c r="C12" s="4">
        <v>288.0</v>
      </c>
    </row>
    <row r="13">
      <c r="C13" s="4">
        <v>260.0</v>
      </c>
    </row>
    <row r="14">
      <c r="C14" s="4">
        <f>SUM(C3:C13)</f>
        <v>22702</v>
      </c>
    </row>
    <row r="15">
      <c r="B15" s="4" t="s">
        <v>301</v>
      </c>
      <c r="C15" s="4">
        <f>C14-B1</f>
        <v>1492</v>
      </c>
    </row>
    <row r="16">
      <c r="B16" s="4" t="s">
        <v>302</v>
      </c>
      <c r="C16" s="4">
        <v>-27.0</v>
      </c>
    </row>
    <row r="17">
      <c r="B17" s="4" t="s">
        <v>303</v>
      </c>
      <c r="C17" s="4">
        <f>SUM(C15:C16)</f>
        <v>1465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8.43"/>
    <col customWidth="1" min="3" max="26" width="8.71"/>
  </cols>
  <sheetData>
    <row r="1">
      <c r="A1" s="4" t="s">
        <v>304</v>
      </c>
    </row>
    <row r="2">
      <c r="A2" s="4" t="s">
        <v>32</v>
      </c>
      <c r="B2" s="4" t="s">
        <v>1</v>
      </c>
      <c r="C2" s="4" t="s">
        <v>291</v>
      </c>
      <c r="D2" s="17"/>
    </row>
    <row r="3">
      <c r="A3" s="4">
        <v>1.0</v>
      </c>
      <c r="B3" s="4" t="s">
        <v>305</v>
      </c>
      <c r="C3" s="4">
        <v>2400.0</v>
      </c>
      <c r="D3" s="17"/>
    </row>
    <row r="4">
      <c r="A4" s="4">
        <v>2.0</v>
      </c>
      <c r="B4" s="4" t="s">
        <v>11</v>
      </c>
      <c r="C4" s="4">
        <v>1200.0</v>
      </c>
      <c r="D4" s="17"/>
    </row>
    <row r="5">
      <c r="A5" s="4">
        <v>3.0</v>
      </c>
      <c r="B5" s="4" t="s">
        <v>20</v>
      </c>
      <c r="C5" s="4">
        <v>1200.0</v>
      </c>
    </row>
    <row r="6">
      <c r="A6" s="4">
        <v>4.0</v>
      </c>
      <c r="B6" s="4" t="s">
        <v>23</v>
      </c>
      <c r="C6" s="4">
        <v>1200.0</v>
      </c>
    </row>
    <row r="7">
      <c r="A7" s="4">
        <v>5.0</v>
      </c>
      <c r="B7" s="4" t="s">
        <v>136</v>
      </c>
      <c r="C7" s="4">
        <v>1200.0</v>
      </c>
    </row>
    <row r="8">
      <c r="A8" s="4">
        <v>6.0</v>
      </c>
      <c r="B8" s="4" t="s">
        <v>7</v>
      </c>
      <c r="C8" s="4">
        <v>1200.0</v>
      </c>
    </row>
    <row r="9">
      <c r="A9" s="4">
        <v>7.0</v>
      </c>
      <c r="B9" s="4" t="s">
        <v>306</v>
      </c>
    </row>
    <row r="10">
      <c r="A10" s="4">
        <v>8.0</v>
      </c>
      <c r="B10" s="4" t="s">
        <v>14</v>
      </c>
    </row>
    <row r="11">
      <c r="B11" s="4" t="s">
        <v>3</v>
      </c>
      <c r="C11" s="4">
        <f>SUM(C3:C10)</f>
        <v>8400</v>
      </c>
    </row>
    <row r="12">
      <c r="C12" s="4">
        <f>'M 23-Upto June Account'!C3</f>
        <v>9578</v>
      </c>
      <c r="D12" s="4" t="s">
        <v>307</v>
      </c>
    </row>
    <row r="13">
      <c r="C13" s="4">
        <f>SUM(C11:C12)</f>
        <v>17978</v>
      </c>
    </row>
    <row r="14">
      <c r="C14" s="4">
        <f>'Tulu Pump'!B13</f>
        <v>3232</v>
      </c>
      <c r="D14" s="4" t="s">
        <v>308</v>
      </c>
    </row>
    <row r="15">
      <c r="B15" s="4" t="s">
        <v>3</v>
      </c>
      <c r="C15" s="4">
        <f>SUM(C13:C14)</f>
        <v>21210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8.43"/>
    <col customWidth="1" min="3" max="26" width="8.71"/>
  </cols>
  <sheetData>
    <row r="2">
      <c r="A2" s="4" t="s">
        <v>53</v>
      </c>
      <c r="D2" s="17"/>
    </row>
    <row r="3">
      <c r="B3" s="4" t="s">
        <v>291</v>
      </c>
      <c r="C3" s="4" t="s">
        <v>41</v>
      </c>
      <c r="D3" s="17"/>
    </row>
    <row r="4">
      <c r="B4" s="4">
        <v>23240.0</v>
      </c>
      <c r="C4" s="4" t="s">
        <v>309</v>
      </c>
      <c r="D4" s="17"/>
    </row>
    <row r="5">
      <c r="B5" s="4">
        <v>10460.0</v>
      </c>
      <c r="C5" s="4" t="s">
        <v>310</v>
      </c>
    </row>
    <row r="6">
      <c r="B6" s="4">
        <v>8160.0</v>
      </c>
      <c r="C6" s="4" t="s">
        <v>311</v>
      </c>
    </row>
    <row r="7">
      <c r="A7" s="4" t="s">
        <v>3</v>
      </c>
      <c r="B7" s="4">
        <f>SUM(B4:B6)</f>
        <v>41860</v>
      </c>
    </row>
    <row r="8">
      <c r="B8" s="4">
        <v>-19928.0</v>
      </c>
      <c r="C8" s="4" t="s">
        <v>312</v>
      </c>
    </row>
    <row r="9">
      <c r="B9" s="4">
        <f>SUM(B7:B8)</f>
        <v>21932</v>
      </c>
    </row>
    <row r="10">
      <c r="B10" s="4">
        <v>-11000.0</v>
      </c>
      <c r="C10" s="4" t="s">
        <v>313</v>
      </c>
    </row>
    <row r="11">
      <c r="B11" s="4">
        <f>SUM(B9:B10)</f>
        <v>10932</v>
      </c>
    </row>
    <row r="12">
      <c r="B12" s="4">
        <v>-7700.0</v>
      </c>
      <c r="C12" s="4" t="s">
        <v>314</v>
      </c>
    </row>
    <row r="13">
      <c r="B13" s="4">
        <f>SUM(B11:B12)</f>
        <v>3232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2023-07-23T09:15:48Z</dcterms:created>
  <dc:creator>Palash Das</dc:creator>
</cp:coreProperties>
</file>