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" sheetId="1" r:id="rId4"/>
    <sheet state="visible" name="deals" sheetId="2" r:id="rId5"/>
    <sheet state="visible" name="experiences" sheetId="3" r:id="rId6"/>
  </sheets>
  <definedNames/>
  <calcPr/>
</workbook>
</file>

<file path=xl/sharedStrings.xml><?xml version="1.0" encoding="utf-8"?>
<sst xmlns="http://schemas.openxmlformats.org/spreadsheetml/2006/main" count="1334" uniqueCount="159">
  <si>
    <t>Booking ID</t>
  </si>
  <si>
    <t>Booking Platform</t>
  </si>
  <si>
    <t>Property Code</t>
  </si>
  <si>
    <t>Listing ID</t>
  </si>
  <si>
    <t>Guest Name</t>
  </si>
  <si>
    <t>Number of People</t>
  </si>
  <si>
    <t>Booking Date</t>
  </si>
  <si>
    <t>Check-in Date</t>
  </si>
  <si>
    <t>Check-out Date</t>
  </si>
  <si>
    <t>Number of Nights</t>
  </si>
  <si>
    <t>Foreign Currency (FC)</t>
  </si>
  <si>
    <t>Currency / US$</t>
  </si>
  <si>
    <t>Rack Rate FC</t>
  </si>
  <si>
    <t>Cleaning Fee FC</t>
  </si>
  <si>
    <t>Cleaning Cost</t>
  </si>
  <si>
    <t>Gross Revenue FC</t>
  </si>
  <si>
    <t>Gross Revenue US$</t>
  </si>
  <si>
    <t>Gross ADR FC</t>
  </si>
  <si>
    <t>Gross ADR US$</t>
  </si>
  <si>
    <t>Base Rate Revenue FC</t>
  </si>
  <si>
    <t>OTA Guest Fee %</t>
  </si>
  <si>
    <t>OTA Host Fee %</t>
  </si>
  <si>
    <t>OTA Payment Processing Fee %</t>
  </si>
  <si>
    <t>OTA Guest Fee FC</t>
  </si>
  <si>
    <t>OTA Host Fee FC</t>
  </si>
  <si>
    <t>OTA Payment Processing Fee FC</t>
  </si>
  <si>
    <t>OTA Guest Fee US$</t>
  </si>
  <si>
    <t>OTA Host Fee US$</t>
  </si>
  <si>
    <t>OTA Payment Processing Fee US$</t>
  </si>
  <si>
    <t>Net Revenue FC</t>
  </si>
  <si>
    <t>Net Revenue US$</t>
  </si>
  <si>
    <t>Net ADR FC</t>
  </si>
  <si>
    <t>Net ADR US$</t>
  </si>
  <si>
    <t>VAT Charged on Guest Fee %</t>
  </si>
  <si>
    <t>VAT Charged on Host Fee %</t>
  </si>
  <si>
    <t>VAT Charged on Guest Fee FC</t>
  </si>
  <si>
    <t>VAT Charged on Host Fee FC</t>
  </si>
  <si>
    <t>Security Deposit Size FC</t>
  </si>
  <si>
    <t>Deposit Status</t>
  </si>
  <si>
    <t>Amount Not-Refunded</t>
  </si>
  <si>
    <t>Booking Status</t>
  </si>
  <si>
    <t>Refunded Amount</t>
  </si>
  <si>
    <t>Confirmation Code</t>
  </si>
  <si>
    <t>Paid Out</t>
  </si>
  <si>
    <t>Payout Date</t>
  </si>
  <si>
    <t>Notes</t>
  </si>
  <si>
    <t>Booking.com</t>
  </si>
  <si>
    <t>181CC</t>
  </si>
  <si>
    <t xml:space="preserve">Beautiful Chelsea Apartment in Fashion District </t>
  </si>
  <si>
    <t>GBP</t>
  </si>
  <si>
    <t>N/A</t>
  </si>
  <si>
    <t>Taken</t>
  </si>
  <si>
    <t>Reserved</t>
  </si>
  <si>
    <t>PC029090</t>
  </si>
  <si>
    <t>Yes</t>
  </si>
  <si>
    <t>138KGH</t>
  </si>
  <si>
    <t>Beautiful London House</t>
  </si>
  <si>
    <t>Not-Taken</t>
  </si>
  <si>
    <t>Cancelled &amp; Refunded</t>
  </si>
  <si>
    <t>No</t>
  </si>
  <si>
    <t xml:space="preserve">138KGH </t>
  </si>
  <si>
    <t>HMXEAM5A5X</t>
  </si>
  <si>
    <t>Airbnb</t>
  </si>
  <si>
    <t>29LG</t>
  </si>
  <si>
    <t>£5m Hyde Park Duplex Apartment</t>
  </si>
  <si>
    <t>2PP66547M6279080F</t>
  </si>
  <si>
    <t>HMP5HFBNKR</t>
  </si>
  <si>
    <t>22PSM</t>
  </si>
  <si>
    <t>Spectacular Knightsbridge House | Harrods 1 minute</t>
  </si>
  <si>
    <t>Beautiful West London House</t>
  </si>
  <si>
    <t>booking.com</t>
  </si>
  <si>
    <t>Beautiful West London</t>
  </si>
  <si>
    <t>Grand Ambassadorial Duples Apartment Hyde Park</t>
  </si>
  <si>
    <t>Included in Gross Revenue</t>
  </si>
  <si>
    <t>PC02909</t>
  </si>
  <si>
    <t>HMXCPEQS9E</t>
  </si>
  <si>
    <t>Beautiful West London Holiday Home II</t>
  </si>
  <si>
    <t>HMFWHFYXPX</t>
  </si>
  <si>
    <t>7XW019536R262113B</t>
  </si>
  <si>
    <t>HMSXFDTNHE</t>
  </si>
  <si>
    <t>Cancelled &amp; Not-refunded</t>
  </si>
  <si>
    <t>NA</t>
  </si>
  <si>
    <t>HMPKRZY5Y3</t>
  </si>
  <si>
    <t xml:space="preserve">
6F831374T1096520R</t>
  </si>
  <si>
    <t>HM9KB89YM8</t>
  </si>
  <si>
    <t>0WT8631127507130L</t>
  </si>
  <si>
    <t>HMNKMTPPW4</t>
  </si>
  <si>
    <t>50J10621FN672325R</t>
  </si>
  <si>
    <t>HMWAJMAJQF</t>
  </si>
  <si>
    <t xml:space="preserve">Beautiful West London Holiday Home </t>
  </si>
  <si>
    <t>6C211294AH9036101</t>
  </si>
  <si>
    <t>Beautiful Chelsea apartment in fashion district</t>
  </si>
  <si>
    <t>PC029091</t>
  </si>
  <si>
    <t>HMTJWFXA4E</t>
  </si>
  <si>
    <t>1U4501750K696225U</t>
  </si>
  <si>
    <t>HMSAMYENWA</t>
  </si>
  <si>
    <t>23B83623AB144851F</t>
  </si>
  <si>
    <t>HMFBA4D4RF</t>
  </si>
  <si>
    <t>2KR18289SE774835D</t>
  </si>
  <si>
    <t>HMWDFP5EYW</t>
  </si>
  <si>
    <t>Beautiful West London Holiday House</t>
  </si>
  <si>
    <t>4WD53126WE549540K</t>
  </si>
  <si>
    <t>HMEXN9TJK3</t>
  </si>
  <si>
    <t>0HF9942607571244C</t>
  </si>
  <si>
    <t>HMZZBMK3QH</t>
  </si>
  <si>
    <t>7L063724RN9045310</t>
  </si>
  <si>
    <t>HM2XFDK8D2</t>
  </si>
  <si>
    <t>4YW914996A4926109</t>
  </si>
  <si>
    <t>HMHSDRSB5Q</t>
  </si>
  <si>
    <t>2RH75402YJ762025W</t>
  </si>
  <si>
    <t>HMPQXP8Z8F</t>
  </si>
  <si>
    <t>1YF63512G3811872P</t>
  </si>
  <si>
    <t>HMD29P4W9B</t>
  </si>
  <si>
    <t>HMRNRBKHY4</t>
  </si>
  <si>
    <t>HMN5WBNDP3</t>
  </si>
  <si>
    <t>HMDNZJ2CY3</t>
  </si>
  <si>
    <t>£6m Knightsbridge House</t>
  </si>
  <si>
    <t>HM2DJ8AHZM</t>
  </si>
  <si>
    <t>HMSP9QQ4ZX</t>
  </si>
  <si>
    <t>Beautiful West London Holiday House II</t>
  </si>
  <si>
    <t>HM8XPM3TKW</t>
  </si>
  <si>
    <t>HMMJ9NDSCB</t>
  </si>
  <si>
    <t>HMEDMMQSQC</t>
  </si>
  <si>
    <t>Beautiful West London Home II</t>
  </si>
  <si>
    <t>HMB28SDDWE</t>
  </si>
  <si>
    <t>HMWN9QRE9H</t>
  </si>
  <si>
    <t>Fully Refunded</t>
  </si>
  <si>
    <t>HM8SEMADXS</t>
  </si>
  <si>
    <t>HMFBJWR5JR</t>
  </si>
  <si>
    <t>Aibnb</t>
  </si>
  <si>
    <t>HMHA2SYMB9</t>
  </si>
  <si>
    <t>HMFS5DCC4S</t>
  </si>
  <si>
    <t>HMC4ZZJMJC</t>
  </si>
  <si>
    <t>HMXFNQFDZD</t>
  </si>
  <si>
    <t>HMNAKN2YC4</t>
  </si>
  <si>
    <t>HMENXXW3HW</t>
  </si>
  <si>
    <t>HMS4PYXHE8</t>
  </si>
  <si>
    <t>HMQK5434KD</t>
  </si>
  <si>
    <t>HMP83MSC9Y</t>
  </si>
  <si>
    <t>HMF3XEEP4F</t>
  </si>
  <si>
    <t>Utilities FC</t>
  </si>
  <si>
    <t>Council Tax FC</t>
  </si>
  <si>
    <t>Maintenance &amp; Replacements FC</t>
  </si>
  <si>
    <t>Management Fee FC</t>
  </si>
  <si>
    <t>Base Rent FC</t>
  </si>
  <si>
    <t>Swix Rev Share</t>
  </si>
  <si>
    <t>Experience ID</t>
  </si>
  <si>
    <t>Units</t>
  </si>
  <si>
    <t>Purchase Date</t>
  </si>
  <si>
    <t>Experience Date</t>
  </si>
  <si>
    <t>Unitary Price</t>
  </si>
  <si>
    <t>Total Price FC</t>
  </si>
  <si>
    <t>Total Price US$</t>
  </si>
  <si>
    <t>Unitary Cost FC</t>
  </si>
  <si>
    <t>Total Cost FC</t>
  </si>
  <si>
    <t>Total Cost US$</t>
  </si>
  <si>
    <t>VAT Charged %</t>
  </si>
  <si>
    <t>VAT Charged FC</t>
  </si>
  <si>
    <t>VAT Charged US$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</si>
</sst>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£-809]#,##0.00"/>
    <numFmt numFmtId="165" formatCode="&quot;$&quot;#,##0"/>
    <numFmt numFmtId="166" formatCode="0.0%"/>
    <numFmt numFmtId="167" formatCode="dd/mm/yyyy"/>
    <numFmt numFmtId="168" formatCode="&quot;$&quot;#,##0.00"/>
    <numFmt numFmtId="169" formatCode="[$$]#,##0.00"/>
    <numFmt numFmtId="170" formatCode="d/m/yyyy"/>
  </numFmts>
  <fonts count="1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System-ui"/>
    </font>
    <font>
      <u/>
      <color rgb="FF1155CC"/>
      <name val="Arial"/>
    </font>
    <font>
      <sz val="12.0"/>
      <color theme="1"/>
      <name val="Arial"/>
    </font>
    <font>
      <u/>
      <color rgb="FF0000FF"/>
      <name val="Arial"/>
    </font>
    <font>
      <sz val="11.0"/>
      <color theme="1"/>
      <name val="Arial"/>
    </font>
    <font>
      <u/>
      <sz val="11.0"/>
      <color rgb="FF0000FF"/>
      <name val="Arial"/>
    </font>
    <font>
      <color theme="1"/>
      <name val="Circular"/>
    </font>
    <font>
      <sz val="11.0"/>
      <color theme="1"/>
      <name val="Circular"/>
    </font>
    <font>
      <sz val="11.0"/>
      <color rgb="FF484848"/>
      <name val="Arial"/>
    </font>
    <font>
      <color rgb="FF484848"/>
      <name val="Arial"/>
    </font>
    <font>
      <color theme="1"/>
      <name val="System-ui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164" xfId="0" applyAlignment="1" applyBorder="1" applyFont="1" applyNumberFormat="1">
      <alignment shrinkToFit="0" vertical="bottom" wrapText="1"/>
    </xf>
    <xf borderId="1" fillId="3" fontId="1" numFmtId="164" xfId="0" applyAlignment="1" applyBorder="1" applyFill="1" applyFont="1" applyNumberFormat="1">
      <alignment shrinkToFit="0" vertical="bottom" wrapText="1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4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4" fontId="1" numFmtId="164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1" numFmtId="9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" numFmtId="0" xfId="0" applyAlignment="1" applyFont="1">
      <alignment shrinkToFit="0" vertical="bottom" wrapText="1"/>
    </xf>
    <xf borderId="0" fillId="4" fontId="1" numFmtId="0" xfId="0" applyAlignment="1" applyFont="1">
      <alignment horizontal="right" vertical="bottom"/>
    </xf>
    <xf borderId="0" fillId="4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9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5" fontId="4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horizontal="right" vertical="bottom"/>
    </xf>
    <xf borderId="0" fillId="5" fontId="1" numFmtId="167" xfId="0" applyAlignment="1" applyFont="1" applyNumberFormat="1">
      <alignment horizontal="right" vertical="bottom"/>
    </xf>
    <xf borderId="0" fillId="5" fontId="1" numFmtId="165" xfId="0" applyAlignment="1" applyFont="1" applyNumberFormat="1">
      <alignment vertical="bottom"/>
    </xf>
    <xf borderId="0" fillId="5" fontId="1" numFmtId="168" xfId="0" applyAlignment="1" applyFont="1" applyNumberForma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5" fontId="1" numFmtId="164" xfId="0" applyAlignment="1" applyFont="1" applyNumberFormat="1">
      <alignment vertical="bottom"/>
    </xf>
    <xf borderId="0" fillId="5" fontId="1" numFmtId="4" xfId="0" applyAlignment="1" applyFont="1" applyNumberFormat="1">
      <alignment horizontal="right" vertical="bottom"/>
    </xf>
    <xf borderId="0" fillId="5" fontId="1" numFmtId="169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0" fillId="5" fontId="1" numFmtId="166" xfId="0" applyAlignment="1" applyFont="1" applyNumberFormat="1">
      <alignment vertical="bottom"/>
    </xf>
    <xf borderId="0" fillId="4" fontId="6" numFmtId="0" xfId="0" applyAlignment="1" applyFont="1">
      <alignment vertical="bottom"/>
    </xf>
    <xf borderId="0" fillId="5" fontId="1" numFmtId="9" xfId="0" applyAlignment="1" applyFont="1" applyNumberFormat="1">
      <alignment vertical="bottom"/>
    </xf>
    <xf borderId="0" fillId="5" fontId="1" numFmtId="166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5" fontId="6" numFmtId="0" xfId="0" applyAlignment="1" applyFont="1">
      <alignment vertical="bottom"/>
    </xf>
    <xf borderId="0" fillId="4" fontId="1" numFmtId="167" xfId="0" applyAlignment="1" applyFont="1" applyNumberFormat="1">
      <alignment vertical="bottom"/>
    </xf>
    <xf borderId="0" fillId="5" fontId="1" numFmtId="167" xfId="0" applyAlignment="1" applyFont="1" applyNumberFormat="1">
      <alignment vertical="bottom"/>
    </xf>
    <xf borderId="0" fillId="5" fontId="1" numFmtId="4" xfId="0" applyAlignment="1" applyFont="1" applyNumberFormat="1">
      <alignment vertical="bottom"/>
    </xf>
    <xf borderId="0" fillId="0" fontId="1" numFmtId="164" xfId="0" applyAlignment="1" applyFont="1" applyNumberFormat="1">
      <alignment shrinkToFit="0" vertical="bottom" wrapText="1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6" fontId="1" numFmtId="164" xfId="0" applyAlignment="1" applyFill="1" applyFont="1" applyNumberFormat="1">
      <alignment vertical="bottom"/>
    </xf>
    <xf borderId="0" fillId="4" fontId="8" numFmtId="0" xfId="0" applyAlignment="1" applyFont="1">
      <alignment shrinkToFit="0" vertical="bottom" wrapText="1"/>
    </xf>
    <xf borderId="0" fillId="4" fontId="1" numFmtId="4" xfId="0" applyAlignment="1" applyFont="1" applyNumberFormat="1">
      <alignment vertical="bottom"/>
    </xf>
    <xf borderId="0" fillId="6" fontId="1" numFmtId="164" xfId="0" applyAlignment="1" applyFont="1" applyNumberFormat="1">
      <alignment horizontal="right" vertical="bottom"/>
    </xf>
    <xf borderId="0" fillId="4" fontId="6" numFmtId="0" xfId="0" applyAlignment="1" applyFont="1">
      <alignment shrinkToFit="0" vertical="bottom" wrapText="1"/>
    </xf>
    <xf borderId="0" fillId="4" fontId="10" numFmtId="0" xfId="0" applyAlignment="1" applyFont="1">
      <alignment shrinkToFit="0" vertical="bottom" wrapText="1"/>
    </xf>
    <xf borderId="0" fillId="4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5" fontId="1" numFmtId="170" xfId="0" applyAlignment="1" applyFont="1" applyNumberFormat="1">
      <alignment horizontal="right" vertical="bottom"/>
    </xf>
    <xf borderId="0" fillId="4" fontId="1" numFmtId="170" xfId="0" applyAlignment="1" applyFont="1" applyNumberFormat="1">
      <alignment horizontal="right" vertical="bottom"/>
    </xf>
    <xf borderId="0" fillId="5" fontId="1" numFmtId="168" xfId="0" applyAlignment="1" applyFont="1" applyNumberFormat="1">
      <alignment vertical="bottom"/>
    </xf>
    <xf borderId="0" fillId="4" fontId="10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6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ooking.com" TargetMode="External"/><Relationship Id="rId42" Type="http://schemas.openxmlformats.org/officeDocument/2006/relationships/hyperlink" Target="http://booking.com" TargetMode="External"/><Relationship Id="rId41" Type="http://schemas.openxmlformats.org/officeDocument/2006/relationships/hyperlink" Target="http://booking.com/" TargetMode="External"/><Relationship Id="rId44" Type="http://schemas.openxmlformats.org/officeDocument/2006/relationships/hyperlink" Target="http://booking.com/" TargetMode="External"/><Relationship Id="rId43" Type="http://schemas.openxmlformats.org/officeDocument/2006/relationships/hyperlink" Target="http://booking.com/" TargetMode="External"/><Relationship Id="rId46" Type="http://schemas.openxmlformats.org/officeDocument/2006/relationships/hyperlink" Target="http://booking.com/" TargetMode="External"/><Relationship Id="rId45" Type="http://schemas.openxmlformats.org/officeDocument/2006/relationships/hyperlink" Target="http://booking.com/" TargetMode="External"/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booking.com/" TargetMode="External"/><Relationship Id="rId4" Type="http://schemas.openxmlformats.org/officeDocument/2006/relationships/hyperlink" Target="http://booking.com/" TargetMode="External"/><Relationship Id="rId9" Type="http://schemas.openxmlformats.org/officeDocument/2006/relationships/hyperlink" Target="http://booking.com" TargetMode="External"/><Relationship Id="rId48" Type="http://schemas.openxmlformats.org/officeDocument/2006/relationships/hyperlink" Target="http://booking.com/" TargetMode="External"/><Relationship Id="rId47" Type="http://schemas.openxmlformats.org/officeDocument/2006/relationships/hyperlink" Target="http://booking.com" TargetMode="External"/><Relationship Id="rId49" Type="http://schemas.openxmlformats.org/officeDocument/2006/relationships/hyperlink" Target="http://booking.com" TargetMode="External"/><Relationship Id="rId5" Type="http://schemas.openxmlformats.org/officeDocument/2006/relationships/hyperlink" Target="http://booking.com" TargetMode="External"/><Relationship Id="rId6" Type="http://schemas.openxmlformats.org/officeDocument/2006/relationships/hyperlink" Target="http://booking.com/" TargetMode="External"/><Relationship Id="rId7" Type="http://schemas.openxmlformats.org/officeDocument/2006/relationships/hyperlink" Target="http://booking.com" TargetMode="External"/><Relationship Id="rId8" Type="http://schemas.openxmlformats.org/officeDocument/2006/relationships/hyperlink" Target="http://booking.com" TargetMode="External"/><Relationship Id="rId31" Type="http://schemas.openxmlformats.org/officeDocument/2006/relationships/hyperlink" Target="http://booking.com" TargetMode="External"/><Relationship Id="rId30" Type="http://schemas.openxmlformats.org/officeDocument/2006/relationships/hyperlink" Target="http://booking.com" TargetMode="External"/><Relationship Id="rId33" Type="http://schemas.openxmlformats.org/officeDocument/2006/relationships/hyperlink" Target="http://booking.com" TargetMode="External"/><Relationship Id="rId32" Type="http://schemas.openxmlformats.org/officeDocument/2006/relationships/hyperlink" Target="http://booking.com" TargetMode="External"/><Relationship Id="rId35" Type="http://schemas.openxmlformats.org/officeDocument/2006/relationships/hyperlink" Target="http://booking.com" TargetMode="External"/><Relationship Id="rId34" Type="http://schemas.openxmlformats.org/officeDocument/2006/relationships/hyperlink" Target="http://booking.com" TargetMode="External"/><Relationship Id="rId37" Type="http://schemas.openxmlformats.org/officeDocument/2006/relationships/hyperlink" Target="http://booking.com" TargetMode="External"/><Relationship Id="rId36" Type="http://schemas.openxmlformats.org/officeDocument/2006/relationships/hyperlink" Target="http://booking.com" TargetMode="External"/><Relationship Id="rId39" Type="http://schemas.openxmlformats.org/officeDocument/2006/relationships/hyperlink" Target="http://booking.com" TargetMode="External"/><Relationship Id="rId38" Type="http://schemas.openxmlformats.org/officeDocument/2006/relationships/hyperlink" Target="https://www.airbnb.co.uk/hosting/reservations/details/HMPKRZY5Y3" TargetMode="External"/><Relationship Id="rId62" Type="http://schemas.openxmlformats.org/officeDocument/2006/relationships/hyperlink" Target="http://booking.com" TargetMode="External"/><Relationship Id="rId61" Type="http://schemas.openxmlformats.org/officeDocument/2006/relationships/hyperlink" Target="http://booking.com" TargetMode="External"/><Relationship Id="rId20" Type="http://schemas.openxmlformats.org/officeDocument/2006/relationships/hyperlink" Target="http://booking.com" TargetMode="External"/><Relationship Id="rId64" Type="http://schemas.openxmlformats.org/officeDocument/2006/relationships/hyperlink" Target="http://booking.com/" TargetMode="External"/><Relationship Id="rId63" Type="http://schemas.openxmlformats.org/officeDocument/2006/relationships/hyperlink" Target="http://booking.com/" TargetMode="External"/><Relationship Id="rId22" Type="http://schemas.openxmlformats.org/officeDocument/2006/relationships/hyperlink" Target="http://booking.com" TargetMode="External"/><Relationship Id="rId21" Type="http://schemas.openxmlformats.org/officeDocument/2006/relationships/hyperlink" Target="http://booking.com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://booking.com/" TargetMode="External"/><Relationship Id="rId23" Type="http://schemas.openxmlformats.org/officeDocument/2006/relationships/hyperlink" Target="http://booking.com" TargetMode="External"/><Relationship Id="rId60" Type="http://schemas.openxmlformats.org/officeDocument/2006/relationships/hyperlink" Target="http://booking.com" TargetMode="External"/><Relationship Id="rId26" Type="http://schemas.openxmlformats.org/officeDocument/2006/relationships/hyperlink" Target="http://booking.com/" TargetMode="External"/><Relationship Id="rId25" Type="http://schemas.openxmlformats.org/officeDocument/2006/relationships/hyperlink" Target="http://booking.com" TargetMode="External"/><Relationship Id="rId28" Type="http://schemas.openxmlformats.org/officeDocument/2006/relationships/hyperlink" Target="http://booking.com" TargetMode="External"/><Relationship Id="rId27" Type="http://schemas.openxmlformats.org/officeDocument/2006/relationships/hyperlink" Target="http://booking.com/" TargetMode="External"/><Relationship Id="rId29" Type="http://schemas.openxmlformats.org/officeDocument/2006/relationships/hyperlink" Target="http://booking.com/" TargetMode="External"/><Relationship Id="rId51" Type="http://schemas.openxmlformats.org/officeDocument/2006/relationships/hyperlink" Target="http://booking.com" TargetMode="External"/><Relationship Id="rId50" Type="http://schemas.openxmlformats.org/officeDocument/2006/relationships/hyperlink" Target="http://booking.com" TargetMode="External"/><Relationship Id="rId53" Type="http://schemas.openxmlformats.org/officeDocument/2006/relationships/hyperlink" Target="http://booking.com" TargetMode="External"/><Relationship Id="rId52" Type="http://schemas.openxmlformats.org/officeDocument/2006/relationships/hyperlink" Target="http://booking.com" TargetMode="External"/><Relationship Id="rId11" Type="http://schemas.openxmlformats.org/officeDocument/2006/relationships/hyperlink" Target="http://booking.com" TargetMode="External"/><Relationship Id="rId55" Type="http://schemas.openxmlformats.org/officeDocument/2006/relationships/hyperlink" Target="http://booking.com" TargetMode="External"/><Relationship Id="rId10" Type="http://schemas.openxmlformats.org/officeDocument/2006/relationships/hyperlink" Target="http://booking.com" TargetMode="External"/><Relationship Id="rId54" Type="http://schemas.openxmlformats.org/officeDocument/2006/relationships/hyperlink" Target="http://booking.com" TargetMode="External"/><Relationship Id="rId13" Type="http://schemas.openxmlformats.org/officeDocument/2006/relationships/hyperlink" Target="http://booking.com/" TargetMode="External"/><Relationship Id="rId57" Type="http://schemas.openxmlformats.org/officeDocument/2006/relationships/hyperlink" Target="http://booking.com" TargetMode="External"/><Relationship Id="rId12" Type="http://schemas.openxmlformats.org/officeDocument/2006/relationships/hyperlink" Target="http://booking.com" TargetMode="External"/><Relationship Id="rId56" Type="http://schemas.openxmlformats.org/officeDocument/2006/relationships/hyperlink" Target="http://booking.com" TargetMode="External"/><Relationship Id="rId15" Type="http://schemas.openxmlformats.org/officeDocument/2006/relationships/hyperlink" Target="http://booking.com/" TargetMode="External"/><Relationship Id="rId59" Type="http://schemas.openxmlformats.org/officeDocument/2006/relationships/hyperlink" Target="http://booking.com" TargetMode="External"/><Relationship Id="rId14" Type="http://schemas.openxmlformats.org/officeDocument/2006/relationships/hyperlink" Target="http://booking.com/" TargetMode="External"/><Relationship Id="rId58" Type="http://schemas.openxmlformats.org/officeDocument/2006/relationships/hyperlink" Target="http://booking.com/" TargetMode="External"/><Relationship Id="rId17" Type="http://schemas.openxmlformats.org/officeDocument/2006/relationships/hyperlink" Target="http://booking.com/" TargetMode="External"/><Relationship Id="rId16" Type="http://schemas.openxmlformats.org/officeDocument/2006/relationships/hyperlink" Target="http://booking.com/" TargetMode="External"/><Relationship Id="rId19" Type="http://schemas.openxmlformats.org/officeDocument/2006/relationships/hyperlink" Target="http://booking.com/" TargetMode="External"/><Relationship Id="rId18" Type="http://schemas.openxmlformats.org/officeDocument/2006/relationships/hyperlink" Target="http://boo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5" max="5" width="30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1"/>
      <c r="T1" s="2"/>
      <c r="U1" s="1"/>
      <c r="V1" s="1"/>
      <c r="W1" s="1"/>
      <c r="X1" s="2"/>
      <c r="Y1" s="1"/>
      <c r="Z1" s="1"/>
      <c r="AA1" s="1"/>
      <c r="AB1" s="1"/>
      <c r="AC1" s="2"/>
      <c r="AD1" s="2"/>
      <c r="AE1" s="2"/>
      <c r="AF1" s="1"/>
      <c r="AG1" s="1"/>
      <c r="AH1" s="1"/>
      <c r="AI1" s="1"/>
      <c r="AJ1" s="2"/>
      <c r="AK1" s="2"/>
      <c r="AL1" s="1"/>
      <c r="AM1" s="1"/>
      <c r="AN1" s="1"/>
      <c r="AO1" s="1"/>
      <c r="AP1" s="1"/>
      <c r="AQ1" s="1"/>
      <c r="AR1" s="2"/>
      <c r="AS1" s="1"/>
      <c r="AT1" s="2"/>
      <c r="AU1" s="1"/>
      <c r="AV1" s="2"/>
      <c r="AW1" s="1"/>
      <c r="AX1" s="1"/>
      <c r="AY1" s="1"/>
      <c r="AZ1" s="1"/>
      <c r="BA1" s="1"/>
      <c r="BB1" s="1"/>
      <c r="BC1" s="1"/>
      <c r="BD1" s="1"/>
      <c r="BE1" s="1"/>
      <c r="BF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/>
      <c r="M2" s="3" t="s">
        <v>10</v>
      </c>
      <c r="N2" s="3" t="s">
        <v>11</v>
      </c>
      <c r="O2" s="3"/>
      <c r="P2" s="4" t="s">
        <v>12</v>
      </c>
      <c r="Q2" s="4" t="s">
        <v>13</v>
      </c>
      <c r="R2" s="5" t="s">
        <v>14</v>
      </c>
      <c r="S2" s="3"/>
      <c r="T2" s="4" t="s">
        <v>15</v>
      </c>
      <c r="U2" s="4" t="s">
        <v>16</v>
      </c>
      <c r="V2" s="3" t="s">
        <v>17</v>
      </c>
      <c r="W2" s="3" t="s">
        <v>18</v>
      </c>
      <c r="X2" s="4" t="s">
        <v>19</v>
      </c>
      <c r="Y2" s="3"/>
      <c r="Z2" s="3" t="s">
        <v>20</v>
      </c>
      <c r="AA2" s="3" t="s">
        <v>21</v>
      </c>
      <c r="AB2" s="3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3"/>
      <c r="AJ2" s="4" t="s">
        <v>29</v>
      </c>
      <c r="AK2" s="4" t="s">
        <v>30</v>
      </c>
      <c r="AL2" s="3" t="s">
        <v>31</v>
      </c>
      <c r="AM2" s="3" t="s">
        <v>32</v>
      </c>
      <c r="AN2" s="3"/>
      <c r="AO2" s="3" t="s">
        <v>33</v>
      </c>
      <c r="AP2" s="3" t="s">
        <v>34</v>
      </c>
      <c r="AQ2" s="3" t="s">
        <v>35</v>
      </c>
      <c r="AR2" s="4" t="s">
        <v>36</v>
      </c>
      <c r="AS2" s="6"/>
      <c r="AT2" s="7" t="s">
        <v>37</v>
      </c>
      <c r="AU2" s="8" t="s">
        <v>38</v>
      </c>
      <c r="AV2" s="7" t="s">
        <v>39</v>
      </c>
      <c r="AW2" s="6"/>
      <c r="AX2" s="8" t="s">
        <v>40</v>
      </c>
      <c r="AY2" s="8" t="s">
        <v>41</v>
      </c>
      <c r="AZ2" s="8"/>
      <c r="BA2" s="8" t="s">
        <v>42</v>
      </c>
      <c r="BB2" s="8" t="s">
        <v>43</v>
      </c>
      <c r="BC2" s="8" t="s">
        <v>44</v>
      </c>
      <c r="BD2" s="8"/>
      <c r="BE2" s="8" t="s">
        <v>45</v>
      </c>
      <c r="BF2" s="1"/>
    </row>
    <row r="3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1"/>
      <c r="M3" s="10"/>
      <c r="N3" s="11"/>
      <c r="O3" s="11"/>
      <c r="P3" s="12"/>
      <c r="Q3" s="12"/>
      <c r="R3" s="12"/>
      <c r="S3" s="1"/>
      <c r="T3" s="12"/>
      <c r="U3" s="13"/>
      <c r="V3" s="13"/>
      <c r="W3" s="1"/>
      <c r="X3" s="12"/>
      <c r="Y3" s="1"/>
      <c r="Z3" s="14"/>
      <c r="AA3" s="14"/>
      <c r="AB3" s="14"/>
      <c r="AC3" s="12"/>
      <c r="AD3" s="12"/>
      <c r="AE3" s="12"/>
      <c r="AF3" s="14"/>
      <c r="AG3" s="14"/>
      <c r="AH3" s="14"/>
      <c r="AI3" s="1"/>
      <c r="AJ3" s="2"/>
      <c r="AK3" s="2"/>
      <c r="AL3" s="1"/>
      <c r="AM3" s="1"/>
      <c r="AN3" s="1"/>
      <c r="AO3" s="15"/>
      <c r="AP3" s="15"/>
      <c r="AQ3" s="1"/>
      <c r="AR3" s="2"/>
      <c r="AS3" s="1"/>
      <c r="AT3" s="12"/>
      <c r="AU3" s="9"/>
      <c r="AV3" s="12"/>
      <c r="AW3" s="1"/>
      <c r="AX3" s="9"/>
      <c r="AY3" s="9"/>
      <c r="AZ3" s="1"/>
      <c r="BA3" s="9"/>
      <c r="BB3" s="9"/>
      <c r="BC3" s="9"/>
      <c r="BD3" s="1"/>
      <c r="BE3" s="9"/>
      <c r="BF3" s="1"/>
    </row>
    <row r="4">
      <c r="A4" s="1"/>
      <c r="B4" s="16">
        <v>3.701720368E9</v>
      </c>
      <c r="C4" s="17" t="s">
        <v>46</v>
      </c>
      <c r="D4" s="9" t="s">
        <v>47</v>
      </c>
      <c r="E4" s="18" t="s">
        <v>48</v>
      </c>
      <c r="F4" s="18"/>
      <c r="G4" s="19">
        <v>2.0</v>
      </c>
      <c r="H4" s="20">
        <v>44611.0</v>
      </c>
      <c r="I4" s="20">
        <v>44743.0</v>
      </c>
      <c r="J4" s="20">
        <v>44745.0</v>
      </c>
      <c r="K4" s="19">
        <v>2.0</v>
      </c>
      <c r="L4" s="1"/>
      <c r="M4" s="10" t="s">
        <v>49</v>
      </c>
      <c r="N4" s="21">
        <v>1.13</v>
      </c>
      <c r="O4" s="11"/>
      <c r="P4" s="22">
        <v>233.75</v>
      </c>
      <c r="Q4" s="22">
        <v>65.0</v>
      </c>
      <c r="R4" s="12"/>
      <c r="S4" s="1"/>
      <c r="T4" s="22">
        <v>532.5</v>
      </c>
      <c r="U4" s="23">
        <f t="shared" ref="U4:U42" si="3">T4*N4</f>
        <v>601.725</v>
      </c>
      <c r="V4" s="23">
        <f t="shared" ref="V4:V42" si="4">T4/K4</f>
        <v>266.25</v>
      </c>
      <c r="W4" s="21">
        <f t="shared" ref="W4:W42" si="5">V4*N4</f>
        <v>300.8625</v>
      </c>
      <c r="X4" s="22">
        <v>532.5</v>
      </c>
      <c r="Y4" s="1"/>
      <c r="Z4" s="14" t="str">
        <f t="shared" ref="Z4:AB4" si="1">IF(AC4="N/A","N/A",AC4/$T4)</f>
        <v>N/A</v>
      </c>
      <c r="AA4" s="24">
        <f t="shared" si="1"/>
        <v>0.1500093897</v>
      </c>
      <c r="AB4" s="24">
        <f t="shared" si="1"/>
        <v>0.01299530516</v>
      </c>
      <c r="AC4" s="12" t="s">
        <v>50</v>
      </c>
      <c r="AD4" s="22">
        <v>79.88</v>
      </c>
      <c r="AE4" s="22">
        <v>6.92</v>
      </c>
      <c r="AF4" s="25" t="str">
        <f t="shared" ref="AF4:AH4" si="2">IF(AC4="N/A","N/A",AC4*$N4)</f>
        <v>N/A</v>
      </c>
      <c r="AG4" s="26">
        <f t="shared" si="2"/>
        <v>90.2644</v>
      </c>
      <c r="AH4" s="26">
        <f t="shared" si="2"/>
        <v>7.8196</v>
      </c>
      <c r="AI4" s="1"/>
      <c r="AJ4" s="27">
        <f>T4-SUM(AC4:AE4)</f>
        <v>445.7</v>
      </c>
      <c r="AK4" s="28">
        <f>AJ4*N4</f>
        <v>503.641</v>
      </c>
      <c r="AL4" s="1"/>
      <c r="AM4" s="1"/>
      <c r="AN4" s="1"/>
      <c r="AO4" s="1"/>
      <c r="AP4" s="1"/>
      <c r="AQ4" s="1"/>
      <c r="AR4" s="2" t="s">
        <v>50</v>
      </c>
      <c r="AS4" s="1"/>
      <c r="AT4" s="22">
        <v>150.0</v>
      </c>
      <c r="AU4" s="9" t="s">
        <v>51</v>
      </c>
      <c r="AV4" s="22">
        <v>150.0</v>
      </c>
      <c r="AW4" s="1"/>
      <c r="AX4" s="9" t="s">
        <v>52</v>
      </c>
      <c r="AY4" s="9" t="s">
        <v>50</v>
      </c>
      <c r="AZ4" s="1"/>
      <c r="BA4" s="16" t="s">
        <v>53</v>
      </c>
      <c r="BB4" s="9" t="s">
        <v>54</v>
      </c>
      <c r="BC4" s="9"/>
      <c r="BD4" s="1"/>
      <c r="BE4" s="9"/>
      <c r="BF4" s="1"/>
    </row>
    <row r="5">
      <c r="A5" s="1"/>
      <c r="B5" s="29">
        <v>2.878945553E9</v>
      </c>
      <c r="C5" s="30" t="s">
        <v>46</v>
      </c>
      <c r="D5" s="31" t="s">
        <v>55</v>
      </c>
      <c r="E5" s="32" t="s">
        <v>56</v>
      </c>
      <c r="F5" s="32"/>
      <c r="G5" s="33">
        <v>2.0</v>
      </c>
      <c r="H5" s="34">
        <v>44606.0</v>
      </c>
      <c r="I5" s="34">
        <v>44743.0</v>
      </c>
      <c r="J5" s="34">
        <v>44745.0</v>
      </c>
      <c r="K5" s="33">
        <v>2.0</v>
      </c>
      <c r="L5" s="31"/>
      <c r="M5" s="35" t="s">
        <v>49</v>
      </c>
      <c r="N5" s="36">
        <v>1.13</v>
      </c>
      <c r="O5" s="35"/>
      <c r="P5" s="37">
        <v>220.0</v>
      </c>
      <c r="Q5" s="37">
        <v>100.0</v>
      </c>
      <c r="R5" s="38"/>
      <c r="S5" s="31"/>
      <c r="T5" s="37">
        <v>540.0</v>
      </c>
      <c r="U5" s="39">
        <f t="shared" si="3"/>
        <v>610.2</v>
      </c>
      <c r="V5" s="39">
        <f t="shared" si="4"/>
        <v>270</v>
      </c>
      <c r="W5" s="36">
        <f t="shared" si="5"/>
        <v>305.1</v>
      </c>
      <c r="X5" s="37">
        <v>540.0</v>
      </c>
      <c r="Y5" s="31"/>
      <c r="Z5" s="31" t="s">
        <v>50</v>
      </c>
      <c r="AA5" s="31" t="s">
        <v>50</v>
      </c>
      <c r="AB5" s="31" t="s">
        <v>50</v>
      </c>
      <c r="AC5" s="38" t="s">
        <v>50</v>
      </c>
      <c r="AD5" s="38" t="s">
        <v>50</v>
      </c>
      <c r="AE5" s="38" t="s">
        <v>50</v>
      </c>
      <c r="AF5" s="40" t="s">
        <v>50</v>
      </c>
      <c r="AG5" s="40" t="s">
        <v>50</v>
      </c>
      <c r="AH5" s="40" t="s">
        <v>50</v>
      </c>
      <c r="AI5" s="31"/>
      <c r="AJ5" s="31"/>
      <c r="AK5" s="31"/>
      <c r="AL5" s="31"/>
      <c r="AM5" s="31"/>
      <c r="AN5" s="31"/>
      <c r="AO5" s="31"/>
      <c r="AP5" s="31"/>
      <c r="AQ5" s="31"/>
      <c r="AR5" s="38"/>
      <c r="AS5" s="31"/>
      <c r="AT5" s="37">
        <v>200.0</v>
      </c>
      <c r="AU5" s="31" t="s">
        <v>57</v>
      </c>
      <c r="AV5" s="38" t="s">
        <v>50</v>
      </c>
      <c r="AW5" s="31"/>
      <c r="AX5" s="31" t="s">
        <v>58</v>
      </c>
      <c r="AY5" s="37">
        <v>540.0</v>
      </c>
      <c r="AZ5" s="31"/>
      <c r="BA5" s="31"/>
      <c r="BB5" s="31" t="s">
        <v>59</v>
      </c>
      <c r="BC5" s="31"/>
      <c r="BD5" s="31"/>
      <c r="BE5" s="31"/>
      <c r="BF5" s="1"/>
    </row>
    <row r="6">
      <c r="A6" s="1"/>
      <c r="B6" s="16">
        <v>3.494823142E9</v>
      </c>
      <c r="C6" s="17" t="s">
        <v>46</v>
      </c>
      <c r="D6" s="9" t="s">
        <v>55</v>
      </c>
      <c r="E6" s="18" t="s">
        <v>56</v>
      </c>
      <c r="F6" s="18"/>
      <c r="G6" s="19">
        <v>3.0</v>
      </c>
      <c r="H6" s="20">
        <v>44712.0</v>
      </c>
      <c r="I6" s="20">
        <v>44743.0</v>
      </c>
      <c r="J6" s="20">
        <v>44745.0</v>
      </c>
      <c r="K6" s="19">
        <v>2.0</v>
      </c>
      <c r="L6" s="1"/>
      <c r="M6" s="10" t="s">
        <v>49</v>
      </c>
      <c r="N6" s="21">
        <v>1.13</v>
      </c>
      <c r="O6" s="11"/>
      <c r="P6" s="22">
        <v>220.0</v>
      </c>
      <c r="Q6" s="22">
        <v>100.0</v>
      </c>
      <c r="R6" s="12"/>
      <c r="S6" s="1"/>
      <c r="T6" s="22">
        <v>540.0</v>
      </c>
      <c r="U6" s="23">
        <f t="shared" si="3"/>
        <v>610.2</v>
      </c>
      <c r="V6" s="23">
        <f t="shared" si="4"/>
        <v>270</v>
      </c>
      <c r="W6" s="21">
        <f t="shared" si="5"/>
        <v>305.1</v>
      </c>
      <c r="X6" s="22">
        <v>540.0</v>
      </c>
      <c r="Y6" s="1"/>
      <c r="Z6" s="1" t="s">
        <v>50</v>
      </c>
      <c r="AA6" s="1" t="s">
        <v>50</v>
      </c>
      <c r="AB6" s="1" t="s">
        <v>50</v>
      </c>
      <c r="AC6" s="12" t="s">
        <v>50</v>
      </c>
      <c r="AD6" s="22">
        <v>81.0</v>
      </c>
      <c r="AE6" s="22">
        <v>7.02</v>
      </c>
      <c r="AF6" s="25"/>
      <c r="AG6" s="25"/>
      <c r="AH6" s="25"/>
      <c r="AI6" s="1"/>
      <c r="AJ6" s="28">
        <v>451.98</v>
      </c>
      <c r="AK6" s="21">
        <f t="shared" ref="AK6:AK9" si="8">AJ6*N6</f>
        <v>510.7374</v>
      </c>
      <c r="AL6" s="1"/>
      <c r="AM6" s="1"/>
      <c r="AN6" s="1"/>
      <c r="AO6" s="1"/>
      <c r="AP6" s="1"/>
      <c r="AQ6" s="1"/>
      <c r="AR6" s="2"/>
      <c r="AS6" s="1"/>
      <c r="AT6" s="22">
        <v>200.0</v>
      </c>
      <c r="AU6" s="9" t="s">
        <v>57</v>
      </c>
      <c r="AV6" s="12" t="s">
        <v>50</v>
      </c>
      <c r="AW6" s="1"/>
      <c r="AX6" s="9" t="s">
        <v>52</v>
      </c>
      <c r="AY6" s="12" t="s">
        <v>50</v>
      </c>
      <c r="AZ6" s="1"/>
      <c r="BA6" s="16"/>
      <c r="BB6" s="9" t="s">
        <v>54</v>
      </c>
      <c r="BC6" s="20">
        <v>44749.0</v>
      </c>
      <c r="BD6" s="1"/>
      <c r="BE6" s="9"/>
      <c r="BF6" s="1"/>
    </row>
    <row r="7">
      <c r="A7" s="1"/>
      <c r="B7" s="16">
        <v>3.478115259E9</v>
      </c>
      <c r="C7" s="17" t="s">
        <v>46</v>
      </c>
      <c r="D7" s="9" t="s">
        <v>47</v>
      </c>
      <c r="E7" s="18" t="s">
        <v>48</v>
      </c>
      <c r="F7" s="18"/>
      <c r="G7" s="19">
        <v>2.0</v>
      </c>
      <c r="H7" s="20">
        <v>44721.0</v>
      </c>
      <c r="I7" s="20">
        <v>44745.0</v>
      </c>
      <c r="J7" s="20">
        <v>44746.0</v>
      </c>
      <c r="K7" s="19">
        <v>1.0</v>
      </c>
      <c r="L7" s="1"/>
      <c r="M7" s="10" t="s">
        <v>49</v>
      </c>
      <c r="N7" s="21">
        <v>1.13</v>
      </c>
      <c r="O7" s="11"/>
      <c r="P7" s="22">
        <v>237.6</v>
      </c>
      <c r="Q7" s="22">
        <v>65.0</v>
      </c>
      <c r="R7" s="12"/>
      <c r="S7" s="1"/>
      <c r="T7" s="22">
        <v>302.6</v>
      </c>
      <c r="U7" s="23">
        <f t="shared" si="3"/>
        <v>341.938</v>
      </c>
      <c r="V7" s="23">
        <f t="shared" si="4"/>
        <v>302.6</v>
      </c>
      <c r="W7" s="21">
        <f t="shared" si="5"/>
        <v>341.938</v>
      </c>
      <c r="X7" s="22">
        <v>302.6</v>
      </c>
      <c r="Y7" s="1"/>
      <c r="Z7" s="14" t="str">
        <f t="shared" ref="Z7:AB7" si="6">IF(AC7="N/A","N/A",AC7/$T7)</f>
        <v>N/A</v>
      </c>
      <c r="AA7" s="24">
        <f t="shared" si="6"/>
        <v>0.15</v>
      </c>
      <c r="AB7" s="24">
        <f t="shared" si="6"/>
        <v>0.01298744217</v>
      </c>
      <c r="AC7" s="12" t="s">
        <v>50</v>
      </c>
      <c r="AD7" s="22">
        <v>45.39</v>
      </c>
      <c r="AE7" s="22">
        <v>3.93</v>
      </c>
      <c r="AF7" s="25" t="str">
        <f t="shared" ref="AF7:AH7" si="7">IF(AC7="N/A","N/A",AC7*$N7)</f>
        <v>N/A</v>
      </c>
      <c r="AG7" s="26">
        <f t="shared" si="7"/>
        <v>51.2907</v>
      </c>
      <c r="AH7" s="26">
        <f t="shared" si="7"/>
        <v>4.4409</v>
      </c>
      <c r="AI7" s="1"/>
      <c r="AJ7" s="27">
        <f t="shared" ref="AJ7:AJ9" si="10">T7-SUM(AC7:AE7)</f>
        <v>253.28</v>
      </c>
      <c r="AK7" s="28">
        <f t="shared" si="8"/>
        <v>286.2064</v>
      </c>
      <c r="AL7" s="1"/>
      <c r="AM7" s="1"/>
      <c r="AN7" s="1"/>
      <c r="AO7" s="1"/>
      <c r="AP7" s="1"/>
      <c r="AQ7" s="1"/>
      <c r="AR7" s="2" t="s">
        <v>50</v>
      </c>
      <c r="AS7" s="1"/>
      <c r="AT7" s="22">
        <v>150.0</v>
      </c>
      <c r="AU7" s="9" t="s">
        <v>51</v>
      </c>
      <c r="AV7" s="22">
        <v>150.0</v>
      </c>
      <c r="AW7" s="1"/>
      <c r="AX7" s="9" t="s">
        <v>52</v>
      </c>
      <c r="AY7" s="9" t="s">
        <v>50</v>
      </c>
      <c r="AZ7" s="1"/>
      <c r="BA7" s="16" t="s">
        <v>53</v>
      </c>
      <c r="BB7" s="9" t="s">
        <v>54</v>
      </c>
      <c r="BC7" s="9"/>
      <c r="BD7" s="1"/>
      <c r="BE7" s="9"/>
      <c r="BF7" s="1"/>
    </row>
    <row r="8">
      <c r="A8" s="1"/>
      <c r="B8" s="16">
        <v>2.719364545E9</v>
      </c>
      <c r="C8" s="17" t="s">
        <v>46</v>
      </c>
      <c r="D8" s="9" t="s">
        <v>60</v>
      </c>
      <c r="E8" s="18" t="s">
        <v>56</v>
      </c>
      <c r="F8" s="18"/>
      <c r="G8" s="19">
        <v>2.0</v>
      </c>
      <c r="H8" s="20">
        <v>44669.0</v>
      </c>
      <c r="I8" s="20">
        <v>44745.0</v>
      </c>
      <c r="J8" s="20">
        <v>44747.0</v>
      </c>
      <c r="K8" s="19">
        <v>2.0</v>
      </c>
      <c r="L8" s="1"/>
      <c r="M8" s="10" t="s">
        <v>49</v>
      </c>
      <c r="N8" s="21">
        <v>1.13</v>
      </c>
      <c r="O8" s="11"/>
      <c r="P8" s="22">
        <v>240.0</v>
      </c>
      <c r="Q8" s="22">
        <v>100.0</v>
      </c>
      <c r="R8" s="12"/>
      <c r="S8" s="1"/>
      <c r="T8" s="22">
        <v>580.0</v>
      </c>
      <c r="U8" s="23">
        <f t="shared" si="3"/>
        <v>655.4</v>
      </c>
      <c r="V8" s="23">
        <f t="shared" si="4"/>
        <v>290</v>
      </c>
      <c r="W8" s="21">
        <f t="shared" si="5"/>
        <v>327.7</v>
      </c>
      <c r="X8" s="22">
        <v>580.0</v>
      </c>
      <c r="Y8" s="1"/>
      <c r="Z8" s="1" t="s">
        <v>50</v>
      </c>
      <c r="AA8" s="1" t="s">
        <v>50</v>
      </c>
      <c r="AB8" s="1" t="s">
        <v>50</v>
      </c>
      <c r="AC8" s="1" t="s">
        <v>50</v>
      </c>
      <c r="AD8" s="22">
        <v>87.0</v>
      </c>
      <c r="AE8" s="22">
        <v>7.54</v>
      </c>
      <c r="AF8" s="25" t="s">
        <v>50</v>
      </c>
      <c r="AG8" s="26">
        <f t="shared" ref="AG8:AH8" si="9">IF(AD8="N/A","N/A",AD8*$N8)</f>
        <v>98.31</v>
      </c>
      <c r="AH8" s="26">
        <f t="shared" si="9"/>
        <v>8.5202</v>
      </c>
      <c r="AI8" s="1"/>
      <c r="AJ8" s="27">
        <f t="shared" si="10"/>
        <v>485.46</v>
      </c>
      <c r="AK8" s="28">
        <f t="shared" si="8"/>
        <v>548.5698</v>
      </c>
      <c r="AL8" s="1"/>
      <c r="AM8" s="1"/>
      <c r="AN8" s="1"/>
      <c r="AO8" s="1"/>
      <c r="AP8" s="1"/>
      <c r="AQ8" s="1"/>
      <c r="AR8" s="2" t="s">
        <v>50</v>
      </c>
      <c r="AS8" s="1"/>
      <c r="AT8" s="22">
        <v>200.0</v>
      </c>
      <c r="AU8" s="9" t="s">
        <v>57</v>
      </c>
      <c r="AV8" s="12" t="s">
        <v>50</v>
      </c>
      <c r="AW8" s="1"/>
      <c r="AX8" s="9" t="s">
        <v>52</v>
      </c>
      <c r="AY8" s="9" t="s">
        <v>50</v>
      </c>
      <c r="AZ8" s="1"/>
      <c r="BA8" s="9"/>
      <c r="BB8" s="9" t="s">
        <v>54</v>
      </c>
      <c r="BC8" s="20">
        <v>44749.0</v>
      </c>
      <c r="BD8" s="1"/>
      <c r="BE8" s="9"/>
      <c r="BF8" s="1"/>
    </row>
    <row r="9">
      <c r="A9" s="1"/>
      <c r="B9" s="41">
        <v>3.071158819E9</v>
      </c>
      <c r="C9" s="17" t="s">
        <v>46</v>
      </c>
      <c r="D9" s="9" t="s">
        <v>47</v>
      </c>
      <c r="E9" s="18" t="s">
        <v>48</v>
      </c>
      <c r="F9" s="18"/>
      <c r="G9" s="19">
        <v>2.0</v>
      </c>
      <c r="H9" s="20">
        <v>44623.0</v>
      </c>
      <c r="I9" s="20">
        <v>44746.0</v>
      </c>
      <c r="J9" s="20">
        <v>44749.0</v>
      </c>
      <c r="K9" s="19">
        <v>3.0</v>
      </c>
      <c r="L9" s="1"/>
      <c r="M9" s="10" t="s">
        <v>49</v>
      </c>
      <c r="N9" s="21">
        <v>1.13</v>
      </c>
      <c r="O9" s="11"/>
      <c r="P9" s="22">
        <v>210.8</v>
      </c>
      <c r="Q9" s="22">
        <v>65.0</v>
      </c>
      <c r="R9" s="12"/>
      <c r="S9" s="1"/>
      <c r="T9" s="22">
        <v>697.4</v>
      </c>
      <c r="U9" s="23">
        <f t="shared" si="3"/>
        <v>788.062</v>
      </c>
      <c r="V9" s="23">
        <f t="shared" si="4"/>
        <v>232.4666667</v>
      </c>
      <c r="W9" s="21">
        <f t="shared" si="5"/>
        <v>262.6873333</v>
      </c>
      <c r="X9" s="22">
        <v>697.4</v>
      </c>
      <c r="Y9" s="1"/>
      <c r="Z9" s="14" t="str">
        <f t="shared" ref="Z9:AB9" si="11">IF(AC9="N/A","N/A",AC9/$T9)</f>
        <v>N/A</v>
      </c>
      <c r="AA9" s="24">
        <f t="shared" si="11"/>
        <v>0.15</v>
      </c>
      <c r="AB9" s="24">
        <f t="shared" si="11"/>
        <v>0.01300544881</v>
      </c>
      <c r="AC9" s="12" t="s">
        <v>50</v>
      </c>
      <c r="AD9" s="22">
        <v>104.61</v>
      </c>
      <c r="AE9" s="22">
        <v>9.07</v>
      </c>
      <c r="AF9" s="25" t="str">
        <f t="shared" ref="AF9:AH9" si="12">IF(AC9="N/A","N/A",AC9*$N9)</f>
        <v>N/A</v>
      </c>
      <c r="AG9" s="26">
        <f t="shared" si="12"/>
        <v>118.2093</v>
      </c>
      <c r="AH9" s="26">
        <f t="shared" si="12"/>
        <v>10.2491</v>
      </c>
      <c r="AI9" s="1"/>
      <c r="AJ9" s="27">
        <f t="shared" si="10"/>
        <v>583.72</v>
      </c>
      <c r="AK9" s="28">
        <f t="shared" si="8"/>
        <v>659.6036</v>
      </c>
      <c r="AL9" s="1"/>
      <c r="AM9" s="1"/>
      <c r="AN9" s="1"/>
      <c r="AO9" s="1"/>
      <c r="AP9" s="1"/>
      <c r="AQ9" s="1"/>
      <c r="AR9" s="2" t="s">
        <v>50</v>
      </c>
      <c r="AS9" s="1"/>
      <c r="AT9" s="22">
        <v>150.0</v>
      </c>
      <c r="AU9" s="9" t="s">
        <v>51</v>
      </c>
      <c r="AV9" s="22">
        <v>150.0</v>
      </c>
      <c r="AW9" s="1"/>
      <c r="AX9" s="9" t="s">
        <v>52</v>
      </c>
      <c r="AY9" s="9" t="s">
        <v>50</v>
      </c>
      <c r="AZ9" s="1"/>
      <c r="BA9" s="9" t="s">
        <v>53</v>
      </c>
      <c r="BB9" s="9" t="s">
        <v>54</v>
      </c>
      <c r="BC9" s="9"/>
      <c r="BD9" s="1"/>
      <c r="BE9" s="9"/>
      <c r="BF9" s="1"/>
    </row>
    <row r="10">
      <c r="A10" s="1"/>
      <c r="B10" s="42">
        <v>2.777340652E9</v>
      </c>
      <c r="C10" s="30" t="s">
        <v>46</v>
      </c>
      <c r="D10" s="31" t="s">
        <v>55</v>
      </c>
      <c r="E10" s="32" t="s">
        <v>56</v>
      </c>
      <c r="F10" s="32"/>
      <c r="G10" s="33">
        <v>4.0</v>
      </c>
      <c r="H10" s="34">
        <v>44582.0</v>
      </c>
      <c r="I10" s="34">
        <v>44747.0</v>
      </c>
      <c r="J10" s="34">
        <v>44750.0</v>
      </c>
      <c r="K10" s="33">
        <v>3.0</v>
      </c>
      <c r="L10" s="31"/>
      <c r="M10" s="35" t="s">
        <v>49</v>
      </c>
      <c r="N10" s="36">
        <v>1.13</v>
      </c>
      <c r="O10" s="35"/>
      <c r="P10" s="37">
        <v>220.0</v>
      </c>
      <c r="Q10" s="37">
        <v>100.0</v>
      </c>
      <c r="R10" s="38"/>
      <c r="S10" s="31"/>
      <c r="T10" s="37">
        <v>760.0</v>
      </c>
      <c r="U10" s="39">
        <f t="shared" si="3"/>
        <v>858.8</v>
      </c>
      <c r="V10" s="39">
        <f t="shared" si="4"/>
        <v>253.3333333</v>
      </c>
      <c r="W10" s="36">
        <f t="shared" si="5"/>
        <v>286.2666667</v>
      </c>
      <c r="X10" s="37">
        <v>760.0</v>
      </c>
      <c r="Y10" s="31"/>
      <c r="Z10" s="31" t="s">
        <v>50</v>
      </c>
      <c r="AA10" s="31" t="s">
        <v>50</v>
      </c>
      <c r="AB10" s="31" t="s">
        <v>50</v>
      </c>
      <c r="AC10" s="31" t="s">
        <v>50</v>
      </c>
      <c r="AD10" s="31" t="s">
        <v>50</v>
      </c>
      <c r="AE10" s="31" t="s">
        <v>50</v>
      </c>
      <c r="AF10" s="31" t="s">
        <v>50</v>
      </c>
      <c r="AG10" s="31" t="s">
        <v>50</v>
      </c>
      <c r="AH10" s="31" t="s">
        <v>50</v>
      </c>
      <c r="AI10" s="31"/>
      <c r="AJ10" s="31"/>
      <c r="AK10" s="31"/>
      <c r="AL10" s="31"/>
      <c r="AM10" s="31"/>
      <c r="AN10" s="31"/>
      <c r="AO10" s="31"/>
      <c r="AP10" s="31"/>
      <c r="AQ10" s="31"/>
      <c r="AR10" s="38" t="s">
        <v>50</v>
      </c>
      <c r="AS10" s="31"/>
      <c r="AT10" s="37">
        <v>200.0</v>
      </c>
      <c r="AU10" s="31" t="s">
        <v>57</v>
      </c>
      <c r="AV10" s="38" t="s">
        <v>50</v>
      </c>
      <c r="AW10" s="31"/>
      <c r="AX10" s="31" t="s">
        <v>58</v>
      </c>
      <c r="AY10" s="37">
        <v>760.0</v>
      </c>
      <c r="AZ10" s="31"/>
      <c r="BA10" s="31"/>
      <c r="BB10" s="31" t="s">
        <v>59</v>
      </c>
      <c r="BC10" s="31"/>
      <c r="BD10" s="31"/>
      <c r="BE10" s="31"/>
      <c r="BF10" s="1"/>
    </row>
    <row r="11">
      <c r="A11" s="1"/>
      <c r="B11" s="16">
        <v>2.634924111E9</v>
      </c>
      <c r="C11" s="17" t="s">
        <v>46</v>
      </c>
      <c r="D11" s="9" t="s">
        <v>47</v>
      </c>
      <c r="E11" s="18" t="s">
        <v>48</v>
      </c>
      <c r="F11" s="18"/>
      <c r="G11" s="19">
        <v>3.0</v>
      </c>
      <c r="H11" s="20">
        <v>44713.0</v>
      </c>
      <c r="I11" s="20">
        <v>44749.0</v>
      </c>
      <c r="J11" s="20">
        <v>44751.0</v>
      </c>
      <c r="K11" s="19">
        <v>2.0</v>
      </c>
      <c r="L11" s="1"/>
      <c r="M11" s="10" t="s">
        <v>49</v>
      </c>
      <c r="N11" s="21">
        <v>1.13</v>
      </c>
      <c r="O11" s="11"/>
      <c r="P11" s="22">
        <v>248.0</v>
      </c>
      <c r="Q11" s="22">
        <v>65.0</v>
      </c>
      <c r="R11" s="12"/>
      <c r="S11" s="1"/>
      <c r="T11" s="22">
        <v>561.0</v>
      </c>
      <c r="U11" s="23">
        <f t="shared" si="3"/>
        <v>633.93</v>
      </c>
      <c r="V11" s="23">
        <f t="shared" si="4"/>
        <v>280.5</v>
      </c>
      <c r="W11" s="21">
        <f t="shared" si="5"/>
        <v>316.965</v>
      </c>
      <c r="X11" s="22">
        <v>561.0</v>
      </c>
      <c r="Y11" s="1"/>
      <c r="Z11" s="14" t="str">
        <f t="shared" ref="Z11:AB11" si="13">IF(AC11="N/A","N/A",AC11/$T11)</f>
        <v>N/A</v>
      </c>
      <c r="AA11" s="24">
        <f t="shared" si="13"/>
        <v>0.15</v>
      </c>
      <c r="AB11" s="24">
        <f t="shared" si="13"/>
        <v>0.01299465241</v>
      </c>
      <c r="AC11" s="12" t="s">
        <v>50</v>
      </c>
      <c r="AD11" s="22">
        <v>84.15</v>
      </c>
      <c r="AE11" s="22">
        <v>7.29</v>
      </c>
      <c r="AF11" s="25" t="str">
        <f t="shared" ref="AF11:AH11" si="14">IF(AC11="N/A","N/A",AC11*$N11)</f>
        <v>N/A</v>
      </c>
      <c r="AG11" s="26">
        <f t="shared" si="14"/>
        <v>95.0895</v>
      </c>
      <c r="AH11" s="26">
        <f t="shared" si="14"/>
        <v>8.2377</v>
      </c>
      <c r="AI11" s="1"/>
      <c r="AJ11" s="27">
        <f t="shared" ref="AJ11:AJ13" si="17">T11-SUM(AC11:AE11)</f>
        <v>469.56</v>
      </c>
      <c r="AK11" s="28">
        <f t="shared" ref="AK11:AK34" si="18">AJ11*N11</f>
        <v>530.6028</v>
      </c>
      <c r="AL11" s="1"/>
      <c r="AM11" s="1"/>
      <c r="AN11" s="1"/>
      <c r="AO11" s="1"/>
      <c r="AP11" s="1"/>
      <c r="AQ11" s="1"/>
      <c r="AR11" s="2" t="s">
        <v>50</v>
      </c>
      <c r="AS11" s="1"/>
      <c r="AT11" s="22">
        <v>150.0</v>
      </c>
      <c r="AU11" s="9" t="s">
        <v>51</v>
      </c>
      <c r="AV11" s="22">
        <v>150.0</v>
      </c>
      <c r="AW11" s="1"/>
      <c r="AX11" s="9" t="s">
        <v>52</v>
      </c>
      <c r="AY11" s="9" t="s">
        <v>50</v>
      </c>
      <c r="AZ11" s="1"/>
      <c r="BA11" s="16" t="s">
        <v>53</v>
      </c>
      <c r="BB11" s="9"/>
      <c r="BC11" s="9"/>
      <c r="BD11" s="1"/>
      <c r="BE11" s="9"/>
      <c r="BF11" s="1"/>
    </row>
    <row r="12">
      <c r="A12" s="1"/>
      <c r="B12" s="43">
        <v>3.00841307E9</v>
      </c>
      <c r="C12" s="30" t="s">
        <v>46</v>
      </c>
      <c r="D12" s="31" t="s">
        <v>47</v>
      </c>
      <c r="E12" s="32" t="s">
        <v>48</v>
      </c>
      <c r="F12" s="32"/>
      <c r="G12" s="33">
        <v>3.0</v>
      </c>
      <c r="H12" s="34">
        <v>44677.0</v>
      </c>
      <c r="I12" s="34">
        <v>44749.0</v>
      </c>
      <c r="J12" s="34">
        <v>44751.0</v>
      </c>
      <c r="K12" s="33">
        <v>2.0</v>
      </c>
      <c r="L12" s="31"/>
      <c r="M12" s="35" t="s">
        <v>49</v>
      </c>
      <c r="N12" s="36">
        <v>1.13</v>
      </c>
      <c r="O12" s="35"/>
      <c r="P12" s="37">
        <v>210.8</v>
      </c>
      <c r="Q12" s="37">
        <v>65.0</v>
      </c>
      <c r="R12" s="38"/>
      <c r="S12" s="31"/>
      <c r="T12" s="37">
        <v>486.6</v>
      </c>
      <c r="U12" s="23">
        <f t="shared" si="3"/>
        <v>549.858</v>
      </c>
      <c r="V12" s="39">
        <f t="shared" si="4"/>
        <v>243.3</v>
      </c>
      <c r="W12" s="36">
        <f t="shared" si="5"/>
        <v>274.929</v>
      </c>
      <c r="X12" s="37">
        <v>486.6</v>
      </c>
      <c r="Y12" s="31"/>
      <c r="Z12" s="44" t="str">
        <f t="shared" ref="Z12:AB12" si="15">IF(AC12="N/A","N/A",AC12/$T12)</f>
        <v>N/A</v>
      </c>
      <c r="AA12" s="44" t="str">
        <f t="shared" si="15"/>
        <v>N/A</v>
      </c>
      <c r="AB12" s="44" t="str">
        <f t="shared" si="15"/>
        <v>N/A</v>
      </c>
      <c r="AC12" s="38" t="s">
        <v>50</v>
      </c>
      <c r="AD12" s="38" t="s">
        <v>50</v>
      </c>
      <c r="AE12" s="38" t="s">
        <v>50</v>
      </c>
      <c r="AF12" s="25" t="str">
        <f t="shared" ref="AF12:AH12" si="16">IF(AC12="N/A","N/A",AC12*$N12)</f>
        <v>N/A</v>
      </c>
      <c r="AG12" s="25" t="str">
        <f t="shared" si="16"/>
        <v>N/A</v>
      </c>
      <c r="AH12" s="25" t="str">
        <f t="shared" si="16"/>
        <v>N/A</v>
      </c>
      <c r="AI12" s="31"/>
      <c r="AJ12" s="37">
        <f t="shared" si="17"/>
        <v>486.6</v>
      </c>
      <c r="AK12" s="33">
        <f t="shared" si="18"/>
        <v>549.858</v>
      </c>
      <c r="AL12" s="31"/>
      <c r="AM12" s="31"/>
      <c r="AN12" s="31"/>
      <c r="AO12" s="31"/>
      <c r="AP12" s="31"/>
      <c r="AQ12" s="31"/>
      <c r="AR12" s="38" t="s">
        <v>50</v>
      </c>
      <c r="AS12" s="31"/>
      <c r="AT12" s="38"/>
      <c r="AU12" s="31"/>
      <c r="AV12" s="38"/>
      <c r="AW12" s="31"/>
      <c r="AX12" s="31" t="s">
        <v>58</v>
      </c>
      <c r="AY12" s="31" t="s">
        <v>50</v>
      </c>
      <c r="AZ12" s="31"/>
      <c r="BA12" s="31"/>
      <c r="BB12" s="31"/>
      <c r="BC12" s="31"/>
      <c r="BD12" s="31"/>
      <c r="BE12" s="31"/>
      <c r="BF12" s="1"/>
    </row>
    <row r="13">
      <c r="A13" s="1"/>
      <c r="B13" s="9" t="s">
        <v>61</v>
      </c>
      <c r="C13" s="9" t="s">
        <v>62</v>
      </c>
      <c r="D13" s="9" t="s">
        <v>63</v>
      </c>
      <c r="E13" s="9" t="s">
        <v>64</v>
      </c>
      <c r="F13" s="18"/>
      <c r="G13" s="19">
        <v>5.0</v>
      </c>
      <c r="H13" s="20">
        <v>44651.0</v>
      </c>
      <c r="I13" s="20">
        <v>44747.0</v>
      </c>
      <c r="J13" s="20">
        <v>44753.0</v>
      </c>
      <c r="K13" s="19">
        <v>6.0</v>
      </c>
      <c r="L13" s="1"/>
      <c r="M13" s="10" t="s">
        <v>49</v>
      </c>
      <c r="N13" s="21">
        <v>1.13</v>
      </c>
      <c r="O13" s="11"/>
      <c r="P13" s="22">
        <v>825.0</v>
      </c>
      <c r="Q13" s="22">
        <v>150.0</v>
      </c>
      <c r="R13" s="12"/>
      <c r="S13" s="1"/>
      <c r="T13" s="22">
        <v>5820.0</v>
      </c>
      <c r="U13" s="23">
        <f t="shared" si="3"/>
        <v>6576.6</v>
      </c>
      <c r="V13" s="23">
        <f t="shared" si="4"/>
        <v>970</v>
      </c>
      <c r="W13" s="21">
        <f t="shared" si="5"/>
        <v>1096.1</v>
      </c>
      <c r="X13" s="22">
        <v>5100.0</v>
      </c>
      <c r="Y13" s="1"/>
      <c r="Z13" s="24">
        <f t="shared" ref="Z13:AB13" si="19">IF(AC13="N/A","N/A",AC13/$T13)</f>
        <v>0.1237113402</v>
      </c>
      <c r="AA13" s="24">
        <f t="shared" si="19"/>
        <v>0.03154639175</v>
      </c>
      <c r="AB13" s="14" t="str">
        <f t="shared" si="19"/>
        <v>N/A</v>
      </c>
      <c r="AC13" s="22">
        <v>720.0</v>
      </c>
      <c r="AD13" s="22">
        <v>183.6</v>
      </c>
      <c r="AE13" s="12" t="s">
        <v>50</v>
      </c>
      <c r="AF13" s="26">
        <f t="shared" ref="AF13:AH13" si="20">IF(AC13="N/A","N/A",AC13*$N13)</f>
        <v>813.6</v>
      </c>
      <c r="AG13" s="26">
        <f t="shared" si="20"/>
        <v>207.468</v>
      </c>
      <c r="AH13" s="25" t="str">
        <f t="shared" si="20"/>
        <v>N/A</v>
      </c>
      <c r="AI13" s="1"/>
      <c r="AJ13" s="27">
        <f t="shared" si="17"/>
        <v>4916.4</v>
      </c>
      <c r="AK13" s="28">
        <f t="shared" si="18"/>
        <v>5555.532</v>
      </c>
      <c r="AL13" s="1"/>
      <c r="AM13" s="1"/>
      <c r="AN13" s="1"/>
      <c r="AO13" s="1"/>
      <c r="AP13" s="1"/>
      <c r="AQ13" s="1"/>
      <c r="AR13" s="27">
        <v>30.6</v>
      </c>
      <c r="AS13" s="1"/>
      <c r="AT13" s="22">
        <v>300.0</v>
      </c>
      <c r="AU13" s="9" t="s">
        <v>51</v>
      </c>
      <c r="AV13" s="22">
        <v>300.0</v>
      </c>
      <c r="AW13" s="1"/>
      <c r="AX13" s="9" t="s">
        <v>52</v>
      </c>
      <c r="AY13" s="9" t="s">
        <v>50</v>
      </c>
      <c r="AZ13" s="1"/>
      <c r="BA13" s="45" t="s">
        <v>65</v>
      </c>
      <c r="BB13" s="9" t="s">
        <v>54</v>
      </c>
      <c r="BC13" s="9"/>
      <c r="BD13" s="1"/>
      <c r="BE13" s="9"/>
      <c r="BF13" s="1"/>
    </row>
    <row r="14">
      <c r="A14" s="1"/>
      <c r="B14" s="16">
        <v>3.288221361E9</v>
      </c>
      <c r="C14" s="17" t="s">
        <v>46</v>
      </c>
      <c r="D14" s="9" t="s">
        <v>55</v>
      </c>
      <c r="E14" s="9" t="s">
        <v>56</v>
      </c>
      <c r="F14" s="18"/>
      <c r="G14" s="19">
        <v>5.0</v>
      </c>
      <c r="H14" s="20">
        <v>44715.0</v>
      </c>
      <c r="I14" s="20">
        <v>44748.0</v>
      </c>
      <c r="J14" s="20">
        <v>44750.0</v>
      </c>
      <c r="K14" s="19">
        <v>2.0</v>
      </c>
      <c r="L14" s="1"/>
      <c r="M14" s="10" t="s">
        <v>49</v>
      </c>
      <c r="N14" s="21">
        <v>1.13</v>
      </c>
      <c r="O14" s="11"/>
      <c r="P14" s="22">
        <v>2240.0</v>
      </c>
      <c r="Q14" s="22">
        <v>100.0</v>
      </c>
      <c r="R14" s="12"/>
      <c r="S14" s="1"/>
      <c r="T14" s="22">
        <v>580.0</v>
      </c>
      <c r="U14" s="23">
        <f t="shared" si="3"/>
        <v>655.4</v>
      </c>
      <c r="V14" s="23">
        <f t="shared" si="4"/>
        <v>290</v>
      </c>
      <c r="W14" s="21">
        <f t="shared" si="5"/>
        <v>327.7</v>
      </c>
      <c r="X14" s="22">
        <v>580.0</v>
      </c>
      <c r="Y14" s="1"/>
      <c r="Z14" s="1" t="s">
        <v>50</v>
      </c>
      <c r="AA14" s="1" t="s">
        <v>50</v>
      </c>
      <c r="AB14" s="1" t="s">
        <v>50</v>
      </c>
      <c r="AC14" s="1" t="s">
        <v>50</v>
      </c>
      <c r="AD14" s="22">
        <v>87.0</v>
      </c>
      <c r="AE14" s="22">
        <v>7.54</v>
      </c>
      <c r="AF14" s="25" t="str">
        <f t="shared" ref="AF14:AH14" si="21">IF(AC14="N/A","N/A",AC14*$N14)</f>
        <v>N/A</v>
      </c>
      <c r="AG14" s="26">
        <f t="shared" si="21"/>
        <v>98.31</v>
      </c>
      <c r="AH14" s="26">
        <f t="shared" si="21"/>
        <v>8.5202</v>
      </c>
      <c r="AI14" s="1"/>
      <c r="AJ14" s="28">
        <v>485.46</v>
      </c>
      <c r="AK14" s="21">
        <f t="shared" si="18"/>
        <v>548.5698</v>
      </c>
      <c r="AL14" s="1"/>
      <c r="AM14" s="1"/>
      <c r="AN14" s="1"/>
      <c r="AO14" s="1"/>
      <c r="AP14" s="1"/>
      <c r="AQ14" s="1"/>
      <c r="AR14" s="2" t="s">
        <v>50</v>
      </c>
      <c r="AS14" s="1"/>
      <c r="AT14" s="22">
        <v>200.0</v>
      </c>
      <c r="AU14" s="9" t="s">
        <v>57</v>
      </c>
      <c r="AV14" s="12" t="s">
        <v>50</v>
      </c>
      <c r="AW14" s="1"/>
      <c r="AX14" s="9" t="s">
        <v>52</v>
      </c>
      <c r="AY14" s="9" t="s">
        <v>50</v>
      </c>
      <c r="AZ14" s="1"/>
      <c r="BA14" s="45"/>
      <c r="BB14" s="9" t="s">
        <v>54</v>
      </c>
      <c r="BC14" s="20">
        <v>44756.0</v>
      </c>
      <c r="BD14" s="1"/>
      <c r="BE14" s="9"/>
      <c r="BF14" s="1"/>
    </row>
    <row r="15">
      <c r="A15" s="1"/>
      <c r="B15" s="31" t="s">
        <v>66</v>
      </c>
      <c r="C15" s="31" t="s">
        <v>62</v>
      </c>
      <c r="D15" s="31" t="s">
        <v>67</v>
      </c>
      <c r="E15" s="32" t="s">
        <v>68</v>
      </c>
      <c r="F15" s="32"/>
      <c r="G15" s="33">
        <v>1.0</v>
      </c>
      <c r="H15" s="34">
        <v>44652.0</v>
      </c>
      <c r="I15" s="34">
        <v>44749.0</v>
      </c>
      <c r="J15" s="34">
        <v>44753.0</v>
      </c>
      <c r="K15" s="33">
        <v>4.0</v>
      </c>
      <c r="L15" s="31"/>
      <c r="M15" s="35" t="s">
        <v>49</v>
      </c>
      <c r="N15" s="36">
        <v>1.13</v>
      </c>
      <c r="O15" s="35"/>
      <c r="P15" s="38"/>
      <c r="Q15" s="38"/>
      <c r="R15" s="38"/>
      <c r="S15" s="31"/>
      <c r="T15" s="38"/>
      <c r="U15" s="23">
        <f t="shared" si="3"/>
        <v>0</v>
      </c>
      <c r="V15" s="39">
        <f t="shared" si="4"/>
        <v>0</v>
      </c>
      <c r="W15" s="36">
        <f t="shared" si="5"/>
        <v>0</v>
      </c>
      <c r="X15" s="38"/>
      <c r="Y15" s="31"/>
      <c r="Z15" s="44" t="str">
        <f t="shared" ref="Z15:AB15" si="22">IF(AC15="N/A","N/A",AC15/$T15)</f>
        <v>N/A</v>
      </c>
      <c r="AA15" s="44" t="str">
        <f t="shared" si="22"/>
        <v>N/A</v>
      </c>
      <c r="AB15" s="44" t="str">
        <f t="shared" si="22"/>
        <v>N/A</v>
      </c>
      <c r="AC15" s="38" t="s">
        <v>50</v>
      </c>
      <c r="AD15" s="38" t="s">
        <v>50</v>
      </c>
      <c r="AE15" s="38" t="s">
        <v>50</v>
      </c>
      <c r="AF15" s="25" t="str">
        <f t="shared" ref="AF15:AH15" si="23">IF(AC15="N/A","N/A",AC15*$N15)</f>
        <v>N/A</v>
      </c>
      <c r="AG15" s="25" t="str">
        <f t="shared" si="23"/>
        <v>N/A</v>
      </c>
      <c r="AH15" s="25" t="str">
        <f t="shared" si="23"/>
        <v>N/A</v>
      </c>
      <c r="AI15" s="31"/>
      <c r="AJ15" s="37">
        <f t="shared" ref="AJ15:AJ28" si="24">T15-SUM(AC15:AE15)</f>
        <v>0</v>
      </c>
      <c r="AK15" s="33">
        <f t="shared" si="18"/>
        <v>0</v>
      </c>
      <c r="AL15" s="31"/>
      <c r="AM15" s="31"/>
      <c r="AN15" s="31"/>
      <c r="AO15" s="46"/>
      <c r="AP15" s="46"/>
      <c r="AQ15" s="35"/>
      <c r="AR15" s="38"/>
      <c r="AS15" s="31"/>
      <c r="AT15" s="38"/>
      <c r="AU15" s="31"/>
      <c r="AV15" s="38"/>
      <c r="AW15" s="31"/>
      <c r="AX15" s="31" t="s">
        <v>58</v>
      </c>
      <c r="AY15" s="31" t="s">
        <v>50</v>
      </c>
      <c r="AZ15" s="31"/>
      <c r="BA15" s="31"/>
      <c r="BB15" s="31" t="s">
        <v>59</v>
      </c>
      <c r="BC15" s="31"/>
      <c r="BD15" s="31"/>
      <c r="BE15" s="31"/>
      <c r="BF15" s="1"/>
    </row>
    <row r="16">
      <c r="A16" s="1"/>
      <c r="B16" s="16">
        <v>2.425802408E9</v>
      </c>
      <c r="C16" s="17" t="s">
        <v>46</v>
      </c>
      <c r="D16" s="9" t="s">
        <v>55</v>
      </c>
      <c r="E16" s="18" t="s">
        <v>69</v>
      </c>
      <c r="F16" s="18"/>
      <c r="G16" s="19">
        <v>4.0</v>
      </c>
      <c r="H16" s="20">
        <v>44616.0</v>
      </c>
      <c r="I16" s="20">
        <v>44750.0</v>
      </c>
      <c r="J16" s="20">
        <v>44752.0</v>
      </c>
      <c r="K16" s="19">
        <v>2.0</v>
      </c>
      <c r="L16" s="1"/>
      <c r="M16" s="10" t="s">
        <v>49</v>
      </c>
      <c r="N16" s="21">
        <v>1.13</v>
      </c>
      <c r="O16" s="11"/>
      <c r="P16" s="12">
        <v>240.0</v>
      </c>
      <c r="Q16" s="12">
        <v>100.0</v>
      </c>
      <c r="R16" s="12"/>
      <c r="S16" s="1"/>
      <c r="T16" s="12">
        <v>580.0</v>
      </c>
      <c r="U16" s="23">
        <f t="shared" si="3"/>
        <v>655.4</v>
      </c>
      <c r="V16" s="23">
        <f t="shared" si="4"/>
        <v>290</v>
      </c>
      <c r="W16" s="21">
        <f t="shared" si="5"/>
        <v>327.7</v>
      </c>
      <c r="X16" s="12">
        <v>580.0</v>
      </c>
      <c r="Y16" s="1"/>
      <c r="Z16" s="1" t="s">
        <v>50</v>
      </c>
      <c r="AA16" s="1" t="s">
        <v>50</v>
      </c>
      <c r="AB16" s="1" t="s">
        <v>50</v>
      </c>
      <c r="AC16" s="1" t="s">
        <v>50</v>
      </c>
      <c r="AD16" s="22">
        <v>87.0</v>
      </c>
      <c r="AE16" s="22">
        <v>7.54</v>
      </c>
      <c r="AF16" s="25" t="s">
        <v>50</v>
      </c>
      <c r="AG16" s="25" t="s">
        <v>50</v>
      </c>
      <c r="AH16" s="25" t="s">
        <v>50</v>
      </c>
      <c r="AI16" s="1"/>
      <c r="AJ16" s="27">
        <f t="shared" si="24"/>
        <v>485.46</v>
      </c>
      <c r="AK16" s="28">
        <f t="shared" si="18"/>
        <v>548.5698</v>
      </c>
      <c r="AL16" s="1"/>
      <c r="AM16" s="1"/>
      <c r="AN16" s="1"/>
      <c r="AO16" s="15"/>
      <c r="AP16" s="15"/>
      <c r="AQ16" s="11"/>
      <c r="AR16" s="27" t="s">
        <v>50</v>
      </c>
      <c r="AS16" s="1"/>
      <c r="AT16" s="22">
        <v>200.0</v>
      </c>
      <c r="AU16" s="9" t="s">
        <v>57</v>
      </c>
      <c r="AV16" s="12" t="s">
        <v>50</v>
      </c>
      <c r="AW16" s="1"/>
      <c r="AX16" s="9" t="s">
        <v>52</v>
      </c>
      <c r="AY16" s="9" t="s">
        <v>50</v>
      </c>
      <c r="AZ16" s="1"/>
      <c r="BA16" s="9"/>
      <c r="BB16" s="9" t="s">
        <v>54</v>
      </c>
      <c r="BC16" s="20">
        <v>44756.0</v>
      </c>
      <c r="BD16" s="1"/>
      <c r="BE16" s="9"/>
      <c r="BF16" s="1"/>
    </row>
    <row r="17">
      <c r="A17" s="1"/>
      <c r="B17" s="16">
        <v>2.207740085E9</v>
      </c>
      <c r="C17" s="17" t="s">
        <v>46</v>
      </c>
      <c r="D17" s="9" t="s">
        <v>55</v>
      </c>
      <c r="E17" s="18"/>
      <c r="F17" s="18"/>
      <c r="G17" s="19">
        <v>6.0</v>
      </c>
      <c r="H17" s="20">
        <v>44675.0</v>
      </c>
      <c r="I17" s="20">
        <v>44752.0</v>
      </c>
      <c r="J17" s="20">
        <v>44757.0</v>
      </c>
      <c r="K17" s="19">
        <v>5.0</v>
      </c>
      <c r="L17" s="1"/>
      <c r="M17" s="10" t="s">
        <v>49</v>
      </c>
      <c r="N17" s="21">
        <v>1.13</v>
      </c>
      <c r="O17" s="11"/>
      <c r="P17" s="12">
        <v>240.0</v>
      </c>
      <c r="Q17" s="12">
        <v>100.0</v>
      </c>
      <c r="R17" s="12"/>
      <c r="S17" s="1"/>
      <c r="T17" s="12">
        <v>1300.0</v>
      </c>
      <c r="U17" s="23">
        <f t="shared" si="3"/>
        <v>1469</v>
      </c>
      <c r="V17" s="23">
        <f t="shared" si="4"/>
        <v>260</v>
      </c>
      <c r="W17" s="21">
        <f t="shared" si="5"/>
        <v>293.8</v>
      </c>
      <c r="X17" s="12">
        <v>1300.0</v>
      </c>
      <c r="Y17" s="1"/>
      <c r="Z17" s="1" t="s">
        <v>50</v>
      </c>
      <c r="AA17" s="1" t="s">
        <v>50</v>
      </c>
      <c r="AB17" s="1" t="s">
        <v>50</v>
      </c>
      <c r="AC17" s="1" t="s">
        <v>50</v>
      </c>
      <c r="AD17" s="22">
        <v>195.0</v>
      </c>
      <c r="AE17" s="22">
        <v>16.9</v>
      </c>
      <c r="AF17" s="25" t="s">
        <v>50</v>
      </c>
      <c r="AG17" s="25" t="s">
        <v>50</v>
      </c>
      <c r="AH17" s="25" t="s">
        <v>50</v>
      </c>
      <c r="AI17" s="1"/>
      <c r="AJ17" s="27">
        <f t="shared" si="24"/>
        <v>1088.1</v>
      </c>
      <c r="AK17" s="28">
        <f t="shared" si="18"/>
        <v>1229.553</v>
      </c>
      <c r="AL17" s="1"/>
      <c r="AM17" s="1"/>
      <c r="AN17" s="1"/>
      <c r="AO17" s="15"/>
      <c r="AP17" s="15"/>
      <c r="AQ17" s="11"/>
      <c r="AR17" s="27" t="s">
        <v>50</v>
      </c>
      <c r="AS17" s="1"/>
      <c r="AT17" s="22">
        <v>200.0</v>
      </c>
      <c r="AU17" s="9" t="s">
        <v>57</v>
      </c>
      <c r="AV17" s="12" t="s">
        <v>50</v>
      </c>
      <c r="AW17" s="1"/>
      <c r="AX17" s="9" t="s">
        <v>52</v>
      </c>
      <c r="AY17" s="9" t="s">
        <v>50</v>
      </c>
      <c r="AZ17" s="1"/>
      <c r="BA17" s="9"/>
      <c r="BB17" s="9" t="s">
        <v>54</v>
      </c>
      <c r="BC17" s="20">
        <v>44763.0</v>
      </c>
      <c r="BD17" s="1"/>
      <c r="BE17" s="9"/>
      <c r="BF17" s="1"/>
    </row>
    <row r="18">
      <c r="A18" s="1"/>
      <c r="B18" s="16">
        <v>3.726431877E9</v>
      </c>
      <c r="C18" s="17" t="s">
        <v>46</v>
      </c>
      <c r="D18" s="9" t="s">
        <v>47</v>
      </c>
      <c r="E18" s="18" t="s">
        <v>48</v>
      </c>
      <c r="F18" s="18"/>
      <c r="G18" s="19">
        <v>3.0</v>
      </c>
      <c r="H18" s="20">
        <v>44748.0</v>
      </c>
      <c r="I18" s="20">
        <v>44753.0</v>
      </c>
      <c r="J18" s="20">
        <v>44754.0</v>
      </c>
      <c r="K18" s="19">
        <v>1.0</v>
      </c>
      <c r="L18" s="1"/>
      <c r="M18" s="10" t="s">
        <v>49</v>
      </c>
      <c r="N18" s="21">
        <v>1.13</v>
      </c>
      <c r="O18" s="11"/>
      <c r="P18" s="12">
        <v>237.6</v>
      </c>
      <c r="Q18" s="12">
        <v>65.0</v>
      </c>
      <c r="R18" s="12"/>
      <c r="S18" s="1"/>
      <c r="T18" s="12">
        <v>302.6</v>
      </c>
      <c r="U18" s="23">
        <f t="shared" si="3"/>
        <v>341.938</v>
      </c>
      <c r="V18" s="23">
        <f t="shared" si="4"/>
        <v>302.6</v>
      </c>
      <c r="W18" s="21">
        <f t="shared" si="5"/>
        <v>341.938</v>
      </c>
      <c r="X18" s="12">
        <v>302.6</v>
      </c>
      <c r="Y18" s="1"/>
      <c r="Z18" s="14" t="str">
        <f t="shared" ref="Z18:AB18" si="25">IF(AC18="N/A","N/A",AC18/$T18)</f>
        <v>N/A</v>
      </c>
      <c r="AA18" s="24">
        <f t="shared" si="25"/>
        <v>0.15</v>
      </c>
      <c r="AB18" s="24">
        <f t="shared" si="25"/>
        <v>0.01298744217</v>
      </c>
      <c r="AC18" s="12" t="s">
        <v>50</v>
      </c>
      <c r="AD18" s="12">
        <v>45.39</v>
      </c>
      <c r="AE18" s="12">
        <v>3.93</v>
      </c>
      <c r="AF18" s="25" t="str">
        <f t="shared" ref="AF18:AH18" si="26">IF(AC18="N/A","N/A",AC18*$N18)</f>
        <v>N/A</v>
      </c>
      <c r="AG18" s="26">
        <f t="shared" si="26"/>
        <v>51.2907</v>
      </c>
      <c r="AH18" s="26">
        <f t="shared" si="26"/>
        <v>4.4409</v>
      </c>
      <c r="AI18" s="1"/>
      <c r="AJ18" s="27">
        <f t="shared" si="24"/>
        <v>253.28</v>
      </c>
      <c r="AK18" s="28">
        <f t="shared" si="18"/>
        <v>286.2064</v>
      </c>
      <c r="AL18" s="1"/>
      <c r="AM18" s="1"/>
      <c r="AN18" s="1"/>
      <c r="AO18" s="15"/>
      <c r="AP18" s="15"/>
      <c r="AQ18" s="11"/>
      <c r="AR18" s="27" t="s">
        <v>50</v>
      </c>
      <c r="AS18" s="1"/>
      <c r="AT18" s="22">
        <v>150.0</v>
      </c>
      <c r="AU18" s="9" t="s">
        <v>51</v>
      </c>
      <c r="AV18" s="22">
        <v>150.0</v>
      </c>
      <c r="AW18" s="1"/>
      <c r="AX18" s="9" t="s">
        <v>52</v>
      </c>
      <c r="AY18" s="9" t="s">
        <v>50</v>
      </c>
      <c r="AZ18" s="1"/>
      <c r="BA18" s="16" t="s">
        <v>53</v>
      </c>
      <c r="BB18" s="9" t="s">
        <v>54</v>
      </c>
      <c r="BC18" s="9"/>
      <c r="BD18" s="1"/>
      <c r="BE18" s="9"/>
      <c r="BF18" s="1"/>
    </row>
    <row r="19">
      <c r="A19" s="1"/>
      <c r="B19" s="16">
        <v>2.364044825E9</v>
      </c>
      <c r="C19" s="17" t="s">
        <v>70</v>
      </c>
      <c r="D19" s="9" t="s">
        <v>47</v>
      </c>
      <c r="E19" s="18" t="s">
        <v>48</v>
      </c>
      <c r="F19" s="18"/>
      <c r="G19" s="19">
        <v>3.0</v>
      </c>
      <c r="H19" s="20">
        <v>44657.0</v>
      </c>
      <c r="I19" s="20">
        <v>44754.0</v>
      </c>
      <c r="J19" s="20">
        <v>44757.0</v>
      </c>
      <c r="K19" s="19">
        <v>3.0</v>
      </c>
      <c r="L19" s="1"/>
      <c r="M19" s="10" t="s">
        <v>49</v>
      </c>
      <c r="N19" s="21">
        <v>1.13</v>
      </c>
      <c r="O19" s="11"/>
      <c r="P19" s="12">
        <v>210.8</v>
      </c>
      <c r="Q19" s="12">
        <v>65.0</v>
      </c>
      <c r="R19" s="12"/>
      <c r="S19" s="1"/>
      <c r="T19" s="12">
        <v>697.4</v>
      </c>
      <c r="U19" s="23">
        <f t="shared" si="3"/>
        <v>788.062</v>
      </c>
      <c r="V19" s="23">
        <f t="shared" si="4"/>
        <v>232.4666667</v>
      </c>
      <c r="W19" s="21">
        <f t="shared" si="5"/>
        <v>262.6873333</v>
      </c>
      <c r="X19" s="12">
        <v>697.4</v>
      </c>
      <c r="Y19" s="1"/>
      <c r="Z19" s="14" t="str">
        <f t="shared" ref="Z19:AB19" si="27">IF(AC19="N/A","N/A",AC19/$T19)</f>
        <v>N/A</v>
      </c>
      <c r="AA19" s="24">
        <f t="shared" si="27"/>
        <v>0.15</v>
      </c>
      <c r="AB19" s="24">
        <f t="shared" si="27"/>
        <v>0.01300544881</v>
      </c>
      <c r="AC19" s="12" t="s">
        <v>50</v>
      </c>
      <c r="AD19" s="12">
        <v>104.61</v>
      </c>
      <c r="AE19" s="12">
        <v>9.07</v>
      </c>
      <c r="AF19" s="25" t="str">
        <f t="shared" ref="AF19:AH19" si="28">IF(AC19="N/A","N/A",AC19*$N19)</f>
        <v>N/A</v>
      </c>
      <c r="AG19" s="26">
        <f t="shared" si="28"/>
        <v>118.2093</v>
      </c>
      <c r="AH19" s="26">
        <f t="shared" si="28"/>
        <v>10.2491</v>
      </c>
      <c r="AI19" s="1"/>
      <c r="AJ19" s="27">
        <f t="shared" si="24"/>
        <v>583.72</v>
      </c>
      <c r="AK19" s="28">
        <f t="shared" si="18"/>
        <v>659.6036</v>
      </c>
      <c r="AL19" s="1"/>
      <c r="AM19" s="1"/>
      <c r="AN19" s="1"/>
      <c r="AO19" s="15"/>
      <c r="AP19" s="15"/>
      <c r="AQ19" s="11"/>
      <c r="AR19" s="27" t="s">
        <v>50</v>
      </c>
      <c r="AS19" s="1"/>
      <c r="AT19" s="22">
        <v>150.0</v>
      </c>
      <c r="AU19" s="9" t="s">
        <v>51</v>
      </c>
      <c r="AV19" s="22">
        <v>150.0</v>
      </c>
      <c r="AW19" s="1"/>
      <c r="AX19" s="9" t="s">
        <v>52</v>
      </c>
      <c r="AY19" s="9" t="s">
        <v>50</v>
      </c>
      <c r="AZ19" s="1"/>
      <c r="BA19" s="9" t="s">
        <v>53</v>
      </c>
      <c r="BB19" s="9" t="s">
        <v>54</v>
      </c>
      <c r="BC19" s="9"/>
      <c r="BD19" s="1"/>
      <c r="BE19" s="9"/>
      <c r="BF19" s="1"/>
    </row>
    <row r="20">
      <c r="A20" s="1"/>
      <c r="B20" s="43">
        <v>2.891205682E9</v>
      </c>
      <c r="C20" s="30" t="s">
        <v>70</v>
      </c>
      <c r="D20" s="31" t="s">
        <v>47</v>
      </c>
      <c r="E20" s="32" t="s">
        <v>48</v>
      </c>
      <c r="F20" s="32"/>
      <c r="G20" s="33">
        <v>2.0</v>
      </c>
      <c r="H20" s="34">
        <v>44626.0</v>
      </c>
      <c r="I20" s="34">
        <v>44754.0</v>
      </c>
      <c r="J20" s="34">
        <v>44758.0</v>
      </c>
      <c r="K20" s="33">
        <v>4.0</v>
      </c>
      <c r="L20" s="31"/>
      <c r="M20" s="35" t="s">
        <v>49</v>
      </c>
      <c r="N20" s="36">
        <v>1.13</v>
      </c>
      <c r="O20" s="35"/>
      <c r="P20" s="37">
        <v>248.0</v>
      </c>
      <c r="Q20" s="37">
        <v>65.0</v>
      </c>
      <c r="R20" s="37"/>
      <c r="S20" s="31"/>
      <c r="T20" s="37">
        <v>1057.0</v>
      </c>
      <c r="U20" s="23">
        <f t="shared" si="3"/>
        <v>1194.41</v>
      </c>
      <c r="V20" s="39">
        <f t="shared" si="4"/>
        <v>264.25</v>
      </c>
      <c r="W20" s="36">
        <f t="shared" si="5"/>
        <v>298.6025</v>
      </c>
      <c r="X20" s="37">
        <v>1057.0</v>
      </c>
      <c r="Y20" s="31"/>
      <c r="Z20" s="44" t="str">
        <f t="shared" ref="Z20:AB20" si="29">IF(AC20="N/A","N/A",AC20/$T20)</f>
        <v>N/A</v>
      </c>
      <c r="AA20" s="44" t="str">
        <f t="shared" si="29"/>
        <v>N/A</v>
      </c>
      <c r="AB20" s="44" t="str">
        <f t="shared" si="29"/>
        <v>N/A</v>
      </c>
      <c r="AC20" s="38" t="s">
        <v>50</v>
      </c>
      <c r="AD20" s="38" t="s">
        <v>50</v>
      </c>
      <c r="AE20" s="38" t="s">
        <v>50</v>
      </c>
      <c r="AF20" s="25" t="str">
        <f t="shared" ref="AF20:AH20" si="30">IF(AC20="N/A","N/A",AC20*$N20)</f>
        <v>N/A</v>
      </c>
      <c r="AG20" s="25" t="str">
        <f t="shared" si="30"/>
        <v>N/A</v>
      </c>
      <c r="AH20" s="25" t="str">
        <f t="shared" si="30"/>
        <v>N/A</v>
      </c>
      <c r="AI20" s="31"/>
      <c r="AJ20" s="37">
        <f t="shared" si="24"/>
        <v>1057</v>
      </c>
      <c r="AK20" s="33">
        <f t="shared" si="18"/>
        <v>1194.41</v>
      </c>
      <c r="AL20" s="31"/>
      <c r="AM20" s="31"/>
      <c r="AN20" s="31"/>
      <c r="AO20" s="46"/>
      <c r="AP20" s="46"/>
      <c r="AQ20" s="35"/>
      <c r="AR20" s="37" t="s">
        <v>50</v>
      </c>
      <c r="AS20" s="31"/>
      <c r="AT20" s="37">
        <v>150.0</v>
      </c>
      <c r="AU20" s="31" t="s">
        <v>51</v>
      </c>
      <c r="AV20" s="37">
        <v>150.0</v>
      </c>
      <c r="AW20" s="31"/>
      <c r="AX20" s="31" t="s">
        <v>58</v>
      </c>
      <c r="AY20" s="31" t="s">
        <v>50</v>
      </c>
      <c r="AZ20" s="31"/>
      <c r="BA20" s="31"/>
      <c r="BB20" s="31" t="s">
        <v>59</v>
      </c>
      <c r="BC20" s="31"/>
      <c r="BD20" s="31"/>
      <c r="BE20" s="31"/>
      <c r="BF20" s="1"/>
    </row>
    <row r="21">
      <c r="A21" s="1"/>
      <c r="B21" s="42">
        <v>3.538003322E9</v>
      </c>
      <c r="C21" s="30" t="s">
        <v>70</v>
      </c>
      <c r="D21" s="31" t="s">
        <v>55</v>
      </c>
      <c r="E21" s="32" t="s">
        <v>71</v>
      </c>
      <c r="F21" s="32"/>
      <c r="G21" s="33">
        <v>5.0</v>
      </c>
      <c r="H21" s="34">
        <v>44632.0</v>
      </c>
      <c r="I21" s="34">
        <v>44754.0</v>
      </c>
      <c r="J21" s="34">
        <v>44759.0</v>
      </c>
      <c r="K21" s="33">
        <v>5.0</v>
      </c>
      <c r="L21" s="31"/>
      <c r="M21" s="35" t="s">
        <v>49</v>
      </c>
      <c r="N21" s="36">
        <v>1.13</v>
      </c>
      <c r="O21" s="35"/>
      <c r="P21" s="37">
        <v>240.0</v>
      </c>
      <c r="Q21" s="37">
        <v>100.0</v>
      </c>
      <c r="R21" s="37"/>
      <c r="S21" s="31"/>
      <c r="T21" s="37">
        <v>1300.0</v>
      </c>
      <c r="U21" s="39">
        <f t="shared" si="3"/>
        <v>1469</v>
      </c>
      <c r="V21" s="39">
        <f t="shared" si="4"/>
        <v>260</v>
      </c>
      <c r="W21" s="36">
        <f t="shared" si="5"/>
        <v>293.8</v>
      </c>
      <c r="X21" s="37">
        <v>1300.0</v>
      </c>
      <c r="Y21" s="31"/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1" t="s">
        <v>50</v>
      </c>
      <c r="AF21" s="31" t="s">
        <v>50</v>
      </c>
      <c r="AG21" s="31" t="s">
        <v>50</v>
      </c>
      <c r="AH21" s="31" t="s">
        <v>50</v>
      </c>
      <c r="AI21" s="31"/>
      <c r="AJ21" s="37">
        <f t="shared" si="24"/>
        <v>1300</v>
      </c>
      <c r="AK21" s="33">
        <f t="shared" si="18"/>
        <v>1469</v>
      </c>
      <c r="AL21" s="31"/>
      <c r="AM21" s="31"/>
      <c r="AN21" s="31"/>
      <c r="AO21" s="46"/>
      <c r="AP21" s="46"/>
      <c r="AQ21" s="35"/>
      <c r="AR21" s="37" t="s">
        <v>50</v>
      </c>
      <c r="AS21" s="31"/>
      <c r="AT21" s="37">
        <v>200.0</v>
      </c>
      <c r="AU21" s="31" t="s">
        <v>57</v>
      </c>
      <c r="AV21" s="38" t="s">
        <v>50</v>
      </c>
      <c r="AW21" s="31"/>
      <c r="AX21" s="31" t="s">
        <v>58</v>
      </c>
      <c r="AY21" s="37">
        <v>1300.0</v>
      </c>
      <c r="AZ21" s="31"/>
      <c r="BA21" s="31"/>
      <c r="BB21" s="31"/>
      <c r="BC21" s="31"/>
      <c r="BD21" s="31"/>
      <c r="BE21" s="31"/>
      <c r="BF21" s="1"/>
    </row>
    <row r="22">
      <c r="A22" s="1"/>
      <c r="B22" s="29">
        <v>3.233539704E9</v>
      </c>
      <c r="C22" s="30" t="s">
        <v>46</v>
      </c>
      <c r="D22" s="31" t="s">
        <v>63</v>
      </c>
      <c r="E22" s="32" t="s">
        <v>72</v>
      </c>
      <c r="F22" s="32"/>
      <c r="G22" s="33">
        <v>6.0</v>
      </c>
      <c r="H22" s="34">
        <v>44675.0</v>
      </c>
      <c r="I22" s="34">
        <v>44757.0</v>
      </c>
      <c r="J22" s="34">
        <v>44773.0</v>
      </c>
      <c r="K22" s="33">
        <v>16.0</v>
      </c>
      <c r="L22" s="31"/>
      <c r="M22" s="35" t="s">
        <v>49</v>
      </c>
      <c r="N22" s="36">
        <v>1.13</v>
      </c>
      <c r="O22" s="31"/>
      <c r="P22" s="37">
        <v>832.0</v>
      </c>
      <c r="Q22" s="37">
        <v>175.0</v>
      </c>
      <c r="R22" s="38"/>
      <c r="S22" s="31"/>
      <c r="T22" s="37">
        <v>13487.0</v>
      </c>
      <c r="U22" s="23">
        <f t="shared" si="3"/>
        <v>15240.31</v>
      </c>
      <c r="V22" s="39">
        <f t="shared" si="4"/>
        <v>842.9375</v>
      </c>
      <c r="W22" s="36">
        <f t="shared" si="5"/>
        <v>952.519375</v>
      </c>
      <c r="X22" s="37">
        <v>13487.0</v>
      </c>
      <c r="Y22" s="31"/>
      <c r="Z22" s="44" t="str">
        <f t="shared" ref="Z22:AB22" si="31">IF(AC22="N/A","N/A",AC22/$T22)</f>
        <v>N/A</v>
      </c>
      <c r="AA22" s="47">
        <f t="shared" si="31"/>
        <v>0.15</v>
      </c>
      <c r="AB22" s="47">
        <f t="shared" si="31"/>
        <v>0.01299992585</v>
      </c>
      <c r="AC22" s="38" t="s">
        <v>50</v>
      </c>
      <c r="AD22" s="37">
        <v>2023.05</v>
      </c>
      <c r="AE22" s="37">
        <v>175.33</v>
      </c>
      <c r="AF22" s="25" t="str">
        <f t="shared" ref="AF22:AH22" si="32">IF(AC22="N/A","N/A",AC22*$N22)</f>
        <v>N/A</v>
      </c>
      <c r="AG22" s="26">
        <f t="shared" si="32"/>
        <v>2286.0465</v>
      </c>
      <c r="AH22" s="26">
        <f t="shared" si="32"/>
        <v>198.1229</v>
      </c>
      <c r="AI22" s="31"/>
      <c r="AJ22" s="37">
        <f t="shared" si="24"/>
        <v>11288.62</v>
      </c>
      <c r="AK22" s="33">
        <f t="shared" si="18"/>
        <v>12756.1406</v>
      </c>
      <c r="AL22" s="31"/>
      <c r="AM22" s="31"/>
      <c r="AN22" s="31"/>
      <c r="AO22" s="31"/>
      <c r="AP22" s="31"/>
      <c r="AQ22" s="31"/>
      <c r="AR22" s="32" t="s">
        <v>73</v>
      </c>
      <c r="AS22" s="31"/>
      <c r="AT22" s="37">
        <v>200.0</v>
      </c>
      <c r="AU22" s="31" t="s">
        <v>51</v>
      </c>
      <c r="AV22" s="37">
        <v>150.0</v>
      </c>
      <c r="AW22" s="31"/>
      <c r="AX22" s="31" t="s">
        <v>58</v>
      </c>
      <c r="AY22" s="31" t="s">
        <v>50</v>
      </c>
      <c r="AZ22" s="31"/>
      <c r="BA22" s="31"/>
      <c r="BB22" s="31" t="s">
        <v>59</v>
      </c>
      <c r="BC22" s="31"/>
      <c r="BD22" s="31"/>
      <c r="BE22" s="31"/>
      <c r="BF22" s="1"/>
    </row>
    <row r="23">
      <c r="A23" s="1"/>
      <c r="B23" s="16">
        <v>2.437151924E9</v>
      </c>
      <c r="C23" s="17" t="s">
        <v>46</v>
      </c>
      <c r="D23" s="9" t="s">
        <v>47</v>
      </c>
      <c r="E23" s="18" t="s">
        <v>48</v>
      </c>
      <c r="F23" s="9"/>
      <c r="G23" s="19">
        <v>2.0</v>
      </c>
      <c r="H23" s="20">
        <v>44741.0</v>
      </c>
      <c r="I23" s="20">
        <v>44757.0</v>
      </c>
      <c r="J23" s="20">
        <v>44758.0</v>
      </c>
      <c r="K23" s="19">
        <v>1.0</v>
      </c>
      <c r="L23" s="1"/>
      <c r="M23" s="10" t="s">
        <v>49</v>
      </c>
      <c r="N23" s="21">
        <v>1.13</v>
      </c>
      <c r="O23" s="1"/>
      <c r="P23" s="22">
        <v>224.4</v>
      </c>
      <c r="Q23" s="22">
        <v>65.0</v>
      </c>
      <c r="R23" s="12"/>
      <c r="S23" s="1"/>
      <c r="T23" s="22">
        <v>289.4</v>
      </c>
      <c r="U23" s="23">
        <f t="shared" si="3"/>
        <v>327.022</v>
      </c>
      <c r="V23" s="23">
        <f t="shared" si="4"/>
        <v>289.4</v>
      </c>
      <c r="W23" s="21">
        <f t="shared" si="5"/>
        <v>327.022</v>
      </c>
      <c r="X23" s="22">
        <v>289.4</v>
      </c>
      <c r="Y23" s="1"/>
      <c r="Z23" s="14" t="str">
        <f t="shared" ref="Z23:AB23" si="33">IF(AC23="N/A","N/A",AC23/$T23)</f>
        <v>N/A</v>
      </c>
      <c r="AA23" s="24">
        <f t="shared" si="33"/>
        <v>0.15</v>
      </c>
      <c r="AB23" s="24">
        <f t="shared" si="33"/>
        <v>0.01299239806</v>
      </c>
      <c r="AC23" s="12" t="s">
        <v>50</v>
      </c>
      <c r="AD23" s="22">
        <v>43.41</v>
      </c>
      <c r="AE23" s="22">
        <v>3.76</v>
      </c>
      <c r="AF23" s="25" t="str">
        <f t="shared" ref="AF23:AH23" si="34">IF(AC23="N/A","N/A",AC23*$N23)</f>
        <v>N/A</v>
      </c>
      <c r="AG23" s="26">
        <f t="shared" si="34"/>
        <v>49.0533</v>
      </c>
      <c r="AH23" s="26">
        <f t="shared" si="34"/>
        <v>4.2488</v>
      </c>
      <c r="AI23" s="1"/>
      <c r="AJ23" s="27">
        <f t="shared" si="24"/>
        <v>242.23</v>
      </c>
      <c r="AK23" s="28">
        <f t="shared" si="18"/>
        <v>273.7199</v>
      </c>
      <c r="AL23" s="1"/>
      <c r="AM23" s="1"/>
      <c r="AN23" s="1"/>
      <c r="AO23" s="1"/>
      <c r="AP23" s="1"/>
      <c r="AQ23" s="1"/>
      <c r="AR23" s="48" t="s">
        <v>73</v>
      </c>
      <c r="AS23" s="1"/>
      <c r="AT23" s="22">
        <v>150.0</v>
      </c>
      <c r="AU23" s="9" t="s">
        <v>51</v>
      </c>
      <c r="AV23" s="22">
        <v>150.0</v>
      </c>
      <c r="AW23" s="1"/>
      <c r="AX23" s="9" t="s">
        <v>52</v>
      </c>
      <c r="AY23" s="9" t="s">
        <v>50</v>
      </c>
      <c r="AZ23" s="1"/>
      <c r="BA23" s="45" t="s">
        <v>53</v>
      </c>
      <c r="BB23" s="9" t="s">
        <v>54</v>
      </c>
      <c r="BC23" s="9"/>
      <c r="BD23" s="1"/>
      <c r="BE23" s="9"/>
      <c r="BF23" s="1"/>
    </row>
    <row r="24">
      <c r="A24" s="1"/>
      <c r="B24" s="41">
        <v>3.538003322E9</v>
      </c>
      <c r="C24" s="17" t="s">
        <v>46</v>
      </c>
      <c r="D24" s="9" t="s">
        <v>55</v>
      </c>
      <c r="E24" s="18" t="s">
        <v>69</v>
      </c>
      <c r="F24" s="9"/>
      <c r="G24" s="19">
        <v>2.0</v>
      </c>
      <c r="H24" s="20">
        <v>44644.0</v>
      </c>
      <c r="I24" s="20">
        <v>44757.0</v>
      </c>
      <c r="J24" s="20">
        <v>44759.0</v>
      </c>
      <c r="K24" s="19">
        <v>2.0</v>
      </c>
      <c r="L24" s="1"/>
      <c r="M24" s="10" t="s">
        <v>49</v>
      </c>
      <c r="N24" s="21">
        <v>1.13</v>
      </c>
      <c r="O24" s="1"/>
      <c r="P24" s="22">
        <v>240.0</v>
      </c>
      <c r="Q24" s="22">
        <v>100.0</v>
      </c>
      <c r="R24" s="12"/>
      <c r="S24" s="1"/>
      <c r="T24" s="22">
        <v>580.0</v>
      </c>
      <c r="U24" s="23">
        <f t="shared" si="3"/>
        <v>655.4</v>
      </c>
      <c r="V24" s="23">
        <f t="shared" si="4"/>
        <v>290</v>
      </c>
      <c r="W24" s="21">
        <f t="shared" si="5"/>
        <v>327.7</v>
      </c>
      <c r="X24" s="22">
        <v>580.0</v>
      </c>
      <c r="Y24" s="1"/>
      <c r="Z24" s="1" t="s">
        <v>50</v>
      </c>
      <c r="AA24" s="24">
        <f t="shared" ref="AA24:AB24" si="35">IF(AD24="N/A","N/A",AD24/$T24)</f>
        <v>0.15</v>
      </c>
      <c r="AB24" s="24">
        <f t="shared" si="35"/>
        <v>0.013</v>
      </c>
      <c r="AC24" s="12"/>
      <c r="AD24" s="22">
        <v>87.0</v>
      </c>
      <c r="AE24" s="22">
        <v>7.54</v>
      </c>
      <c r="AF24" s="25" t="s">
        <v>50</v>
      </c>
      <c r="AG24" s="26">
        <f t="shared" ref="AG24:AH24" si="36">IF(AD24="N/A","N/A",AD24*$N24)</f>
        <v>98.31</v>
      </c>
      <c r="AH24" s="26">
        <f t="shared" si="36"/>
        <v>8.5202</v>
      </c>
      <c r="AI24" s="1"/>
      <c r="AJ24" s="27">
        <f t="shared" si="24"/>
        <v>485.46</v>
      </c>
      <c r="AK24" s="28">
        <f t="shared" si="18"/>
        <v>548.5698</v>
      </c>
      <c r="AL24" s="1"/>
      <c r="AM24" s="1"/>
      <c r="AN24" s="1"/>
      <c r="AO24" s="1"/>
      <c r="AP24" s="1"/>
      <c r="AQ24" s="1"/>
      <c r="AR24" s="48" t="s">
        <v>50</v>
      </c>
      <c r="AS24" s="1"/>
      <c r="AT24" s="22">
        <v>150.0</v>
      </c>
      <c r="AU24" s="9" t="s">
        <v>57</v>
      </c>
      <c r="AV24" s="12" t="s">
        <v>50</v>
      </c>
      <c r="AW24" s="1"/>
      <c r="AX24" s="9" t="s">
        <v>52</v>
      </c>
      <c r="AY24" s="9" t="s">
        <v>50</v>
      </c>
      <c r="AZ24" s="1"/>
      <c r="BA24" s="45" t="s">
        <v>74</v>
      </c>
      <c r="BB24" s="9" t="s">
        <v>54</v>
      </c>
      <c r="BC24" s="19">
        <v>485.46</v>
      </c>
      <c r="BD24" s="1"/>
      <c r="BE24" s="9"/>
      <c r="BF24" s="1"/>
    </row>
    <row r="25">
      <c r="A25" s="1"/>
      <c r="B25" s="16">
        <v>3.187891759E9</v>
      </c>
      <c r="C25" s="17" t="s">
        <v>46</v>
      </c>
      <c r="D25" s="9" t="s">
        <v>47</v>
      </c>
      <c r="E25" s="18" t="s">
        <v>48</v>
      </c>
      <c r="F25" s="9"/>
      <c r="G25" s="19">
        <v>3.0</v>
      </c>
      <c r="H25" s="20">
        <v>44653.0</v>
      </c>
      <c r="I25" s="20">
        <v>44758.0</v>
      </c>
      <c r="J25" s="20">
        <v>44762.0</v>
      </c>
      <c r="K25" s="19">
        <v>4.0</v>
      </c>
      <c r="L25" s="1"/>
      <c r="M25" s="10" t="s">
        <v>49</v>
      </c>
      <c r="N25" s="21">
        <v>1.13</v>
      </c>
      <c r="O25" s="1"/>
      <c r="P25" s="22">
        <v>210.8</v>
      </c>
      <c r="Q25" s="22">
        <v>65.0</v>
      </c>
      <c r="R25" s="12"/>
      <c r="S25" s="1"/>
      <c r="T25" s="22">
        <v>908.2</v>
      </c>
      <c r="U25" s="23">
        <f t="shared" si="3"/>
        <v>1026.266</v>
      </c>
      <c r="V25" s="23">
        <f t="shared" si="4"/>
        <v>227.05</v>
      </c>
      <c r="W25" s="21">
        <f t="shared" si="5"/>
        <v>256.5665</v>
      </c>
      <c r="X25" s="22">
        <v>908.2</v>
      </c>
      <c r="Y25" s="1"/>
      <c r="Z25" s="14" t="str">
        <f t="shared" ref="Z25:AB25" si="37">IF(AC25="N/A","N/A",AC25/$T25)</f>
        <v>N/A</v>
      </c>
      <c r="AA25" s="24">
        <f t="shared" si="37"/>
        <v>0.15</v>
      </c>
      <c r="AB25" s="24">
        <f t="shared" si="37"/>
        <v>0.01300374367</v>
      </c>
      <c r="AC25" s="12" t="s">
        <v>50</v>
      </c>
      <c r="AD25" s="22">
        <v>136.23</v>
      </c>
      <c r="AE25" s="22">
        <v>11.81</v>
      </c>
      <c r="AF25" s="25" t="str">
        <f t="shared" ref="AF25:AH25" si="38">IF(AC25="N/A","N/A",AC25*$N25)</f>
        <v>N/A</v>
      </c>
      <c r="AG25" s="26">
        <f t="shared" si="38"/>
        <v>153.9399</v>
      </c>
      <c r="AH25" s="26">
        <f t="shared" si="38"/>
        <v>13.3453</v>
      </c>
      <c r="AI25" s="1"/>
      <c r="AJ25" s="27">
        <f t="shared" si="24"/>
        <v>760.16</v>
      </c>
      <c r="AK25" s="28">
        <f t="shared" si="18"/>
        <v>858.9808</v>
      </c>
      <c r="AL25" s="1"/>
      <c r="AM25" s="1"/>
      <c r="AN25" s="1"/>
      <c r="AO25" s="1"/>
      <c r="AP25" s="1"/>
      <c r="AQ25" s="1"/>
      <c r="AR25" s="48" t="s">
        <v>73</v>
      </c>
      <c r="AS25" s="1"/>
      <c r="AT25" s="22">
        <v>150.0</v>
      </c>
      <c r="AU25" s="9" t="s">
        <v>51</v>
      </c>
      <c r="AV25" s="22">
        <v>150.0</v>
      </c>
      <c r="AW25" s="1"/>
      <c r="AX25" s="9" t="s">
        <v>52</v>
      </c>
      <c r="AY25" s="9" t="s">
        <v>50</v>
      </c>
      <c r="AZ25" s="1"/>
      <c r="BA25" s="45" t="s">
        <v>53</v>
      </c>
      <c r="BB25" s="9" t="s">
        <v>54</v>
      </c>
      <c r="BC25" s="9"/>
      <c r="BD25" s="1"/>
      <c r="BE25" s="9"/>
      <c r="BF25" s="1"/>
    </row>
    <row r="26">
      <c r="A26" s="1"/>
      <c r="B26" s="49" t="s">
        <v>75</v>
      </c>
      <c r="C26" s="31" t="s">
        <v>62</v>
      </c>
      <c r="D26" s="31" t="s">
        <v>55</v>
      </c>
      <c r="E26" s="31" t="s">
        <v>76</v>
      </c>
      <c r="F26" s="32"/>
      <c r="G26" s="33">
        <v>4.0</v>
      </c>
      <c r="H26" s="34">
        <v>44665.0</v>
      </c>
      <c r="I26" s="34">
        <v>44759.0</v>
      </c>
      <c r="J26" s="34">
        <v>44763.0</v>
      </c>
      <c r="K26" s="33">
        <v>4.0</v>
      </c>
      <c r="L26" s="31"/>
      <c r="M26" s="35" t="s">
        <v>49</v>
      </c>
      <c r="N26" s="36">
        <v>1.13</v>
      </c>
      <c r="O26" s="35"/>
      <c r="P26" s="38"/>
      <c r="Q26" s="38"/>
      <c r="R26" s="38"/>
      <c r="S26" s="31"/>
      <c r="T26" s="38"/>
      <c r="U26" s="23">
        <f t="shared" si="3"/>
        <v>0</v>
      </c>
      <c r="V26" s="39">
        <f t="shared" si="4"/>
        <v>0</v>
      </c>
      <c r="W26" s="36">
        <f t="shared" si="5"/>
        <v>0</v>
      </c>
      <c r="X26" s="38"/>
      <c r="Y26" s="31"/>
      <c r="Z26" s="44" t="str">
        <f t="shared" ref="Z26:AB26" si="39">IF(AC26="N/A","N/A",AC26/$T26)</f>
        <v>N/A</v>
      </c>
      <c r="AA26" s="44" t="str">
        <f t="shared" si="39"/>
        <v>N/A</v>
      </c>
      <c r="AB26" s="44" t="str">
        <f t="shared" si="39"/>
        <v>N/A</v>
      </c>
      <c r="AC26" s="38" t="s">
        <v>50</v>
      </c>
      <c r="AD26" s="38" t="s">
        <v>50</v>
      </c>
      <c r="AE26" s="38" t="s">
        <v>50</v>
      </c>
      <c r="AF26" s="25" t="str">
        <f t="shared" ref="AF26:AH26" si="40">IF(AC26="N/A","N/A",AC26*$N26)</f>
        <v>N/A</v>
      </c>
      <c r="AG26" s="25" t="str">
        <f t="shared" si="40"/>
        <v>N/A</v>
      </c>
      <c r="AH26" s="25" t="str">
        <f t="shared" si="40"/>
        <v>N/A</v>
      </c>
      <c r="AI26" s="31"/>
      <c r="AJ26" s="37">
        <f t="shared" si="24"/>
        <v>0</v>
      </c>
      <c r="AK26" s="33">
        <f t="shared" si="18"/>
        <v>0</v>
      </c>
      <c r="AL26" s="31"/>
      <c r="AM26" s="31"/>
      <c r="AN26" s="31"/>
      <c r="AO26" s="46"/>
      <c r="AP26" s="46"/>
      <c r="AQ26" s="35"/>
      <c r="AR26" s="38"/>
      <c r="AS26" s="31"/>
      <c r="AT26" s="38"/>
      <c r="AU26" s="31"/>
      <c r="AV26" s="38"/>
      <c r="AW26" s="31"/>
      <c r="AX26" s="31" t="s">
        <v>58</v>
      </c>
      <c r="AY26" s="31"/>
      <c r="AZ26" s="31"/>
      <c r="BA26" s="31"/>
      <c r="BB26" s="31" t="s">
        <v>59</v>
      </c>
      <c r="BC26" s="31"/>
      <c r="BD26" s="31"/>
      <c r="BE26" s="31"/>
      <c r="BF26" s="1"/>
    </row>
    <row r="27">
      <c r="A27" s="1"/>
      <c r="B27" s="9" t="s">
        <v>77</v>
      </c>
      <c r="C27" s="9" t="s">
        <v>62</v>
      </c>
      <c r="D27" s="9" t="s">
        <v>67</v>
      </c>
      <c r="E27" s="18" t="s">
        <v>68</v>
      </c>
      <c r="F27" s="18"/>
      <c r="G27" s="19">
        <v>4.0</v>
      </c>
      <c r="H27" s="20">
        <v>44732.0</v>
      </c>
      <c r="I27" s="20">
        <v>44759.0</v>
      </c>
      <c r="J27" s="20">
        <v>44765.0</v>
      </c>
      <c r="K27" s="19">
        <v>6.0</v>
      </c>
      <c r="L27" s="1"/>
      <c r="M27" s="10" t="s">
        <v>49</v>
      </c>
      <c r="N27" s="21">
        <v>1.13</v>
      </c>
      <c r="O27" s="11"/>
      <c r="P27" s="12">
        <v>875.0</v>
      </c>
      <c r="Q27" s="12">
        <v>150.0</v>
      </c>
      <c r="R27" s="12"/>
      <c r="S27" s="1"/>
      <c r="T27" s="12">
        <v>6162.36</v>
      </c>
      <c r="U27" s="23">
        <f t="shared" si="3"/>
        <v>6963.4668</v>
      </c>
      <c r="V27" s="23">
        <f t="shared" si="4"/>
        <v>1027.06</v>
      </c>
      <c r="W27" s="21">
        <f t="shared" si="5"/>
        <v>1160.5778</v>
      </c>
      <c r="X27" s="12">
        <v>5400.0</v>
      </c>
      <c r="Y27" s="1"/>
      <c r="Z27" s="24">
        <f t="shared" ref="Z27:AB27" si="41">IF(AC27="N/A","N/A",AC27/$T27)</f>
        <v>0.1236539248</v>
      </c>
      <c r="AA27" s="24">
        <f t="shared" si="41"/>
        <v>0.03154635562</v>
      </c>
      <c r="AB27" s="14" t="str">
        <f t="shared" si="41"/>
        <v>N/A</v>
      </c>
      <c r="AC27" s="12">
        <v>762.0</v>
      </c>
      <c r="AD27" s="12">
        <v>194.4</v>
      </c>
      <c r="AE27" s="12" t="s">
        <v>50</v>
      </c>
      <c r="AF27" s="26">
        <f t="shared" ref="AF27:AH27" si="42">IF(AC27="N/A","N/A",AC27*$N27)</f>
        <v>861.06</v>
      </c>
      <c r="AG27" s="26">
        <f t="shared" si="42"/>
        <v>219.672</v>
      </c>
      <c r="AH27" s="25" t="str">
        <f t="shared" si="42"/>
        <v>N/A</v>
      </c>
      <c r="AI27" s="1"/>
      <c r="AJ27" s="27">
        <f t="shared" si="24"/>
        <v>5205.96</v>
      </c>
      <c r="AK27" s="28">
        <f t="shared" si="18"/>
        <v>5882.7348</v>
      </c>
      <c r="AL27" s="1"/>
      <c r="AM27" s="1"/>
      <c r="AN27" s="1"/>
      <c r="AO27" s="15"/>
      <c r="AP27" s="15"/>
      <c r="AQ27" s="11"/>
      <c r="AR27" s="27">
        <v>32.4</v>
      </c>
      <c r="AS27" s="1"/>
      <c r="AT27" s="22">
        <v>200.0</v>
      </c>
      <c r="AU27" s="9" t="s">
        <v>51</v>
      </c>
      <c r="AV27" s="22">
        <v>200.0</v>
      </c>
      <c r="AW27" s="1"/>
      <c r="AX27" s="9" t="s">
        <v>52</v>
      </c>
      <c r="AY27" s="9" t="s">
        <v>50</v>
      </c>
      <c r="AZ27" s="1"/>
      <c r="BA27" s="9" t="s">
        <v>78</v>
      </c>
      <c r="BB27" s="9" t="s">
        <v>54</v>
      </c>
      <c r="BC27" s="9"/>
      <c r="BD27" s="1"/>
      <c r="BE27" s="9"/>
      <c r="BF27" s="1"/>
    </row>
    <row r="28">
      <c r="A28" s="1"/>
      <c r="B28" s="43">
        <v>3.788446534E9</v>
      </c>
      <c r="C28" s="30" t="s">
        <v>46</v>
      </c>
      <c r="D28" s="31" t="s">
        <v>47</v>
      </c>
      <c r="E28" s="32" t="s">
        <v>48</v>
      </c>
      <c r="F28" s="32"/>
      <c r="G28" s="33">
        <v>3.0</v>
      </c>
      <c r="H28" s="34">
        <v>44633.0</v>
      </c>
      <c r="I28" s="34">
        <v>44759.0</v>
      </c>
      <c r="J28" s="34">
        <v>44762.0</v>
      </c>
      <c r="K28" s="33">
        <v>3.0</v>
      </c>
      <c r="L28" s="31"/>
      <c r="M28" s="35" t="s">
        <v>49</v>
      </c>
      <c r="N28" s="36">
        <v>1.13</v>
      </c>
      <c r="O28" s="35"/>
      <c r="P28" s="37">
        <v>210.8</v>
      </c>
      <c r="Q28" s="37">
        <v>150.0</v>
      </c>
      <c r="R28" s="37"/>
      <c r="S28" s="31"/>
      <c r="T28" s="37">
        <v>697.4</v>
      </c>
      <c r="U28" s="23">
        <f t="shared" si="3"/>
        <v>788.062</v>
      </c>
      <c r="V28" s="39">
        <f t="shared" si="4"/>
        <v>232.4666667</v>
      </c>
      <c r="W28" s="36">
        <f t="shared" si="5"/>
        <v>262.6873333</v>
      </c>
      <c r="X28" s="37">
        <v>697.4</v>
      </c>
      <c r="Y28" s="31"/>
      <c r="Z28" s="44" t="str">
        <f t="shared" ref="Z28:AB28" si="43">IF(AC28="N/A","N/A",AC28/$T28)</f>
        <v>N/A</v>
      </c>
      <c r="AA28" s="44" t="str">
        <f t="shared" si="43"/>
        <v>N/A</v>
      </c>
      <c r="AB28" s="44" t="str">
        <f t="shared" si="43"/>
        <v>N/A</v>
      </c>
      <c r="AC28" s="37" t="s">
        <v>50</v>
      </c>
      <c r="AD28" s="37" t="s">
        <v>50</v>
      </c>
      <c r="AE28" s="37" t="s">
        <v>50</v>
      </c>
      <c r="AF28" s="25" t="str">
        <f t="shared" ref="AF28:AH28" si="44">IF(AC28="N/A","N/A",AC28*$N28)</f>
        <v>N/A</v>
      </c>
      <c r="AG28" s="25" t="str">
        <f t="shared" si="44"/>
        <v>N/A</v>
      </c>
      <c r="AH28" s="25" t="str">
        <f t="shared" si="44"/>
        <v>N/A</v>
      </c>
      <c r="AI28" s="31"/>
      <c r="AJ28" s="37">
        <f t="shared" si="24"/>
        <v>697.4</v>
      </c>
      <c r="AK28" s="33">
        <f t="shared" si="18"/>
        <v>788.062</v>
      </c>
      <c r="AL28" s="31"/>
      <c r="AM28" s="31"/>
      <c r="AN28" s="31"/>
      <c r="AO28" s="46"/>
      <c r="AP28" s="46"/>
      <c r="AQ28" s="35"/>
      <c r="AR28" s="37" t="s">
        <v>50</v>
      </c>
      <c r="AS28" s="31"/>
      <c r="AT28" s="37">
        <v>150.0</v>
      </c>
      <c r="AU28" s="31"/>
      <c r="AV28" s="38"/>
      <c r="AW28" s="31"/>
      <c r="AX28" s="31" t="s">
        <v>58</v>
      </c>
      <c r="AY28" s="31" t="s">
        <v>50</v>
      </c>
      <c r="AZ28" s="31"/>
      <c r="BA28" s="31"/>
      <c r="BB28" s="31" t="s">
        <v>59</v>
      </c>
      <c r="BC28" s="31"/>
      <c r="BD28" s="31"/>
      <c r="BE28" s="31"/>
      <c r="BF28" s="1"/>
    </row>
    <row r="29">
      <c r="A29" s="1"/>
      <c r="B29" s="41">
        <v>2.227729433E9</v>
      </c>
      <c r="C29" s="17" t="s">
        <v>46</v>
      </c>
      <c r="D29" s="9" t="s">
        <v>55</v>
      </c>
      <c r="E29" s="18" t="s">
        <v>69</v>
      </c>
      <c r="F29" s="18"/>
      <c r="G29" s="19">
        <v>5.0</v>
      </c>
      <c r="H29" s="20">
        <v>44699.0</v>
      </c>
      <c r="I29" s="20">
        <v>44760.0</v>
      </c>
      <c r="J29" s="20">
        <v>44762.0</v>
      </c>
      <c r="K29" s="19">
        <v>2.0</v>
      </c>
      <c r="L29" s="1"/>
      <c r="M29" s="10" t="s">
        <v>49</v>
      </c>
      <c r="N29" s="21">
        <v>1.13</v>
      </c>
      <c r="O29" s="11"/>
      <c r="P29" s="12">
        <v>240.0</v>
      </c>
      <c r="Q29" s="12">
        <v>100.0</v>
      </c>
      <c r="R29" s="12"/>
      <c r="S29" s="1"/>
      <c r="T29" s="12">
        <v>580.0</v>
      </c>
      <c r="U29" s="23">
        <f t="shared" si="3"/>
        <v>655.4</v>
      </c>
      <c r="V29" s="23">
        <f t="shared" si="4"/>
        <v>290</v>
      </c>
      <c r="W29" s="21">
        <f t="shared" si="5"/>
        <v>327.7</v>
      </c>
      <c r="X29" s="12">
        <v>580.0</v>
      </c>
      <c r="Y29" s="1"/>
      <c r="Z29" s="14" t="str">
        <f t="shared" ref="Z29:AB29" si="45">IF(AC29="N/A","N/A",AC29/$T29)</f>
        <v>N/A</v>
      </c>
      <c r="AA29" s="24">
        <f t="shared" si="45"/>
        <v>0.15</v>
      </c>
      <c r="AB29" s="24">
        <f t="shared" si="45"/>
        <v>0.013</v>
      </c>
      <c r="AC29" s="12" t="s">
        <v>50</v>
      </c>
      <c r="AD29" s="12">
        <v>87.0</v>
      </c>
      <c r="AE29" s="12">
        <v>7.54</v>
      </c>
      <c r="AF29" s="25" t="str">
        <f t="shared" ref="AF29:AH29" si="46">IF(AC29="N/A","N/A",AC29*$N29)</f>
        <v>N/A</v>
      </c>
      <c r="AG29" s="26">
        <f t="shared" si="46"/>
        <v>98.31</v>
      </c>
      <c r="AH29" s="26">
        <f t="shared" si="46"/>
        <v>8.5202</v>
      </c>
      <c r="AI29" s="1"/>
      <c r="AJ29" s="27">
        <v>485.47</v>
      </c>
      <c r="AK29" s="28">
        <f t="shared" si="18"/>
        <v>548.5811</v>
      </c>
      <c r="AL29" s="1"/>
      <c r="AM29" s="1"/>
      <c r="AN29" s="1"/>
      <c r="AO29" s="15"/>
      <c r="AP29" s="15"/>
      <c r="AQ29" s="11"/>
      <c r="AR29" s="27" t="s">
        <v>50</v>
      </c>
      <c r="AS29" s="1"/>
      <c r="AT29" s="22">
        <v>200.0</v>
      </c>
      <c r="AU29" s="9" t="s">
        <v>57</v>
      </c>
      <c r="AV29" s="12" t="s">
        <v>50</v>
      </c>
      <c r="AW29" s="1"/>
      <c r="AX29" s="9" t="s">
        <v>52</v>
      </c>
      <c r="AY29" s="9" t="s">
        <v>50</v>
      </c>
      <c r="AZ29" s="1"/>
      <c r="BA29" s="9"/>
      <c r="BB29" s="9" t="s">
        <v>54</v>
      </c>
      <c r="BC29" s="20">
        <v>44763.0</v>
      </c>
      <c r="BD29" s="1"/>
      <c r="BE29" s="9"/>
      <c r="BF29" s="1"/>
    </row>
    <row r="30">
      <c r="A30" s="1"/>
      <c r="B30" s="43">
        <v>2.640342797E9</v>
      </c>
      <c r="C30" s="30" t="s">
        <v>46</v>
      </c>
      <c r="D30" s="31" t="s">
        <v>47</v>
      </c>
      <c r="E30" s="32" t="s">
        <v>48</v>
      </c>
      <c r="F30" s="32"/>
      <c r="G30" s="33">
        <v>3.0</v>
      </c>
      <c r="H30" s="34">
        <v>44626.0</v>
      </c>
      <c r="I30" s="34">
        <v>44761.0</v>
      </c>
      <c r="J30" s="34">
        <v>44765.0</v>
      </c>
      <c r="K30" s="33">
        <v>4.0</v>
      </c>
      <c r="L30" s="31"/>
      <c r="M30" s="35" t="s">
        <v>49</v>
      </c>
      <c r="N30" s="36">
        <v>1.13</v>
      </c>
      <c r="O30" s="35"/>
      <c r="P30" s="37">
        <v>210.8</v>
      </c>
      <c r="Q30" s="37">
        <v>150.0</v>
      </c>
      <c r="R30" s="37"/>
      <c r="S30" s="31"/>
      <c r="T30" s="37">
        <v>908.2</v>
      </c>
      <c r="U30" s="23">
        <f t="shared" si="3"/>
        <v>1026.266</v>
      </c>
      <c r="V30" s="39">
        <f t="shared" si="4"/>
        <v>227.05</v>
      </c>
      <c r="W30" s="36">
        <f t="shared" si="5"/>
        <v>256.5665</v>
      </c>
      <c r="X30" s="37">
        <v>908.2</v>
      </c>
      <c r="Y30" s="31"/>
      <c r="Z30" s="44" t="str">
        <f t="shared" ref="Z30:AB30" si="47">IF(AC30="N/A","N/A",AC30/$T30)</f>
        <v>N/A</v>
      </c>
      <c r="AA30" s="44" t="str">
        <f t="shared" si="47"/>
        <v>N/A</v>
      </c>
      <c r="AB30" s="44" t="str">
        <f t="shared" si="47"/>
        <v>N/A</v>
      </c>
      <c r="AC30" s="37" t="s">
        <v>50</v>
      </c>
      <c r="AD30" s="37" t="s">
        <v>50</v>
      </c>
      <c r="AE30" s="37" t="s">
        <v>50</v>
      </c>
      <c r="AF30" s="25" t="str">
        <f t="shared" ref="AF30:AH30" si="48">IF(AC30="N/A","N/A",AC30*$N30)</f>
        <v>N/A</v>
      </c>
      <c r="AG30" s="25" t="str">
        <f t="shared" si="48"/>
        <v>N/A</v>
      </c>
      <c r="AH30" s="25" t="str">
        <f t="shared" si="48"/>
        <v>N/A</v>
      </c>
      <c r="AI30" s="31"/>
      <c r="AJ30" s="37">
        <f t="shared" ref="AJ30:AJ34" si="51">T30-SUM(AC30:AE30)</f>
        <v>908.2</v>
      </c>
      <c r="AK30" s="33">
        <f t="shared" si="18"/>
        <v>1026.266</v>
      </c>
      <c r="AL30" s="31"/>
      <c r="AM30" s="31"/>
      <c r="AN30" s="31"/>
      <c r="AO30" s="46"/>
      <c r="AP30" s="46"/>
      <c r="AQ30" s="35"/>
      <c r="AR30" s="37" t="s">
        <v>50</v>
      </c>
      <c r="AS30" s="31"/>
      <c r="AT30" s="37">
        <v>150.0</v>
      </c>
      <c r="AU30" s="31"/>
      <c r="AV30" s="38"/>
      <c r="AW30" s="31"/>
      <c r="AX30" s="31" t="s">
        <v>58</v>
      </c>
      <c r="AY30" s="31" t="s">
        <v>50</v>
      </c>
      <c r="AZ30" s="31"/>
      <c r="BA30" s="31"/>
      <c r="BB30" s="31" t="s">
        <v>59</v>
      </c>
      <c r="BC30" s="31"/>
      <c r="BD30" s="31"/>
      <c r="BE30" s="31"/>
      <c r="BF30" s="1"/>
    </row>
    <row r="31">
      <c r="A31" s="1"/>
      <c r="B31" s="31" t="s">
        <v>79</v>
      </c>
      <c r="C31" s="31" t="s">
        <v>62</v>
      </c>
      <c r="D31" s="31" t="s">
        <v>55</v>
      </c>
      <c r="E31" s="31" t="s">
        <v>76</v>
      </c>
      <c r="F31" s="32"/>
      <c r="G31" s="33">
        <v>4.0</v>
      </c>
      <c r="H31" s="34">
        <v>44595.0</v>
      </c>
      <c r="I31" s="34">
        <v>44759.0</v>
      </c>
      <c r="J31" s="34">
        <v>44762.0</v>
      </c>
      <c r="K31" s="33">
        <v>3.0</v>
      </c>
      <c r="L31" s="31"/>
      <c r="M31" s="35" t="s">
        <v>49</v>
      </c>
      <c r="N31" s="36">
        <v>1.13</v>
      </c>
      <c r="O31" s="35"/>
      <c r="P31" s="38"/>
      <c r="Q31" s="38"/>
      <c r="R31" s="38"/>
      <c r="S31" s="31"/>
      <c r="T31" s="38"/>
      <c r="U31" s="23">
        <f t="shared" si="3"/>
        <v>0</v>
      </c>
      <c r="V31" s="39">
        <f t="shared" si="4"/>
        <v>0</v>
      </c>
      <c r="W31" s="36">
        <f t="shared" si="5"/>
        <v>0</v>
      </c>
      <c r="X31" s="38"/>
      <c r="Y31" s="31"/>
      <c r="Z31" s="44" t="str">
        <f t="shared" ref="Z31:AB31" si="49">IF(AC31="N/A","N/A",AC31/$T31)</f>
        <v>N/A</v>
      </c>
      <c r="AA31" s="44" t="str">
        <f t="shared" si="49"/>
        <v>N/A</v>
      </c>
      <c r="AB31" s="44" t="str">
        <f t="shared" si="49"/>
        <v>N/A</v>
      </c>
      <c r="AC31" s="38" t="s">
        <v>50</v>
      </c>
      <c r="AD31" s="38" t="s">
        <v>50</v>
      </c>
      <c r="AE31" s="38" t="s">
        <v>50</v>
      </c>
      <c r="AF31" s="25" t="str">
        <f t="shared" ref="AF31:AH31" si="50">IF(AC31="N/A","N/A",AC31*$N31)</f>
        <v>N/A</v>
      </c>
      <c r="AG31" s="25" t="str">
        <f t="shared" si="50"/>
        <v>N/A</v>
      </c>
      <c r="AH31" s="25" t="str">
        <f t="shared" si="50"/>
        <v>N/A</v>
      </c>
      <c r="AI31" s="31"/>
      <c r="AJ31" s="37">
        <f t="shared" si="51"/>
        <v>0</v>
      </c>
      <c r="AK31" s="33">
        <f t="shared" si="18"/>
        <v>0</v>
      </c>
      <c r="AL31" s="31"/>
      <c r="AM31" s="31"/>
      <c r="AN31" s="31"/>
      <c r="AO31" s="46"/>
      <c r="AP31" s="46"/>
      <c r="AQ31" s="35"/>
      <c r="AR31" s="38"/>
      <c r="AS31" s="31"/>
      <c r="AT31" s="38"/>
      <c r="AU31" s="31"/>
      <c r="AV31" s="38"/>
      <c r="AW31" s="31"/>
      <c r="AX31" s="31" t="s">
        <v>58</v>
      </c>
      <c r="AY31" s="31" t="s">
        <v>50</v>
      </c>
      <c r="AZ31" s="31"/>
      <c r="BA31" s="31"/>
      <c r="BB31" s="31" t="s">
        <v>59</v>
      </c>
      <c r="BC31" s="31"/>
      <c r="BD31" s="31"/>
      <c r="BE31" s="31"/>
      <c r="BF31" s="1"/>
    </row>
    <row r="32">
      <c r="A32" s="1"/>
      <c r="B32" s="16">
        <v>3.026596207E9</v>
      </c>
      <c r="C32" s="17" t="s">
        <v>46</v>
      </c>
      <c r="D32" s="9" t="s">
        <v>55</v>
      </c>
      <c r="E32" s="9" t="s">
        <v>69</v>
      </c>
      <c r="F32" s="18"/>
      <c r="G32" s="19">
        <v>3.0</v>
      </c>
      <c r="H32" s="20">
        <v>44762.0</v>
      </c>
      <c r="I32" s="20">
        <v>44762.0</v>
      </c>
      <c r="J32" s="20">
        <v>44763.0</v>
      </c>
      <c r="K32" s="19">
        <v>1.0</v>
      </c>
      <c r="L32" s="1"/>
      <c r="M32" s="10" t="s">
        <v>49</v>
      </c>
      <c r="N32" s="21">
        <v>1.13</v>
      </c>
      <c r="O32" s="11"/>
      <c r="P32" s="12">
        <v>220.0</v>
      </c>
      <c r="Q32" s="12">
        <v>100.0</v>
      </c>
      <c r="R32" s="12"/>
      <c r="S32" s="1"/>
      <c r="T32" s="12">
        <v>320.0</v>
      </c>
      <c r="U32" s="23">
        <f t="shared" si="3"/>
        <v>361.6</v>
      </c>
      <c r="V32" s="23">
        <f t="shared" si="4"/>
        <v>320</v>
      </c>
      <c r="W32" s="21">
        <f t="shared" si="5"/>
        <v>361.6</v>
      </c>
      <c r="X32" s="12">
        <v>320.0</v>
      </c>
      <c r="Y32" s="1"/>
      <c r="Z32" s="1" t="s">
        <v>50</v>
      </c>
      <c r="AA32" s="24">
        <f t="shared" ref="AA32:AB32" si="52">IF(AD32="N/A","N/A",AD32/$T32)</f>
        <v>0.15</v>
      </c>
      <c r="AB32" s="24">
        <f t="shared" si="52"/>
        <v>0.013</v>
      </c>
      <c r="AC32" s="12" t="s">
        <v>50</v>
      </c>
      <c r="AD32" s="22">
        <v>48.0</v>
      </c>
      <c r="AE32" s="22">
        <v>4.16</v>
      </c>
      <c r="AF32" s="25" t="s">
        <v>50</v>
      </c>
      <c r="AG32" s="26">
        <f t="shared" ref="AG32:AH32" si="53">IF(AD32="N/A","N/A",AD32*$N32)</f>
        <v>54.24</v>
      </c>
      <c r="AH32" s="26">
        <f t="shared" si="53"/>
        <v>4.7008</v>
      </c>
      <c r="AI32" s="1"/>
      <c r="AJ32" s="27">
        <f t="shared" si="51"/>
        <v>267.84</v>
      </c>
      <c r="AK32" s="28">
        <f t="shared" si="18"/>
        <v>302.6592</v>
      </c>
      <c r="AL32" s="1"/>
      <c r="AM32" s="1"/>
      <c r="AN32" s="1"/>
      <c r="AO32" s="15"/>
      <c r="AP32" s="15"/>
      <c r="AQ32" s="11"/>
      <c r="AR32" s="27" t="s">
        <v>50</v>
      </c>
      <c r="AS32" s="1"/>
      <c r="AT32" s="22">
        <v>200.0</v>
      </c>
      <c r="AU32" s="9" t="s">
        <v>57</v>
      </c>
      <c r="AV32" s="12" t="s">
        <v>50</v>
      </c>
      <c r="AW32" s="1"/>
      <c r="AX32" s="9" t="s">
        <v>52</v>
      </c>
      <c r="AY32" s="9" t="s">
        <v>50</v>
      </c>
      <c r="AZ32" s="1"/>
      <c r="BA32" s="9"/>
      <c r="BB32" s="9" t="s">
        <v>54</v>
      </c>
      <c r="BC32" s="20">
        <v>44763.0</v>
      </c>
      <c r="BD32" s="1"/>
      <c r="BE32" s="9"/>
      <c r="BF32" s="1"/>
    </row>
    <row r="33">
      <c r="A33" s="1"/>
      <c r="B33" s="16">
        <v>3.322234305E9</v>
      </c>
      <c r="C33" s="17" t="s">
        <v>46</v>
      </c>
      <c r="D33" s="9" t="s">
        <v>47</v>
      </c>
      <c r="E33" s="18" t="s">
        <v>48</v>
      </c>
      <c r="F33" s="18"/>
      <c r="G33" s="19">
        <v>3.0</v>
      </c>
      <c r="H33" s="20">
        <v>44673.0</v>
      </c>
      <c r="I33" s="20">
        <v>44762.0</v>
      </c>
      <c r="J33" s="20">
        <v>44765.0</v>
      </c>
      <c r="K33" s="19">
        <v>3.0</v>
      </c>
      <c r="L33" s="1"/>
      <c r="M33" s="10" t="s">
        <v>49</v>
      </c>
      <c r="N33" s="21">
        <v>1.13</v>
      </c>
      <c r="O33" s="11"/>
      <c r="P33" s="12">
        <v>697.4</v>
      </c>
      <c r="Q33" s="12">
        <v>150.0</v>
      </c>
      <c r="R33" s="12"/>
      <c r="S33" s="1"/>
      <c r="T33" s="12">
        <v>697.4</v>
      </c>
      <c r="U33" s="23">
        <f t="shared" si="3"/>
        <v>788.062</v>
      </c>
      <c r="V33" s="23">
        <f t="shared" si="4"/>
        <v>232.4666667</v>
      </c>
      <c r="W33" s="21">
        <f t="shared" si="5"/>
        <v>262.6873333</v>
      </c>
      <c r="X33" s="12">
        <v>697.4</v>
      </c>
      <c r="Y33" s="1"/>
      <c r="Z33" s="14" t="str">
        <f t="shared" ref="Z33:AB33" si="54">IF(AC33="N/A","N/A",AC33/$T33)</f>
        <v>N/A</v>
      </c>
      <c r="AA33" s="24">
        <f t="shared" si="54"/>
        <v>0.15</v>
      </c>
      <c r="AB33" s="24">
        <f t="shared" si="54"/>
        <v>0.01300544881</v>
      </c>
      <c r="AC33" s="12" t="s">
        <v>50</v>
      </c>
      <c r="AD33" s="12">
        <v>104.61</v>
      </c>
      <c r="AE33" s="12">
        <v>9.07</v>
      </c>
      <c r="AF33" s="25" t="str">
        <f t="shared" ref="AF33:AH33" si="55">IF(AC33="N/A","N/A",AC33*$N33)</f>
        <v>N/A</v>
      </c>
      <c r="AG33" s="26">
        <f t="shared" si="55"/>
        <v>118.2093</v>
      </c>
      <c r="AH33" s="26">
        <f t="shared" si="55"/>
        <v>10.2491</v>
      </c>
      <c r="AI33" s="1"/>
      <c r="AJ33" s="27">
        <f t="shared" si="51"/>
        <v>583.72</v>
      </c>
      <c r="AK33" s="28">
        <f t="shared" si="18"/>
        <v>659.6036</v>
      </c>
      <c r="AL33" s="1"/>
      <c r="AM33" s="1"/>
      <c r="AN33" s="1"/>
      <c r="AO33" s="15"/>
      <c r="AP33" s="15"/>
      <c r="AQ33" s="11"/>
      <c r="AR33" s="27" t="s">
        <v>50</v>
      </c>
      <c r="AS33" s="1"/>
      <c r="AT33" s="22">
        <v>150.0</v>
      </c>
      <c r="AU33" s="9" t="s">
        <v>51</v>
      </c>
      <c r="AV33" s="22">
        <v>150.0</v>
      </c>
      <c r="AW33" s="1"/>
      <c r="AX33" s="9" t="s">
        <v>52</v>
      </c>
      <c r="AY33" s="9" t="s">
        <v>50</v>
      </c>
      <c r="AZ33" s="1"/>
      <c r="BA33" s="16" t="s">
        <v>53</v>
      </c>
      <c r="BB33" s="9"/>
      <c r="BC33" s="9"/>
      <c r="BD33" s="1"/>
      <c r="BE33" s="9"/>
      <c r="BF33" s="1"/>
    </row>
    <row r="34">
      <c r="A34" s="1"/>
      <c r="B34" s="16">
        <v>2.734071791E9</v>
      </c>
      <c r="C34" s="17" t="s">
        <v>46</v>
      </c>
      <c r="D34" s="9" t="s">
        <v>55</v>
      </c>
      <c r="E34" s="18" t="s">
        <v>69</v>
      </c>
      <c r="F34" s="18"/>
      <c r="G34" s="19">
        <v>5.0</v>
      </c>
      <c r="H34" s="20">
        <v>44665.0</v>
      </c>
      <c r="I34" s="20">
        <v>44763.0</v>
      </c>
      <c r="J34" s="20">
        <v>44769.0</v>
      </c>
      <c r="K34" s="19">
        <v>6.0</v>
      </c>
      <c r="L34" s="1"/>
      <c r="M34" s="10" t="s">
        <v>49</v>
      </c>
      <c r="N34" s="21">
        <v>1.13</v>
      </c>
      <c r="O34" s="11"/>
      <c r="P34" s="12">
        <v>240.0</v>
      </c>
      <c r="Q34" s="12">
        <v>100.0</v>
      </c>
      <c r="R34" s="12"/>
      <c r="S34" s="1"/>
      <c r="T34" s="12">
        <v>1540.0</v>
      </c>
      <c r="U34" s="23">
        <f t="shared" si="3"/>
        <v>1740.2</v>
      </c>
      <c r="V34" s="23">
        <f t="shared" si="4"/>
        <v>256.6666667</v>
      </c>
      <c r="W34" s="21">
        <f t="shared" si="5"/>
        <v>290.0333333</v>
      </c>
      <c r="X34" s="12">
        <v>1540.0</v>
      </c>
      <c r="Y34" s="1"/>
      <c r="Z34" s="1" t="s">
        <v>50</v>
      </c>
      <c r="AA34" s="24">
        <f t="shared" ref="AA34:AB34" si="56">IF(AD34="N/A","N/A",AD34/$T34)</f>
        <v>0.15</v>
      </c>
      <c r="AB34" s="24">
        <f t="shared" si="56"/>
        <v>0.013</v>
      </c>
      <c r="AC34" s="12" t="s">
        <v>50</v>
      </c>
      <c r="AD34" s="12">
        <v>231.0</v>
      </c>
      <c r="AE34" s="12">
        <v>20.02</v>
      </c>
      <c r="AF34" s="25" t="s">
        <v>50</v>
      </c>
      <c r="AG34" s="26">
        <f t="shared" ref="AG34:AH34" si="57">IF(AD34="N/A","N/A",AD34*$N34)</f>
        <v>261.03</v>
      </c>
      <c r="AH34" s="26">
        <f t="shared" si="57"/>
        <v>22.6226</v>
      </c>
      <c r="AI34" s="1"/>
      <c r="AJ34" s="27">
        <f t="shared" si="51"/>
        <v>1288.98</v>
      </c>
      <c r="AK34" s="28">
        <f t="shared" si="18"/>
        <v>1456.5474</v>
      </c>
      <c r="AL34" s="1"/>
      <c r="AM34" s="1"/>
      <c r="AN34" s="1"/>
      <c r="AO34" s="15"/>
      <c r="AP34" s="15"/>
      <c r="AQ34" s="11"/>
      <c r="AR34" s="27" t="s">
        <v>50</v>
      </c>
      <c r="AS34" s="1"/>
      <c r="AT34" s="22">
        <v>200.0</v>
      </c>
      <c r="AU34" s="9" t="s">
        <v>57</v>
      </c>
      <c r="AV34" s="12" t="s">
        <v>50</v>
      </c>
      <c r="AW34" s="1"/>
      <c r="AX34" s="9" t="s">
        <v>52</v>
      </c>
      <c r="AY34" s="9" t="s">
        <v>50</v>
      </c>
      <c r="AZ34" s="1"/>
      <c r="BA34" s="16"/>
      <c r="BB34" s="9" t="s">
        <v>54</v>
      </c>
      <c r="BC34" s="20">
        <v>44770.0</v>
      </c>
      <c r="BD34" s="1"/>
      <c r="BE34" s="9"/>
      <c r="BF34" s="1"/>
    </row>
    <row r="35">
      <c r="A35" s="1"/>
      <c r="B35" s="41">
        <v>2.977926482E9</v>
      </c>
      <c r="C35" s="17" t="s">
        <v>46</v>
      </c>
      <c r="D35" s="9" t="s">
        <v>55</v>
      </c>
      <c r="E35" s="18" t="s">
        <v>69</v>
      </c>
      <c r="F35" s="18"/>
      <c r="G35" s="19">
        <v>4.0</v>
      </c>
      <c r="H35" s="20">
        <v>44632.0</v>
      </c>
      <c r="I35" s="20">
        <v>44764.0</v>
      </c>
      <c r="J35" s="20">
        <v>44766.0</v>
      </c>
      <c r="K35" s="19">
        <v>2.0</v>
      </c>
      <c r="L35" s="1"/>
      <c r="M35" s="10" t="s">
        <v>49</v>
      </c>
      <c r="N35" s="21">
        <v>1.13</v>
      </c>
      <c r="O35" s="11"/>
      <c r="P35" s="12">
        <v>240.0</v>
      </c>
      <c r="Q35" s="12">
        <v>100.0</v>
      </c>
      <c r="R35" s="12"/>
      <c r="S35" s="1"/>
      <c r="T35" s="12">
        <v>580.0</v>
      </c>
      <c r="U35" s="23">
        <f t="shared" si="3"/>
        <v>655.4</v>
      </c>
      <c r="V35" s="23">
        <f t="shared" si="4"/>
        <v>290</v>
      </c>
      <c r="W35" s="21">
        <f t="shared" si="5"/>
        <v>327.7</v>
      </c>
      <c r="X35" s="12">
        <v>580.0</v>
      </c>
      <c r="Y35" s="1"/>
      <c r="Z35" s="1" t="s">
        <v>50</v>
      </c>
      <c r="AA35" s="14" t="str">
        <f t="shared" ref="AA35:AB35" si="58">IF(AD35="N/A","N/A",AD35/$T35)</f>
        <v>N/A</v>
      </c>
      <c r="AB35" s="14" t="str">
        <f t="shared" si="58"/>
        <v>N/A</v>
      </c>
      <c r="AC35" s="12" t="s">
        <v>50</v>
      </c>
      <c r="AD35" s="12" t="s">
        <v>50</v>
      </c>
      <c r="AE35" s="12" t="s">
        <v>50</v>
      </c>
      <c r="AF35" s="25" t="s">
        <v>50</v>
      </c>
      <c r="AG35" s="25" t="s">
        <v>50</v>
      </c>
      <c r="AH35" s="25" t="s">
        <v>50</v>
      </c>
      <c r="AI35" s="1"/>
      <c r="AJ35" s="1" t="s">
        <v>50</v>
      </c>
      <c r="AK35" s="1" t="s">
        <v>50</v>
      </c>
      <c r="AL35" s="1"/>
      <c r="AM35" s="1"/>
      <c r="AN35" s="1"/>
      <c r="AO35" s="15"/>
      <c r="AP35" s="15"/>
      <c r="AQ35" s="11"/>
      <c r="AR35" s="27" t="s">
        <v>50</v>
      </c>
      <c r="AS35" s="1"/>
      <c r="AT35" s="22">
        <v>200.0</v>
      </c>
      <c r="AU35" s="9" t="s">
        <v>57</v>
      </c>
      <c r="AV35" s="12" t="s">
        <v>50</v>
      </c>
      <c r="AW35" s="1"/>
      <c r="AX35" s="9" t="s">
        <v>80</v>
      </c>
      <c r="AY35" s="9" t="s">
        <v>50</v>
      </c>
      <c r="AZ35" s="1"/>
      <c r="BA35" s="16"/>
      <c r="BB35" s="9" t="s">
        <v>59</v>
      </c>
      <c r="BC35" s="50"/>
      <c r="BD35" s="1"/>
      <c r="BE35" s="9"/>
      <c r="BF35" s="1"/>
    </row>
    <row r="36">
      <c r="A36" s="1"/>
      <c r="B36" s="16">
        <v>2.715842948E9</v>
      </c>
      <c r="C36" s="17" t="s">
        <v>46</v>
      </c>
      <c r="D36" s="9" t="s">
        <v>47</v>
      </c>
      <c r="E36" s="18" t="s">
        <v>48</v>
      </c>
      <c r="F36" s="18"/>
      <c r="G36" s="19">
        <v>3.0</v>
      </c>
      <c r="H36" s="20">
        <v>44666.0</v>
      </c>
      <c r="I36" s="20">
        <v>44765.0</v>
      </c>
      <c r="J36" s="20">
        <v>44769.0</v>
      </c>
      <c r="K36" s="19">
        <v>4.0</v>
      </c>
      <c r="L36" s="1"/>
      <c r="M36" s="10" t="s">
        <v>49</v>
      </c>
      <c r="N36" s="21">
        <v>1.13</v>
      </c>
      <c r="O36" s="11"/>
      <c r="P36" s="12">
        <v>210.8</v>
      </c>
      <c r="Q36" s="12">
        <v>60.0</v>
      </c>
      <c r="R36" s="12"/>
      <c r="S36" s="1"/>
      <c r="T36" s="12">
        <v>908.2</v>
      </c>
      <c r="U36" s="23">
        <f t="shared" si="3"/>
        <v>1026.266</v>
      </c>
      <c r="V36" s="23">
        <f t="shared" si="4"/>
        <v>227.05</v>
      </c>
      <c r="W36" s="21">
        <f t="shared" si="5"/>
        <v>256.5665</v>
      </c>
      <c r="X36" s="12">
        <v>908.2</v>
      </c>
      <c r="Y36" s="1"/>
      <c r="Z36" s="14" t="str">
        <f t="shared" ref="Z36:AB36" si="59">IF(AC36="N/A","N/A",AC36/$T36)</f>
        <v>N/A</v>
      </c>
      <c r="AA36" s="24">
        <f t="shared" si="59"/>
        <v>0.15</v>
      </c>
      <c r="AB36" s="24">
        <f t="shared" si="59"/>
        <v>0.01300374367</v>
      </c>
      <c r="AC36" s="12" t="s">
        <v>50</v>
      </c>
      <c r="AD36" s="12">
        <v>136.23</v>
      </c>
      <c r="AE36" s="12">
        <v>11.81</v>
      </c>
      <c r="AF36" s="25" t="str">
        <f t="shared" ref="AF36:AH36" si="60">IF(AC36="N/A","N/A",AC36*$N36)</f>
        <v>N/A</v>
      </c>
      <c r="AG36" s="26">
        <f t="shared" si="60"/>
        <v>153.9399</v>
      </c>
      <c r="AH36" s="26">
        <f t="shared" si="60"/>
        <v>13.3453</v>
      </c>
      <c r="AI36" s="1"/>
      <c r="AJ36" s="27">
        <f t="shared" ref="AJ36:AJ41" si="63">T36-SUM(AC36:AE36)</f>
        <v>760.16</v>
      </c>
      <c r="AK36" s="28">
        <f t="shared" ref="AK36:AK41" si="64">AJ36*N36</f>
        <v>858.9808</v>
      </c>
      <c r="AL36" s="1"/>
      <c r="AM36" s="1"/>
      <c r="AN36" s="1"/>
      <c r="AO36" s="15"/>
      <c r="AP36" s="15"/>
      <c r="AQ36" s="11"/>
      <c r="AR36" s="27" t="s">
        <v>50</v>
      </c>
      <c r="AS36" s="1"/>
      <c r="AT36" s="22">
        <v>150.0</v>
      </c>
      <c r="AU36" s="9" t="s">
        <v>51</v>
      </c>
      <c r="AV36" s="22">
        <v>150.0</v>
      </c>
      <c r="AW36" s="1"/>
      <c r="AX36" s="9" t="s">
        <v>52</v>
      </c>
      <c r="AY36" s="9" t="s">
        <v>50</v>
      </c>
      <c r="AZ36" s="1"/>
      <c r="BA36" s="16" t="s">
        <v>53</v>
      </c>
      <c r="BB36" s="9"/>
      <c r="BC36" s="9"/>
      <c r="BD36" s="1"/>
      <c r="BE36" s="9"/>
      <c r="BF36" s="1"/>
    </row>
    <row r="37">
      <c r="A37" s="1"/>
      <c r="B37" s="43">
        <v>3.250945784E9</v>
      </c>
      <c r="C37" s="30" t="s">
        <v>46</v>
      </c>
      <c r="D37" s="31" t="s">
        <v>47</v>
      </c>
      <c r="E37" s="32" t="s">
        <v>48</v>
      </c>
      <c r="F37" s="31"/>
      <c r="G37" s="33">
        <v>3.0</v>
      </c>
      <c r="H37" s="34">
        <v>44654.0</v>
      </c>
      <c r="I37" s="34">
        <v>44765.0</v>
      </c>
      <c r="J37" s="34">
        <v>44769.0</v>
      </c>
      <c r="K37" s="33">
        <v>4.0</v>
      </c>
      <c r="L37" s="31"/>
      <c r="M37" s="35" t="s">
        <v>49</v>
      </c>
      <c r="N37" s="36">
        <v>1.13</v>
      </c>
      <c r="O37" s="35"/>
      <c r="P37" s="37">
        <v>210.8</v>
      </c>
      <c r="Q37" s="37">
        <v>65.0</v>
      </c>
      <c r="R37" s="37"/>
      <c r="S37" s="31"/>
      <c r="T37" s="37">
        <v>908.2</v>
      </c>
      <c r="U37" s="23">
        <f t="shared" si="3"/>
        <v>1026.266</v>
      </c>
      <c r="V37" s="39">
        <f t="shared" si="4"/>
        <v>227.05</v>
      </c>
      <c r="W37" s="36">
        <f t="shared" si="5"/>
        <v>256.5665</v>
      </c>
      <c r="X37" s="37">
        <v>908.2</v>
      </c>
      <c r="Y37" s="31"/>
      <c r="Z37" s="44" t="str">
        <f t="shared" ref="Z37:AB37" si="61">IF(AC37="N/A","N/A",AC37/$T37)</f>
        <v>N/A</v>
      </c>
      <c r="AA37" s="44" t="str">
        <f t="shared" si="61"/>
        <v>N/A</v>
      </c>
      <c r="AB37" s="44" t="str">
        <f t="shared" si="61"/>
        <v>N/A</v>
      </c>
      <c r="AC37" s="37" t="s">
        <v>50</v>
      </c>
      <c r="AD37" s="37" t="s">
        <v>50</v>
      </c>
      <c r="AE37" s="37" t="s">
        <v>50</v>
      </c>
      <c r="AF37" s="25" t="str">
        <f t="shared" ref="AF37:AH37" si="62">IF(AC37="N/A","N/A",AC37*$N37)</f>
        <v>N/A</v>
      </c>
      <c r="AG37" s="25" t="str">
        <f t="shared" si="62"/>
        <v>N/A</v>
      </c>
      <c r="AH37" s="25" t="str">
        <f t="shared" si="62"/>
        <v>N/A</v>
      </c>
      <c r="AI37" s="31"/>
      <c r="AJ37" s="37">
        <f t="shared" si="63"/>
        <v>908.2</v>
      </c>
      <c r="AK37" s="33">
        <f t="shared" si="64"/>
        <v>1026.266</v>
      </c>
      <c r="AL37" s="31"/>
      <c r="AM37" s="31"/>
      <c r="AN37" s="31"/>
      <c r="AO37" s="46"/>
      <c r="AP37" s="46"/>
      <c r="AQ37" s="35"/>
      <c r="AR37" s="37" t="s">
        <v>50</v>
      </c>
      <c r="AS37" s="31"/>
      <c r="AT37" s="37">
        <v>150.0</v>
      </c>
      <c r="AU37" s="31"/>
      <c r="AV37" s="38"/>
      <c r="AW37" s="31"/>
      <c r="AX37" s="31" t="s">
        <v>58</v>
      </c>
      <c r="AY37" s="31" t="s">
        <v>50</v>
      </c>
      <c r="AZ37" s="31"/>
      <c r="BA37" s="31"/>
      <c r="BB37" s="31" t="s">
        <v>59</v>
      </c>
      <c r="BC37" s="31"/>
      <c r="BD37" s="31"/>
      <c r="BE37" s="31"/>
      <c r="BF37" s="1"/>
    </row>
    <row r="38">
      <c r="A38" s="1"/>
      <c r="B38" s="43">
        <v>2.106474574E9</v>
      </c>
      <c r="C38" s="30" t="s">
        <v>46</v>
      </c>
      <c r="D38" s="31" t="s">
        <v>47</v>
      </c>
      <c r="E38" s="32" t="s">
        <v>48</v>
      </c>
      <c r="F38" s="31"/>
      <c r="G38" s="33">
        <v>3.0</v>
      </c>
      <c r="H38" s="34">
        <v>44651.0</v>
      </c>
      <c r="I38" s="34">
        <v>44829.0</v>
      </c>
      <c r="J38" s="34">
        <v>44771.0</v>
      </c>
      <c r="K38" s="33">
        <v>4.0</v>
      </c>
      <c r="L38" s="31"/>
      <c r="M38" s="35" t="s">
        <v>49</v>
      </c>
      <c r="N38" s="36">
        <v>1.13</v>
      </c>
      <c r="O38" s="35"/>
      <c r="P38" s="37">
        <v>210.8</v>
      </c>
      <c r="Q38" s="37">
        <v>65.0</v>
      </c>
      <c r="R38" s="37"/>
      <c r="S38" s="31"/>
      <c r="T38" s="37">
        <v>908.2</v>
      </c>
      <c r="U38" s="23">
        <f t="shared" si="3"/>
        <v>1026.266</v>
      </c>
      <c r="V38" s="39">
        <f t="shared" si="4"/>
        <v>227.05</v>
      </c>
      <c r="W38" s="36">
        <f t="shared" si="5"/>
        <v>256.5665</v>
      </c>
      <c r="X38" s="37">
        <v>908.2</v>
      </c>
      <c r="Y38" s="31"/>
      <c r="Z38" s="44" t="str">
        <f t="shared" ref="Z38:AB38" si="65">IF(AC38="N/A","N/A",AC38/$T38)</f>
        <v>N/A</v>
      </c>
      <c r="AA38" s="44" t="str">
        <f t="shared" si="65"/>
        <v>N/A</v>
      </c>
      <c r="AB38" s="44" t="str">
        <f t="shared" si="65"/>
        <v>N/A</v>
      </c>
      <c r="AC38" s="37" t="s">
        <v>50</v>
      </c>
      <c r="AD38" s="37" t="s">
        <v>50</v>
      </c>
      <c r="AE38" s="37" t="s">
        <v>50</v>
      </c>
      <c r="AF38" s="25" t="str">
        <f t="shared" ref="AF38:AH38" si="66">IF(AC38="N/A","N/A",AC38*$N38)</f>
        <v>N/A</v>
      </c>
      <c r="AG38" s="25" t="str">
        <f t="shared" si="66"/>
        <v>N/A</v>
      </c>
      <c r="AH38" s="25" t="str">
        <f t="shared" si="66"/>
        <v>N/A</v>
      </c>
      <c r="AI38" s="31"/>
      <c r="AJ38" s="37">
        <f t="shared" si="63"/>
        <v>908.2</v>
      </c>
      <c r="AK38" s="33">
        <f t="shared" si="64"/>
        <v>1026.266</v>
      </c>
      <c r="AL38" s="31"/>
      <c r="AM38" s="31"/>
      <c r="AN38" s="31"/>
      <c r="AO38" s="46"/>
      <c r="AP38" s="46"/>
      <c r="AQ38" s="35"/>
      <c r="AR38" s="37" t="s">
        <v>50</v>
      </c>
      <c r="AS38" s="31"/>
      <c r="AT38" s="37">
        <v>150.0</v>
      </c>
      <c r="AU38" s="31"/>
      <c r="AV38" s="38"/>
      <c r="AW38" s="31"/>
      <c r="AX38" s="31" t="s">
        <v>58</v>
      </c>
      <c r="AY38" s="31" t="s">
        <v>50</v>
      </c>
      <c r="AZ38" s="31"/>
      <c r="BA38" s="31"/>
      <c r="BB38" s="31" t="s">
        <v>59</v>
      </c>
      <c r="BC38" s="31"/>
      <c r="BD38" s="31"/>
      <c r="BE38" s="31"/>
      <c r="BF38" s="1"/>
    </row>
    <row r="39">
      <c r="A39" s="1"/>
      <c r="B39" s="43">
        <v>2.120522863E9</v>
      </c>
      <c r="C39" s="30" t="s">
        <v>46</v>
      </c>
      <c r="D39" s="31" t="s">
        <v>63</v>
      </c>
      <c r="E39" s="32" t="s">
        <v>72</v>
      </c>
      <c r="F39" s="32"/>
      <c r="G39" s="33">
        <v>3.0</v>
      </c>
      <c r="H39" s="34">
        <v>44669.0</v>
      </c>
      <c r="I39" s="34">
        <v>44769.0</v>
      </c>
      <c r="J39" s="34">
        <v>44775.0</v>
      </c>
      <c r="K39" s="33">
        <v>6.0</v>
      </c>
      <c r="L39" s="31"/>
      <c r="M39" s="35" t="s">
        <v>49</v>
      </c>
      <c r="N39" s="36">
        <v>1.13</v>
      </c>
      <c r="O39" s="35"/>
      <c r="P39" s="37">
        <v>832.0</v>
      </c>
      <c r="Q39" s="37">
        <v>175.0</v>
      </c>
      <c r="R39" s="37"/>
      <c r="S39" s="31"/>
      <c r="T39" s="37">
        <v>5187.0</v>
      </c>
      <c r="U39" s="23">
        <f t="shared" si="3"/>
        <v>5861.31</v>
      </c>
      <c r="V39" s="39">
        <f t="shared" si="4"/>
        <v>864.5</v>
      </c>
      <c r="W39" s="36">
        <f t="shared" si="5"/>
        <v>976.885</v>
      </c>
      <c r="X39" s="37">
        <v>1007.0</v>
      </c>
      <c r="Y39" s="31"/>
      <c r="Z39" s="44" t="str">
        <f t="shared" ref="Z39:AB39" si="67">IF(AC39="N/A","N/A",AC39/$T39)</f>
        <v>N/A</v>
      </c>
      <c r="AA39" s="44" t="str">
        <f t="shared" si="67"/>
        <v>N/A</v>
      </c>
      <c r="AB39" s="44" t="str">
        <f t="shared" si="67"/>
        <v>N/A</v>
      </c>
      <c r="AC39" s="37" t="s">
        <v>50</v>
      </c>
      <c r="AD39" s="37" t="s">
        <v>50</v>
      </c>
      <c r="AE39" s="38" t="s">
        <v>50</v>
      </c>
      <c r="AF39" s="25" t="str">
        <f t="shared" ref="AF39:AH39" si="68">IF(AC39="N/A","N/A",AC39*$N39)</f>
        <v>N/A</v>
      </c>
      <c r="AG39" s="25" t="str">
        <f t="shared" si="68"/>
        <v>N/A</v>
      </c>
      <c r="AH39" s="25" t="str">
        <f t="shared" si="68"/>
        <v>N/A</v>
      </c>
      <c r="AI39" s="31"/>
      <c r="AJ39" s="37">
        <f t="shared" si="63"/>
        <v>5187</v>
      </c>
      <c r="AK39" s="33">
        <f t="shared" si="64"/>
        <v>5861.31</v>
      </c>
      <c r="AL39" s="31"/>
      <c r="AM39" s="31"/>
      <c r="AN39" s="31"/>
      <c r="AO39" s="46"/>
      <c r="AP39" s="46"/>
      <c r="AQ39" s="35"/>
      <c r="AR39" s="37" t="s">
        <v>50</v>
      </c>
      <c r="AS39" s="31"/>
      <c r="AT39" s="37">
        <v>200.0</v>
      </c>
      <c r="AU39" s="31"/>
      <c r="AV39" s="38"/>
      <c r="AW39" s="31"/>
      <c r="AX39" s="31" t="s">
        <v>58</v>
      </c>
      <c r="AY39" s="31" t="s">
        <v>50</v>
      </c>
      <c r="AZ39" s="31"/>
      <c r="BA39" s="31"/>
      <c r="BB39" s="31" t="s">
        <v>59</v>
      </c>
      <c r="BC39" s="31"/>
      <c r="BD39" s="31"/>
      <c r="BE39" s="31"/>
      <c r="BF39" s="1"/>
    </row>
    <row r="40">
      <c r="A40" s="1"/>
      <c r="B40" s="16">
        <v>3.705158041E9</v>
      </c>
      <c r="C40" s="17" t="s">
        <v>46</v>
      </c>
      <c r="D40" s="9" t="s">
        <v>47</v>
      </c>
      <c r="E40" s="18" t="s">
        <v>48</v>
      </c>
      <c r="F40" s="18"/>
      <c r="G40" s="19">
        <v>3.0</v>
      </c>
      <c r="H40" s="20">
        <v>44698.0</v>
      </c>
      <c r="I40" s="20">
        <v>44769.0</v>
      </c>
      <c r="J40" s="20">
        <v>44772.0</v>
      </c>
      <c r="K40" s="19">
        <v>3.0</v>
      </c>
      <c r="L40" s="1"/>
      <c r="M40" s="10" t="s">
        <v>49</v>
      </c>
      <c r="N40" s="21">
        <v>1.13</v>
      </c>
      <c r="O40" s="11"/>
      <c r="P40" s="12">
        <v>210.8</v>
      </c>
      <c r="Q40" s="12">
        <v>65.0</v>
      </c>
      <c r="R40" s="12"/>
      <c r="S40" s="1"/>
      <c r="T40" s="12">
        <v>697.4</v>
      </c>
      <c r="U40" s="23">
        <f t="shared" si="3"/>
        <v>788.062</v>
      </c>
      <c r="V40" s="23">
        <f t="shared" si="4"/>
        <v>232.4666667</v>
      </c>
      <c r="W40" s="21">
        <f t="shared" si="5"/>
        <v>262.6873333</v>
      </c>
      <c r="X40" s="12">
        <v>697.68</v>
      </c>
      <c r="Y40" s="1"/>
      <c r="Z40" s="14" t="str">
        <f t="shared" ref="Z40:AB40" si="69">IF(AC40="N/A","N/A",AC40/$T40)</f>
        <v>N/A</v>
      </c>
      <c r="AA40" s="24">
        <f t="shared" si="69"/>
        <v>0.15</v>
      </c>
      <c r="AB40" s="24">
        <f t="shared" si="69"/>
        <v>0.01300544881</v>
      </c>
      <c r="AC40" s="12" t="s">
        <v>50</v>
      </c>
      <c r="AD40" s="12">
        <v>104.61</v>
      </c>
      <c r="AE40" s="12">
        <v>9.07</v>
      </c>
      <c r="AF40" s="25" t="str">
        <f t="shared" ref="AF40:AH40" si="70">IF(AC40="N/A","N/A",AC40*$N40)</f>
        <v>N/A</v>
      </c>
      <c r="AG40" s="26">
        <f t="shared" si="70"/>
        <v>118.2093</v>
      </c>
      <c r="AH40" s="26">
        <f t="shared" si="70"/>
        <v>10.2491</v>
      </c>
      <c r="AI40" s="1"/>
      <c r="AJ40" s="27">
        <f t="shared" si="63"/>
        <v>583.72</v>
      </c>
      <c r="AK40" s="28">
        <f t="shared" si="64"/>
        <v>659.6036</v>
      </c>
      <c r="AL40" s="1"/>
      <c r="AM40" s="1"/>
      <c r="AN40" s="1"/>
      <c r="AO40" s="15"/>
      <c r="AP40" s="15"/>
      <c r="AQ40" s="11"/>
      <c r="AR40" s="27"/>
      <c r="AS40" s="1"/>
      <c r="AT40" s="22">
        <v>150.0</v>
      </c>
      <c r="AU40" s="9" t="s">
        <v>51</v>
      </c>
      <c r="AV40" s="12"/>
      <c r="AW40" s="1"/>
      <c r="AX40" s="9" t="s">
        <v>52</v>
      </c>
      <c r="AY40" s="9" t="s">
        <v>50</v>
      </c>
      <c r="AZ40" s="1"/>
      <c r="BA40" s="16" t="s">
        <v>53</v>
      </c>
      <c r="BB40" s="9" t="s">
        <v>54</v>
      </c>
      <c r="BC40" s="9"/>
      <c r="BD40" s="1"/>
      <c r="BE40" s="9"/>
      <c r="BF40" s="1"/>
    </row>
    <row r="41">
      <c r="A41" s="1"/>
      <c r="B41" s="16">
        <v>3.160618502E9</v>
      </c>
      <c r="C41" s="17" t="s">
        <v>46</v>
      </c>
      <c r="D41" s="9" t="s">
        <v>55</v>
      </c>
      <c r="E41" s="18" t="s">
        <v>69</v>
      </c>
      <c r="F41" s="18"/>
      <c r="G41" s="19">
        <v>6.0</v>
      </c>
      <c r="H41" s="20">
        <v>44736.0</v>
      </c>
      <c r="I41" s="20">
        <v>44769.0</v>
      </c>
      <c r="J41" s="20">
        <v>44771.0</v>
      </c>
      <c r="K41" s="19">
        <v>2.0</v>
      </c>
      <c r="L41" s="1"/>
      <c r="M41" s="10" t="s">
        <v>49</v>
      </c>
      <c r="N41" s="21">
        <v>1.13</v>
      </c>
      <c r="O41" s="11"/>
      <c r="P41" s="12">
        <v>240.0</v>
      </c>
      <c r="Q41" s="12">
        <v>100.0</v>
      </c>
      <c r="R41" s="12"/>
      <c r="S41" s="1"/>
      <c r="T41" s="12">
        <v>580.0</v>
      </c>
      <c r="U41" s="23">
        <f t="shared" si="3"/>
        <v>655.4</v>
      </c>
      <c r="V41" s="23">
        <f t="shared" si="4"/>
        <v>290</v>
      </c>
      <c r="W41" s="21">
        <f t="shared" si="5"/>
        <v>327.7</v>
      </c>
      <c r="X41" s="12">
        <v>580.0</v>
      </c>
      <c r="Y41" s="1"/>
      <c r="Z41" s="1" t="s">
        <v>50</v>
      </c>
      <c r="AA41" s="24">
        <f t="shared" ref="AA41:AB41" si="71">IF(AD41="N/A","N/A",AD41/$T41)</f>
        <v>0.15</v>
      </c>
      <c r="AB41" s="24">
        <f t="shared" si="71"/>
        <v>0.013</v>
      </c>
      <c r="AC41" s="12" t="s">
        <v>50</v>
      </c>
      <c r="AD41" s="12">
        <v>87.0</v>
      </c>
      <c r="AE41" s="12">
        <v>7.54</v>
      </c>
      <c r="AF41" s="25" t="s">
        <v>50</v>
      </c>
      <c r="AG41" s="26">
        <f t="shared" ref="AG41:AH41" si="72">IF(AD41="N/A","N/A",AD41*$N41)</f>
        <v>98.31</v>
      </c>
      <c r="AH41" s="26">
        <f t="shared" si="72"/>
        <v>8.5202</v>
      </c>
      <c r="AI41" s="1"/>
      <c r="AJ41" s="27">
        <f t="shared" si="63"/>
        <v>485.46</v>
      </c>
      <c r="AK41" s="28">
        <f t="shared" si="64"/>
        <v>548.5698</v>
      </c>
      <c r="AL41" s="1"/>
      <c r="AM41" s="1"/>
      <c r="AN41" s="1"/>
      <c r="AO41" s="15"/>
      <c r="AP41" s="15"/>
      <c r="AQ41" s="11"/>
      <c r="AR41" s="27" t="s">
        <v>50</v>
      </c>
      <c r="AS41" s="1"/>
      <c r="AT41" s="22">
        <v>200.0</v>
      </c>
      <c r="AU41" s="9" t="s">
        <v>57</v>
      </c>
      <c r="AV41" s="12" t="s">
        <v>50</v>
      </c>
      <c r="AW41" s="1"/>
      <c r="AX41" s="9" t="s">
        <v>52</v>
      </c>
      <c r="AY41" s="9" t="s">
        <v>50</v>
      </c>
      <c r="AZ41" s="1"/>
      <c r="BA41" s="16"/>
      <c r="BB41" s="9" t="s">
        <v>54</v>
      </c>
      <c r="BC41" s="20">
        <v>44777.0</v>
      </c>
      <c r="BD41" s="1"/>
      <c r="BE41" s="9"/>
      <c r="BF41" s="1"/>
    </row>
    <row r="42">
      <c r="A42" s="1"/>
      <c r="B42" s="43">
        <v>3.320876667E9</v>
      </c>
      <c r="C42" s="30" t="s">
        <v>46</v>
      </c>
      <c r="D42" s="31" t="s">
        <v>55</v>
      </c>
      <c r="E42" s="32" t="s">
        <v>69</v>
      </c>
      <c r="F42" s="32"/>
      <c r="G42" s="33">
        <v>5.0</v>
      </c>
      <c r="H42" s="34">
        <v>44696.0</v>
      </c>
      <c r="I42" s="34">
        <v>44770.0</v>
      </c>
      <c r="J42" s="34">
        <v>44774.0</v>
      </c>
      <c r="K42" s="33">
        <v>4.0</v>
      </c>
      <c r="L42" s="31"/>
      <c r="M42" s="35" t="s">
        <v>49</v>
      </c>
      <c r="N42" s="36">
        <v>1.13</v>
      </c>
      <c r="O42" s="35"/>
      <c r="P42" s="37">
        <v>240.0</v>
      </c>
      <c r="Q42" s="37">
        <v>100.0</v>
      </c>
      <c r="R42" s="37"/>
      <c r="S42" s="31"/>
      <c r="T42" s="37">
        <v>1060.0</v>
      </c>
      <c r="U42" s="39">
        <f t="shared" si="3"/>
        <v>1197.8</v>
      </c>
      <c r="V42" s="39">
        <f t="shared" si="4"/>
        <v>265</v>
      </c>
      <c r="W42" s="36">
        <f t="shared" si="5"/>
        <v>299.45</v>
      </c>
      <c r="X42" s="37">
        <v>1060.0</v>
      </c>
      <c r="Y42" s="31"/>
      <c r="Z42" s="31" t="s">
        <v>50</v>
      </c>
      <c r="AA42" s="44" t="str">
        <f t="shared" ref="AA42:AB42" si="73">IF(AD42="N/A","N/A",AD42/$T42)</f>
        <v>N/A</v>
      </c>
      <c r="AB42" s="44" t="str">
        <f t="shared" si="73"/>
        <v>N/A</v>
      </c>
      <c r="AC42" s="37" t="s">
        <v>50</v>
      </c>
      <c r="AD42" s="37" t="s">
        <v>50</v>
      </c>
      <c r="AE42" s="37" t="s">
        <v>50</v>
      </c>
      <c r="AF42" s="40" t="s">
        <v>50</v>
      </c>
      <c r="AG42" s="40" t="s">
        <v>50</v>
      </c>
      <c r="AH42" s="40" t="s">
        <v>50</v>
      </c>
      <c r="AI42" s="31"/>
      <c r="AJ42" s="31" t="s">
        <v>50</v>
      </c>
      <c r="AK42" s="31" t="s">
        <v>50</v>
      </c>
      <c r="AL42" s="31"/>
      <c r="AM42" s="31"/>
      <c r="AN42" s="31"/>
      <c r="AO42" s="46"/>
      <c r="AP42" s="46"/>
      <c r="AQ42" s="35"/>
      <c r="AR42" s="37" t="s">
        <v>50</v>
      </c>
      <c r="AS42" s="31"/>
      <c r="AT42" s="37">
        <v>200.0</v>
      </c>
      <c r="AU42" s="31" t="s">
        <v>57</v>
      </c>
      <c r="AV42" s="38" t="s">
        <v>50</v>
      </c>
      <c r="AW42" s="31"/>
      <c r="AX42" s="31" t="s">
        <v>58</v>
      </c>
      <c r="AY42" s="31" t="s">
        <v>50</v>
      </c>
      <c r="AZ42" s="31"/>
      <c r="BA42" s="31"/>
      <c r="BB42" s="31" t="s">
        <v>59</v>
      </c>
      <c r="BC42" s="51"/>
      <c r="BD42" s="31"/>
      <c r="BE42" s="31"/>
      <c r="BF42" s="1"/>
    </row>
    <row r="43">
      <c r="A43" s="1"/>
      <c r="B43" s="43">
        <v>3.392442964E9</v>
      </c>
      <c r="C43" s="30" t="s">
        <v>46</v>
      </c>
      <c r="D43" s="31" t="s">
        <v>55</v>
      </c>
      <c r="E43" s="32" t="s">
        <v>69</v>
      </c>
      <c r="F43" s="32"/>
      <c r="G43" s="33">
        <v>5.0</v>
      </c>
      <c r="H43" s="34">
        <v>44673.0</v>
      </c>
      <c r="I43" s="34">
        <v>44770.0</v>
      </c>
      <c r="J43" s="34">
        <v>44775.0</v>
      </c>
      <c r="K43" s="33">
        <v>5.0</v>
      </c>
      <c r="L43" s="31"/>
      <c r="M43" s="35" t="s">
        <v>49</v>
      </c>
      <c r="N43" s="36">
        <v>1.13</v>
      </c>
      <c r="O43" s="35"/>
      <c r="P43" s="37">
        <v>240.0</v>
      </c>
      <c r="Q43" s="37">
        <v>100.0</v>
      </c>
      <c r="R43" s="37"/>
      <c r="S43" s="31"/>
      <c r="T43" s="37">
        <v>1300.0</v>
      </c>
      <c r="U43" s="52" t="s">
        <v>50</v>
      </c>
      <c r="V43" s="52" t="s">
        <v>50</v>
      </c>
      <c r="W43" s="31" t="s">
        <v>50</v>
      </c>
      <c r="X43" s="37">
        <v>1300.0</v>
      </c>
      <c r="Y43" s="31"/>
      <c r="Z43" s="31" t="s">
        <v>50</v>
      </c>
      <c r="AA43" s="31" t="s">
        <v>50</v>
      </c>
      <c r="AB43" s="31" t="s">
        <v>50</v>
      </c>
      <c r="AC43" s="37" t="s">
        <v>50</v>
      </c>
      <c r="AD43" s="37" t="s">
        <v>50</v>
      </c>
      <c r="AE43" s="37" t="s">
        <v>81</v>
      </c>
      <c r="AF43" s="40" t="s">
        <v>50</v>
      </c>
      <c r="AG43" s="40" t="s">
        <v>50</v>
      </c>
      <c r="AH43" s="40" t="s">
        <v>50</v>
      </c>
      <c r="AI43" s="31"/>
      <c r="AJ43" s="31" t="s">
        <v>50</v>
      </c>
      <c r="AK43" s="31" t="s">
        <v>50</v>
      </c>
      <c r="AL43" s="31"/>
      <c r="AM43" s="31"/>
      <c r="AN43" s="31"/>
      <c r="AO43" s="46"/>
      <c r="AP43" s="46"/>
      <c r="AQ43" s="35"/>
      <c r="AR43" s="37" t="s">
        <v>50</v>
      </c>
      <c r="AS43" s="31"/>
      <c r="AT43" s="37">
        <v>200.0</v>
      </c>
      <c r="AU43" s="31" t="s">
        <v>57</v>
      </c>
      <c r="AV43" s="38" t="s">
        <v>50</v>
      </c>
      <c r="AW43" s="31"/>
      <c r="AX43" s="31" t="s">
        <v>58</v>
      </c>
      <c r="AY43" s="31" t="s">
        <v>50</v>
      </c>
      <c r="AZ43" s="31"/>
      <c r="BA43" s="31"/>
      <c r="BB43" s="31" t="s">
        <v>59</v>
      </c>
      <c r="BC43" s="51"/>
      <c r="BD43" s="31"/>
      <c r="BE43" s="31"/>
      <c r="BF43" s="1"/>
    </row>
    <row r="44">
      <c r="A44" s="1"/>
      <c r="B44" s="16">
        <v>3.108267459E9</v>
      </c>
      <c r="C44" s="17" t="s">
        <v>46</v>
      </c>
      <c r="D44" s="9" t="s">
        <v>47</v>
      </c>
      <c r="E44" s="18" t="s">
        <v>48</v>
      </c>
      <c r="F44" s="18"/>
      <c r="G44" s="19">
        <v>2.0</v>
      </c>
      <c r="H44" s="20">
        <v>44645.0</v>
      </c>
      <c r="I44" s="20">
        <v>44772.0</v>
      </c>
      <c r="J44" s="20">
        <v>44786.0</v>
      </c>
      <c r="K44" s="19">
        <v>14.0</v>
      </c>
      <c r="L44" s="1"/>
      <c r="M44" s="10" t="s">
        <v>49</v>
      </c>
      <c r="N44" s="21">
        <v>1.13</v>
      </c>
      <c r="O44" s="11"/>
      <c r="P44" s="12">
        <v>210.8</v>
      </c>
      <c r="Q44" s="12">
        <v>65.0</v>
      </c>
      <c r="R44" s="12"/>
      <c r="S44" s="1"/>
      <c r="T44" s="12">
        <v>3016.2</v>
      </c>
      <c r="U44" s="23">
        <f t="shared" ref="U44:U108" si="76">T44*N44</f>
        <v>3408.306</v>
      </c>
      <c r="V44" s="23">
        <f t="shared" ref="V44:V50" si="77">T44/K44</f>
        <v>215.4428571</v>
      </c>
      <c r="W44" s="21">
        <f t="shared" ref="W44:W50" si="78">V44*N44</f>
        <v>243.4504286</v>
      </c>
      <c r="X44" s="12">
        <v>3016.2</v>
      </c>
      <c r="Y44" s="1"/>
      <c r="Z44" s="14" t="str">
        <f t="shared" ref="Z44:AB44" si="74">IF(AC44="N/A","N/A",AC44/$T44)</f>
        <v>N/A</v>
      </c>
      <c r="AA44" s="24">
        <f t="shared" si="74"/>
        <v>0.15</v>
      </c>
      <c r="AB44" s="24">
        <f t="shared" si="74"/>
        <v>0.01299980107</v>
      </c>
      <c r="AC44" s="12" t="s">
        <v>50</v>
      </c>
      <c r="AD44" s="12">
        <v>452.43</v>
      </c>
      <c r="AE44" s="12">
        <v>39.21</v>
      </c>
      <c r="AF44" s="25" t="str">
        <f t="shared" ref="AF44:AH44" si="75">IF(AC44="N/A","N/A",AC44*$N44)</f>
        <v>N/A</v>
      </c>
      <c r="AG44" s="26">
        <f t="shared" si="75"/>
        <v>511.2459</v>
      </c>
      <c r="AH44" s="26">
        <f t="shared" si="75"/>
        <v>44.3073</v>
      </c>
      <c r="AI44" s="1"/>
      <c r="AJ44" s="27">
        <f t="shared" ref="AJ44:AJ52" si="81">T44-SUM(AC44:AE44)</f>
        <v>2524.56</v>
      </c>
      <c r="AK44" s="28">
        <f t="shared" ref="AK44:AK108" si="82">AJ44*N44</f>
        <v>2852.7528</v>
      </c>
      <c r="AL44" s="1"/>
      <c r="AM44" s="1"/>
      <c r="AN44" s="1"/>
      <c r="AO44" s="15"/>
      <c r="AP44" s="15"/>
      <c r="AQ44" s="11"/>
      <c r="AR44" s="27" t="s">
        <v>50</v>
      </c>
      <c r="AS44" s="1"/>
      <c r="AT44" s="22">
        <v>150.0</v>
      </c>
      <c r="AU44" s="9" t="s">
        <v>51</v>
      </c>
      <c r="AV44" s="12"/>
      <c r="AW44" s="1"/>
      <c r="AX44" s="9" t="s">
        <v>52</v>
      </c>
      <c r="AY44" s="9" t="s">
        <v>50</v>
      </c>
      <c r="AZ44" s="1"/>
      <c r="BA44" s="16" t="s">
        <v>53</v>
      </c>
      <c r="BB44" s="9"/>
      <c r="BC44" s="9"/>
      <c r="BD44" s="1"/>
      <c r="BE44" s="9"/>
      <c r="BF44" s="1"/>
    </row>
    <row r="45">
      <c r="A45" s="1"/>
      <c r="B45" s="16">
        <v>3.966216349E9</v>
      </c>
      <c r="C45" s="17" t="s">
        <v>46</v>
      </c>
      <c r="D45" s="9" t="s">
        <v>63</v>
      </c>
      <c r="E45" s="18" t="s">
        <v>72</v>
      </c>
      <c r="F45" s="18"/>
      <c r="G45" s="19">
        <v>6.0</v>
      </c>
      <c r="H45" s="20">
        <v>44682.0</v>
      </c>
      <c r="I45" s="20">
        <v>44773.0</v>
      </c>
      <c r="J45" s="20">
        <v>44779.0</v>
      </c>
      <c r="K45" s="19">
        <v>6.0</v>
      </c>
      <c r="L45" s="1"/>
      <c r="M45" s="10" t="s">
        <v>49</v>
      </c>
      <c r="N45" s="21">
        <v>1.13</v>
      </c>
      <c r="O45" s="11"/>
      <c r="P45" s="22">
        <v>832.0</v>
      </c>
      <c r="Q45" s="22">
        <v>175.0</v>
      </c>
      <c r="R45" s="12"/>
      <c r="S45" s="1"/>
      <c r="T45" s="22">
        <v>5267.0</v>
      </c>
      <c r="U45" s="23">
        <f t="shared" si="76"/>
        <v>5951.71</v>
      </c>
      <c r="V45" s="23">
        <f t="shared" si="77"/>
        <v>877.8333333</v>
      </c>
      <c r="W45" s="21">
        <f t="shared" si="78"/>
        <v>991.9516667</v>
      </c>
      <c r="X45" s="22">
        <v>13487.0</v>
      </c>
      <c r="Y45" s="1"/>
      <c r="Z45" s="14" t="str">
        <f t="shared" ref="Z45:AB45" si="79">IF(AC45="N/A","N/A",AC45/$T45)</f>
        <v>N/A</v>
      </c>
      <c r="AA45" s="24">
        <f t="shared" si="79"/>
        <v>0.15</v>
      </c>
      <c r="AB45" s="24">
        <f t="shared" si="79"/>
        <v>0.01299981014</v>
      </c>
      <c r="AC45" s="12" t="s">
        <v>50</v>
      </c>
      <c r="AD45" s="22">
        <v>790.05</v>
      </c>
      <c r="AE45" s="22">
        <v>68.47</v>
      </c>
      <c r="AF45" s="25" t="str">
        <f t="shared" ref="AF45:AH45" si="80">IF(AC45="N/A","N/A",AC45*$N45)</f>
        <v>N/A</v>
      </c>
      <c r="AG45" s="26">
        <f t="shared" si="80"/>
        <v>892.7565</v>
      </c>
      <c r="AH45" s="26">
        <f t="shared" si="80"/>
        <v>77.3711</v>
      </c>
      <c r="AI45" s="1"/>
      <c r="AJ45" s="27">
        <f t="shared" si="81"/>
        <v>4408.48</v>
      </c>
      <c r="AK45" s="28">
        <f t="shared" si="82"/>
        <v>4981.5824</v>
      </c>
      <c r="AL45" s="1"/>
      <c r="AM45" s="1"/>
      <c r="AN45" s="1"/>
      <c r="AO45" s="1"/>
      <c r="AP45" s="1"/>
      <c r="AQ45" s="1"/>
      <c r="AR45" s="53" t="s">
        <v>73</v>
      </c>
      <c r="AS45" s="1"/>
      <c r="AT45" s="22">
        <v>200.0</v>
      </c>
      <c r="AU45" s="9" t="s">
        <v>51</v>
      </c>
      <c r="AV45" s="22">
        <v>200.0</v>
      </c>
      <c r="AW45" s="1"/>
      <c r="AX45" s="9" t="s">
        <v>52</v>
      </c>
      <c r="AY45" s="9" t="s">
        <v>50</v>
      </c>
      <c r="AZ45" s="1"/>
      <c r="BA45" s="16" t="s">
        <v>53</v>
      </c>
      <c r="BB45" s="9" t="s">
        <v>54</v>
      </c>
      <c r="BC45" s="9"/>
      <c r="BD45" s="1"/>
      <c r="BE45" s="9"/>
      <c r="BF45" s="1"/>
    </row>
    <row r="46">
      <c r="A46" s="1"/>
      <c r="B46" s="54" t="s">
        <v>82</v>
      </c>
      <c r="C46" s="9" t="s">
        <v>62</v>
      </c>
      <c r="D46" s="9" t="s">
        <v>55</v>
      </c>
      <c r="E46" s="9" t="s">
        <v>76</v>
      </c>
      <c r="F46" s="18"/>
      <c r="G46" s="19">
        <v>4.0</v>
      </c>
      <c r="H46" s="20">
        <v>44762.0</v>
      </c>
      <c r="I46" s="20">
        <v>44774.0</v>
      </c>
      <c r="J46" s="20">
        <v>44776.0</v>
      </c>
      <c r="K46" s="19">
        <v>2.0</v>
      </c>
      <c r="L46" s="1"/>
      <c r="M46" s="10" t="s">
        <v>49</v>
      </c>
      <c r="N46" s="21">
        <v>1.13</v>
      </c>
      <c r="O46" s="1"/>
      <c r="P46" s="22">
        <v>220.0</v>
      </c>
      <c r="Q46" s="22">
        <v>65.0</v>
      </c>
      <c r="R46" s="12"/>
      <c r="S46" s="1"/>
      <c r="T46" s="22">
        <v>590.55</v>
      </c>
      <c r="U46" s="23">
        <f t="shared" si="76"/>
        <v>667.3215</v>
      </c>
      <c r="V46" s="23">
        <f t="shared" si="77"/>
        <v>295.275</v>
      </c>
      <c r="W46" s="21">
        <f t="shared" si="78"/>
        <v>333.66075</v>
      </c>
      <c r="X46" s="22">
        <v>505.0</v>
      </c>
      <c r="Y46" s="1"/>
      <c r="Z46" s="24">
        <f t="shared" ref="Z46:AB46" si="83">IF(AC46="N/A","N/A",AC46/$T46)</f>
        <v>0.1448649564</v>
      </c>
      <c r="AA46" s="24">
        <f t="shared" si="83"/>
        <v>0.03078486157</v>
      </c>
      <c r="AB46" s="14" t="str">
        <f t="shared" si="83"/>
        <v>N/A</v>
      </c>
      <c r="AC46" s="22">
        <v>85.55</v>
      </c>
      <c r="AD46" s="22">
        <v>18.18</v>
      </c>
      <c r="AE46" s="12" t="s">
        <v>50</v>
      </c>
      <c r="AF46" s="26">
        <f t="shared" ref="AF46:AH46" si="84">IF(AC46="N/A","N/A",AC46*$N46)</f>
        <v>96.6715</v>
      </c>
      <c r="AG46" s="26">
        <f t="shared" si="84"/>
        <v>20.5434</v>
      </c>
      <c r="AH46" s="25" t="str">
        <f t="shared" si="84"/>
        <v>N/A</v>
      </c>
      <c r="AI46" s="1"/>
      <c r="AJ46" s="27">
        <f t="shared" si="81"/>
        <v>486.82</v>
      </c>
      <c r="AK46" s="28">
        <f t="shared" si="82"/>
        <v>550.1066</v>
      </c>
      <c r="AL46" s="1"/>
      <c r="AM46" s="1"/>
      <c r="AN46" s="1"/>
      <c r="AO46" s="1"/>
      <c r="AP46" s="1"/>
      <c r="AQ46" s="1"/>
      <c r="AR46" s="27">
        <v>3.03</v>
      </c>
      <c r="AS46" s="1"/>
      <c r="AT46" s="22">
        <v>200.0</v>
      </c>
      <c r="AU46" s="9" t="s">
        <v>51</v>
      </c>
      <c r="AV46" s="22">
        <v>200.0</v>
      </c>
      <c r="AW46" s="1"/>
      <c r="AX46" s="9" t="s">
        <v>52</v>
      </c>
      <c r="AY46" s="9" t="s">
        <v>50</v>
      </c>
      <c r="AZ46" s="1"/>
      <c r="BA46" s="9" t="s">
        <v>83</v>
      </c>
      <c r="BB46" s="9" t="s">
        <v>54</v>
      </c>
      <c r="BC46" s="9"/>
      <c r="BD46" s="1"/>
      <c r="BE46" s="9"/>
      <c r="BF46" s="1"/>
    </row>
    <row r="47">
      <c r="A47" s="1"/>
      <c r="B47" s="45" t="s">
        <v>84</v>
      </c>
      <c r="C47" s="9" t="s">
        <v>62</v>
      </c>
      <c r="D47" s="9" t="s">
        <v>63</v>
      </c>
      <c r="E47" s="18" t="s">
        <v>72</v>
      </c>
      <c r="F47" s="18"/>
      <c r="G47" s="19">
        <v>5.0</v>
      </c>
      <c r="H47" s="20">
        <v>44742.0</v>
      </c>
      <c r="I47" s="20">
        <v>44779.0</v>
      </c>
      <c r="J47" s="20">
        <v>44782.0</v>
      </c>
      <c r="K47" s="19">
        <v>3.0</v>
      </c>
      <c r="L47" s="1"/>
      <c r="M47" s="10" t="s">
        <v>49</v>
      </c>
      <c r="N47" s="21">
        <v>1.13</v>
      </c>
      <c r="O47" s="1"/>
      <c r="P47" s="22">
        <v>800.0</v>
      </c>
      <c r="Q47" s="22">
        <v>150.0</v>
      </c>
      <c r="R47" s="12"/>
      <c r="S47" s="1"/>
      <c r="T47" s="22">
        <v>2910.0</v>
      </c>
      <c r="U47" s="23">
        <f t="shared" si="76"/>
        <v>3288.3</v>
      </c>
      <c r="V47" s="23">
        <f t="shared" si="77"/>
        <v>970</v>
      </c>
      <c r="W47" s="21">
        <f t="shared" si="78"/>
        <v>1096.1</v>
      </c>
      <c r="X47" s="22">
        <v>2550.0</v>
      </c>
      <c r="Y47" s="1"/>
      <c r="Z47" s="24">
        <f t="shared" ref="Z47:AB47" si="85">IF(AC47="N/A","N/A",AC47/$T47)</f>
        <v>0.1237113402</v>
      </c>
      <c r="AA47" s="24">
        <f t="shared" si="85"/>
        <v>0.03154639175</v>
      </c>
      <c r="AB47" s="14" t="str">
        <f t="shared" si="85"/>
        <v>N/A</v>
      </c>
      <c r="AC47" s="22">
        <v>360.0</v>
      </c>
      <c r="AD47" s="22">
        <v>91.8</v>
      </c>
      <c r="AE47" s="12" t="s">
        <v>50</v>
      </c>
      <c r="AF47" s="26">
        <f t="shared" ref="AF47:AH47" si="86">IF(AC47="N/A","N/A",AC47*$N47)</f>
        <v>406.8</v>
      </c>
      <c r="AG47" s="26">
        <f t="shared" si="86"/>
        <v>103.734</v>
      </c>
      <c r="AH47" s="25" t="str">
        <f t="shared" si="86"/>
        <v>N/A</v>
      </c>
      <c r="AI47" s="1"/>
      <c r="AJ47" s="27">
        <f t="shared" si="81"/>
        <v>2458.2</v>
      </c>
      <c r="AK47" s="28">
        <f t="shared" si="82"/>
        <v>2777.766</v>
      </c>
      <c r="AL47" s="1"/>
      <c r="AM47" s="1"/>
      <c r="AN47" s="1"/>
      <c r="AO47" s="1"/>
      <c r="AP47" s="1"/>
      <c r="AQ47" s="1"/>
      <c r="AR47" s="27">
        <v>15.3</v>
      </c>
      <c r="AS47" s="1"/>
      <c r="AT47" s="22">
        <v>200.0</v>
      </c>
      <c r="AU47" s="9" t="s">
        <v>51</v>
      </c>
      <c r="AV47" s="22">
        <v>200.0</v>
      </c>
      <c r="AW47" s="1"/>
      <c r="AX47" s="9" t="s">
        <v>52</v>
      </c>
      <c r="AY47" s="9" t="s">
        <v>50</v>
      </c>
      <c r="AZ47" s="1"/>
      <c r="BA47" s="55" t="s">
        <v>85</v>
      </c>
      <c r="BB47" s="9" t="s">
        <v>54</v>
      </c>
      <c r="BC47" s="9"/>
      <c r="BD47" s="1"/>
      <c r="BE47" s="9"/>
      <c r="BF47" s="1"/>
    </row>
    <row r="48">
      <c r="A48" s="1"/>
      <c r="B48" s="56" t="s">
        <v>86</v>
      </c>
      <c r="C48" s="9" t="s">
        <v>62</v>
      </c>
      <c r="D48" s="9" t="s">
        <v>67</v>
      </c>
      <c r="E48" s="18" t="s">
        <v>68</v>
      </c>
      <c r="F48" s="18"/>
      <c r="G48" s="19">
        <v>5.0</v>
      </c>
      <c r="H48" s="20">
        <v>44761.0</v>
      </c>
      <c r="I48" s="20">
        <v>44785.0</v>
      </c>
      <c r="J48" s="20">
        <v>6692193.0</v>
      </c>
      <c r="K48" s="19">
        <v>5.0</v>
      </c>
      <c r="L48" s="1"/>
      <c r="M48" s="10" t="s">
        <v>49</v>
      </c>
      <c r="N48" s="21">
        <v>1.13</v>
      </c>
      <c r="O48" s="1"/>
      <c r="P48" s="22">
        <v>800.0</v>
      </c>
      <c r="Q48" s="22">
        <v>150.0</v>
      </c>
      <c r="R48" s="12"/>
      <c r="S48" s="1"/>
      <c r="T48" s="22">
        <v>4735.88</v>
      </c>
      <c r="U48" s="23">
        <f t="shared" si="76"/>
        <v>5351.5444</v>
      </c>
      <c r="V48" s="23">
        <f t="shared" si="77"/>
        <v>947.176</v>
      </c>
      <c r="W48" s="21">
        <f t="shared" si="78"/>
        <v>1070.30888</v>
      </c>
      <c r="X48" s="22">
        <v>4150.0</v>
      </c>
      <c r="Y48" s="1"/>
      <c r="Z48" s="24">
        <f t="shared" ref="Z48:AB48" si="87">IF(AC48="N/A","N/A",AC48/$T48)</f>
        <v>0.1237109048</v>
      </c>
      <c r="AA48" s="24">
        <f t="shared" si="87"/>
        <v>0.03154640743</v>
      </c>
      <c r="AB48" s="14" t="str">
        <f t="shared" si="87"/>
        <v>N/A</v>
      </c>
      <c r="AC48" s="22">
        <v>585.88</v>
      </c>
      <c r="AD48" s="22">
        <v>149.4</v>
      </c>
      <c r="AE48" s="12" t="s">
        <v>50</v>
      </c>
      <c r="AF48" s="26">
        <f t="shared" ref="AF48:AH48" si="88">IF(AC48="N/A","N/A",AC48*$N48)</f>
        <v>662.0444</v>
      </c>
      <c r="AG48" s="26">
        <f t="shared" si="88"/>
        <v>168.822</v>
      </c>
      <c r="AH48" s="25" t="str">
        <f t="shared" si="88"/>
        <v>N/A</v>
      </c>
      <c r="AI48" s="1"/>
      <c r="AJ48" s="27">
        <f t="shared" si="81"/>
        <v>4000.6</v>
      </c>
      <c r="AK48" s="28">
        <f t="shared" si="82"/>
        <v>4520.678</v>
      </c>
      <c r="AL48" s="1"/>
      <c r="AM48" s="1"/>
      <c r="AN48" s="1"/>
      <c r="AO48" s="1"/>
      <c r="AP48" s="1"/>
      <c r="AQ48" s="1"/>
      <c r="AR48" s="27">
        <v>24.9</v>
      </c>
      <c r="AS48" s="1"/>
      <c r="AT48" s="22">
        <v>300.0</v>
      </c>
      <c r="AU48" s="9" t="s">
        <v>51</v>
      </c>
      <c r="AV48" s="22">
        <v>300.0</v>
      </c>
      <c r="AW48" s="1"/>
      <c r="AX48" s="9" t="s">
        <v>52</v>
      </c>
      <c r="AY48" s="9" t="s">
        <v>50</v>
      </c>
      <c r="AZ48" s="1"/>
      <c r="BA48" s="56" t="s">
        <v>87</v>
      </c>
      <c r="BB48" s="9" t="s">
        <v>54</v>
      </c>
      <c r="BC48" s="9"/>
      <c r="BD48" s="1"/>
      <c r="BE48" s="9"/>
      <c r="BF48" s="1"/>
    </row>
    <row r="49">
      <c r="A49" s="1"/>
      <c r="B49" s="16">
        <v>3.783608507E9</v>
      </c>
      <c r="C49" s="17" t="s">
        <v>46</v>
      </c>
      <c r="D49" s="9" t="s">
        <v>47</v>
      </c>
      <c r="E49" s="18" t="s">
        <v>48</v>
      </c>
      <c r="F49" s="18"/>
      <c r="G49" s="19">
        <v>2.0</v>
      </c>
      <c r="H49" s="20">
        <v>44624.0</v>
      </c>
      <c r="I49" s="20">
        <v>44785.0</v>
      </c>
      <c r="J49" s="20">
        <v>44788.0</v>
      </c>
      <c r="K49" s="19">
        <v>3.0</v>
      </c>
      <c r="L49" s="1"/>
      <c r="M49" s="10" t="s">
        <v>49</v>
      </c>
      <c r="N49" s="21">
        <v>1.13</v>
      </c>
      <c r="O49" s="1"/>
      <c r="P49" s="22">
        <v>210.8</v>
      </c>
      <c r="Q49" s="22">
        <v>65.0</v>
      </c>
      <c r="R49" s="12"/>
      <c r="S49" s="1"/>
      <c r="T49" s="22">
        <v>697.4</v>
      </c>
      <c r="U49" s="23">
        <f t="shared" si="76"/>
        <v>788.062</v>
      </c>
      <c r="V49" s="23">
        <f t="shared" si="77"/>
        <v>232.4666667</v>
      </c>
      <c r="W49" s="21">
        <f t="shared" si="78"/>
        <v>262.6873333</v>
      </c>
      <c r="X49" s="22">
        <v>697.4</v>
      </c>
      <c r="Y49" s="1"/>
      <c r="Z49" s="14" t="str">
        <f t="shared" ref="Z49:AB49" si="89">IF(AC49="N/A","N/A",AC49/$T49)</f>
        <v>N/A</v>
      </c>
      <c r="AA49" s="24">
        <f t="shared" si="89"/>
        <v>0</v>
      </c>
      <c r="AB49" s="24">
        <f t="shared" si="89"/>
        <v>0</v>
      </c>
      <c r="AC49" s="12" t="s">
        <v>50</v>
      </c>
      <c r="AD49" s="57"/>
      <c r="AE49" s="57"/>
      <c r="AF49" s="25" t="str">
        <f t="shared" ref="AF49:AH49" si="90">IF(AC49="N/A","N/A",AC49*$N49)</f>
        <v>N/A</v>
      </c>
      <c r="AG49" s="26">
        <f t="shared" si="90"/>
        <v>0</v>
      </c>
      <c r="AH49" s="26">
        <f t="shared" si="90"/>
        <v>0</v>
      </c>
      <c r="AI49" s="1"/>
      <c r="AJ49" s="27">
        <f t="shared" si="81"/>
        <v>697.4</v>
      </c>
      <c r="AK49" s="28">
        <f t="shared" si="82"/>
        <v>788.062</v>
      </c>
      <c r="AL49" s="1"/>
      <c r="AM49" s="1"/>
      <c r="AN49" s="1"/>
      <c r="AO49" s="1"/>
      <c r="AP49" s="1"/>
      <c r="AQ49" s="1"/>
      <c r="AR49" s="2"/>
      <c r="AS49" s="1"/>
      <c r="AT49" s="12"/>
      <c r="AU49" s="9"/>
      <c r="AV49" s="12"/>
      <c r="AW49" s="1"/>
      <c r="AX49" s="9"/>
      <c r="AY49" s="9"/>
      <c r="AZ49" s="1"/>
      <c r="BA49" s="56"/>
      <c r="BB49" s="9"/>
      <c r="BC49" s="9"/>
      <c r="BD49" s="1"/>
      <c r="BE49" s="9"/>
      <c r="BF49" s="1"/>
    </row>
    <row r="50">
      <c r="A50" s="1"/>
      <c r="B50" s="56" t="s">
        <v>88</v>
      </c>
      <c r="C50" s="9" t="s">
        <v>62</v>
      </c>
      <c r="D50" s="9" t="s">
        <v>55</v>
      </c>
      <c r="E50" s="9" t="s">
        <v>89</v>
      </c>
      <c r="F50" s="18"/>
      <c r="G50" s="19">
        <v>5.0</v>
      </c>
      <c r="H50" s="20">
        <v>44773.0</v>
      </c>
      <c r="I50" s="20">
        <v>44786.0</v>
      </c>
      <c r="J50" s="20">
        <v>44788.0</v>
      </c>
      <c r="K50" s="19">
        <v>5.0</v>
      </c>
      <c r="L50" s="1"/>
      <c r="M50" s="10" t="s">
        <v>49</v>
      </c>
      <c r="N50" s="21">
        <v>1.13</v>
      </c>
      <c r="O50" s="11"/>
      <c r="P50" s="22">
        <v>220.0</v>
      </c>
      <c r="Q50" s="22">
        <v>100.0</v>
      </c>
      <c r="R50" s="12"/>
      <c r="S50" s="1"/>
      <c r="T50" s="22">
        <v>631.49</v>
      </c>
      <c r="U50" s="23">
        <f t="shared" si="76"/>
        <v>713.5837</v>
      </c>
      <c r="V50" s="23">
        <f t="shared" si="77"/>
        <v>126.298</v>
      </c>
      <c r="W50" s="21">
        <f t="shared" si="78"/>
        <v>142.71674</v>
      </c>
      <c r="X50" s="22">
        <v>540.0</v>
      </c>
      <c r="Y50" s="1"/>
      <c r="Z50" s="24">
        <f t="shared" ref="Z50:AB50" si="91">IF(AC50="N/A","N/A",AC50/$T50)</f>
        <v>0.1448795705</v>
      </c>
      <c r="AA50" s="24">
        <f t="shared" si="91"/>
        <v>0.03078433546</v>
      </c>
      <c r="AB50" s="24">
        <f t="shared" si="91"/>
        <v>0</v>
      </c>
      <c r="AC50" s="22">
        <v>91.49</v>
      </c>
      <c r="AD50" s="22">
        <v>19.44</v>
      </c>
      <c r="AE50" s="12"/>
      <c r="AF50" s="26">
        <f t="shared" ref="AF50:AH50" si="92">IF(AC50="N/A","N/A",AC50*$N50)</f>
        <v>103.3837</v>
      </c>
      <c r="AG50" s="26">
        <f t="shared" si="92"/>
        <v>21.9672</v>
      </c>
      <c r="AH50" s="26">
        <f t="shared" si="92"/>
        <v>0</v>
      </c>
      <c r="AI50" s="1"/>
      <c r="AJ50" s="27">
        <f t="shared" si="81"/>
        <v>520.56</v>
      </c>
      <c r="AK50" s="28">
        <f t="shared" si="82"/>
        <v>588.2328</v>
      </c>
      <c r="AL50" s="1"/>
      <c r="AM50" s="1"/>
      <c r="AN50" s="1"/>
      <c r="AO50" s="1"/>
      <c r="AP50" s="1"/>
      <c r="AQ50" s="1"/>
      <c r="AR50" s="27">
        <v>3.24</v>
      </c>
      <c r="AS50" s="1"/>
      <c r="AT50" s="22">
        <v>200.0</v>
      </c>
      <c r="AU50" s="9" t="s">
        <v>51</v>
      </c>
      <c r="AV50" s="22">
        <v>200.0</v>
      </c>
      <c r="AW50" s="1"/>
      <c r="AX50" s="9" t="s">
        <v>52</v>
      </c>
      <c r="AY50" s="9" t="s">
        <v>50</v>
      </c>
      <c r="AZ50" s="1"/>
      <c r="BA50" s="58" t="s">
        <v>90</v>
      </c>
      <c r="BB50" s="9" t="s">
        <v>54</v>
      </c>
      <c r="BC50" s="9"/>
      <c r="BD50" s="1"/>
      <c r="BE50" s="9"/>
      <c r="BF50" s="1"/>
    </row>
    <row r="51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1"/>
      <c r="M51" s="9"/>
      <c r="N51" s="1"/>
      <c r="O51" s="1"/>
      <c r="P51" s="9"/>
      <c r="Q51" s="9"/>
      <c r="R51" s="9"/>
      <c r="S51" s="1"/>
      <c r="T51" s="9"/>
      <c r="U51" s="23">
        <f t="shared" si="76"/>
        <v>0</v>
      </c>
      <c r="V51" s="13"/>
      <c r="W51" s="1"/>
      <c r="X51" s="9"/>
      <c r="Y51" s="1"/>
      <c r="Z51" s="14"/>
      <c r="AA51" s="14"/>
      <c r="AB51" s="14"/>
      <c r="AC51" s="9"/>
      <c r="AD51" s="9"/>
      <c r="AE51" s="12"/>
      <c r="AF51" s="26">
        <f t="shared" ref="AF51:AH51" si="93">IF(AC51="N/A","N/A",AC51*$N51)</f>
        <v>0</v>
      </c>
      <c r="AG51" s="26">
        <f t="shared" si="93"/>
        <v>0</v>
      </c>
      <c r="AH51" s="26">
        <f t="shared" si="93"/>
        <v>0</v>
      </c>
      <c r="AI51" s="1"/>
      <c r="AJ51" s="28">
        <f t="shared" si="81"/>
        <v>0</v>
      </c>
      <c r="AK51" s="28">
        <f t="shared" si="82"/>
        <v>0</v>
      </c>
      <c r="AL51" s="1"/>
      <c r="AM51" s="1"/>
      <c r="AN51" s="1"/>
      <c r="AO51" s="1"/>
      <c r="AP51" s="1"/>
      <c r="AQ51" s="1"/>
      <c r="AR51" s="1"/>
      <c r="AS51" s="1"/>
      <c r="AT51" s="9"/>
      <c r="AU51" s="9"/>
      <c r="AV51" s="9"/>
      <c r="AW51" s="1"/>
      <c r="AX51" s="9"/>
      <c r="AY51" s="9"/>
      <c r="AZ51" s="1"/>
      <c r="BA51" s="9"/>
      <c r="BB51" s="9"/>
      <c r="BC51" s="9"/>
      <c r="BD51" s="1"/>
      <c r="BE51" s="9"/>
      <c r="BF51" s="1"/>
    </row>
    <row r="52">
      <c r="A52" s="1"/>
      <c r="B52" s="41">
        <v>2.437151924E9</v>
      </c>
      <c r="C52" s="17" t="s">
        <v>46</v>
      </c>
      <c r="D52" s="9" t="s">
        <v>47</v>
      </c>
      <c r="E52" s="18" t="s">
        <v>91</v>
      </c>
      <c r="F52" s="59"/>
      <c r="G52" s="19">
        <v>3.0</v>
      </c>
      <c r="H52" s="20">
        <v>44745.0</v>
      </c>
      <c r="I52" s="20">
        <v>44786.0</v>
      </c>
      <c r="J52" s="20">
        <v>44787.0</v>
      </c>
      <c r="K52" s="19">
        <v>1.0</v>
      </c>
      <c r="L52" s="1"/>
      <c r="M52" s="10" t="s">
        <v>49</v>
      </c>
      <c r="N52" s="21">
        <v>1.13</v>
      </c>
      <c r="O52" s="1"/>
      <c r="P52" s="60">
        <v>231.2</v>
      </c>
      <c r="Q52" s="60">
        <v>65.0</v>
      </c>
      <c r="R52" s="60"/>
      <c r="S52" s="1"/>
      <c r="T52" s="60">
        <v>296.2</v>
      </c>
      <c r="U52" s="23">
        <f t="shared" si="76"/>
        <v>334.706</v>
      </c>
      <c r="V52" s="23">
        <f t="shared" ref="V52:V108" si="95">T52/K52</f>
        <v>296.2</v>
      </c>
      <c r="W52" s="21">
        <f t="shared" ref="W52:W108" si="96">V52*N52</f>
        <v>334.706</v>
      </c>
      <c r="X52" s="12">
        <v>296.2</v>
      </c>
      <c r="Y52" s="1"/>
      <c r="Z52" s="1" t="s">
        <v>50</v>
      </c>
      <c r="AA52" s="1" t="s">
        <v>50</v>
      </c>
      <c r="AB52" s="1" t="s">
        <v>50</v>
      </c>
      <c r="AC52" s="1" t="s">
        <v>50</v>
      </c>
      <c r="AD52" s="22">
        <v>44.43</v>
      </c>
      <c r="AE52" s="19">
        <v>3.85</v>
      </c>
      <c r="AF52" s="25" t="str">
        <f t="shared" ref="AF52:AH52" si="94">IF(AC52="N/A","N/A",AC52*$N52)</f>
        <v>N/A</v>
      </c>
      <c r="AG52" s="26">
        <f t="shared" si="94"/>
        <v>50.2059</v>
      </c>
      <c r="AH52" s="26">
        <f t="shared" si="94"/>
        <v>4.3505</v>
      </c>
      <c r="AI52" s="1"/>
      <c r="AJ52" s="27">
        <f t="shared" si="81"/>
        <v>247.92</v>
      </c>
      <c r="AK52" s="28">
        <f t="shared" si="82"/>
        <v>280.1496</v>
      </c>
      <c r="AL52" s="1"/>
      <c r="AM52" s="1"/>
      <c r="AN52" s="1"/>
      <c r="AO52" s="1"/>
      <c r="AP52" s="1"/>
      <c r="AQ52" s="1"/>
      <c r="AR52" s="2" t="s">
        <v>50</v>
      </c>
      <c r="AS52" s="1"/>
      <c r="AT52" s="22">
        <v>150.0</v>
      </c>
      <c r="AU52" s="9" t="s">
        <v>57</v>
      </c>
      <c r="AV52" s="22">
        <v>150.0</v>
      </c>
      <c r="AW52" s="1"/>
      <c r="AX52" s="9" t="s">
        <v>52</v>
      </c>
      <c r="AY52" s="9" t="s">
        <v>50</v>
      </c>
      <c r="AZ52" s="1"/>
      <c r="BA52" s="16" t="s">
        <v>53</v>
      </c>
      <c r="BB52" s="9" t="s">
        <v>54</v>
      </c>
      <c r="BC52" s="9"/>
      <c r="BD52" s="1"/>
      <c r="BE52" s="9"/>
      <c r="BF52" s="1"/>
    </row>
    <row r="53">
      <c r="A53" s="1"/>
      <c r="B53" s="16">
        <v>3.407644177E9</v>
      </c>
      <c r="C53" s="17" t="s">
        <v>46</v>
      </c>
      <c r="D53" s="9" t="s">
        <v>47</v>
      </c>
      <c r="E53" s="18" t="s">
        <v>91</v>
      </c>
      <c r="F53" s="59"/>
      <c r="G53" s="19">
        <v>2.0</v>
      </c>
      <c r="H53" s="20">
        <v>44700.0</v>
      </c>
      <c r="I53" s="20">
        <v>44787.0</v>
      </c>
      <c r="J53" s="20">
        <v>44791.0</v>
      </c>
      <c r="K53" s="19">
        <v>4.0</v>
      </c>
      <c r="L53" s="1"/>
      <c r="M53" s="10" t="s">
        <v>49</v>
      </c>
      <c r="N53" s="21">
        <v>1.13</v>
      </c>
      <c r="O53" s="1"/>
      <c r="P53" s="60">
        <v>210.0</v>
      </c>
      <c r="Q53" s="60">
        <v>65.0</v>
      </c>
      <c r="R53" s="60"/>
      <c r="S53" s="1"/>
      <c r="T53" s="60">
        <v>908.2</v>
      </c>
      <c r="U53" s="23">
        <f t="shared" si="76"/>
        <v>1026.266</v>
      </c>
      <c r="V53" s="23">
        <f t="shared" si="95"/>
        <v>227.05</v>
      </c>
      <c r="W53" s="21">
        <f t="shared" si="96"/>
        <v>256.5665</v>
      </c>
      <c r="X53" s="12">
        <v>908.2</v>
      </c>
      <c r="Y53" s="1"/>
      <c r="Z53" s="1" t="s">
        <v>50</v>
      </c>
      <c r="AA53" s="1" t="s">
        <v>50</v>
      </c>
      <c r="AB53" s="1" t="s">
        <v>50</v>
      </c>
      <c r="AC53" s="1" t="s">
        <v>50</v>
      </c>
      <c r="AD53" s="27">
        <v>136.23</v>
      </c>
      <c r="AE53" s="27">
        <v>11.81</v>
      </c>
      <c r="AF53" s="25" t="str">
        <f t="shared" ref="AF53:AH53" si="97">IF(AC53="N/A","N/A",AC53*$N53)</f>
        <v>N/A</v>
      </c>
      <c r="AG53" s="26">
        <f t="shared" si="97"/>
        <v>153.9399</v>
      </c>
      <c r="AH53" s="26">
        <f t="shared" si="97"/>
        <v>13.3453</v>
      </c>
      <c r="AI53" s="1"/>
      <c r="AJ53" s="27">
        <v>760.16</v>
      </c>
      <c r="AK53" s="28">
        <f t="shared" si="82"/>
        <v>858.9808</v>
      </c>
      <c r="AL53" s="1"/>
      <c r="AM53" s="1"/>
      <c r="AN53" s="1"/>
      <c r="AO53" s="1"/>
      <c r="AP53" s="1"/>
      <c r="AQ53" s="1"/>
      <c r="AR53" s="2" t="s">
        <v>50</v>
      </c>
      <c r="AS53" s="1"/>
      <c r="AT53" s="22">
        <v>150.0</v>
      </c>
      <c r="AU53" s="9" t="s">
        <v>57</v>
      </c>
      <c r="AV53" s="22">
        <v>150.0</v>
      </c>
      <c r="AW53" s="1"/>
      <c r="AX53" s="9" t="s">
        <v>52</v>
      </c>
      <c r="AY53" s="9" t="s">
        <v>50</v>
      </c>
      <c r="AZ53" s="1"/>
      <c r="BA53" s="16" t="s">
        <v>92</v>
      </c>
      <c r="BB53" s="9" t="s">
        <v>54</v>
      </c>
      <c r="BC53" s="20">
        <v>44791.0</v>
      </c>
      <c r="BD53" s="1"/>
      <c r="BE53" s="9"/>
      <c r="BF53" s="1"/>
    </row>
    <row r="54">
      <c r="A54" s="1"/>
      <c r="B54" s="9" t="s">
        <v>93</v>
      </c>
      <c r="C54" s="9" t="s">
        <v>62</v>
      </c>
      <c r="D54" s="9" t="s">
        <v>55</v>
      </c>
      <c r="E54" s="9" t="s">
        <v>76</v>
      </c>
      <c r="F54" s="18"/>
      <c r="G54" s="19">
        <v>1.0</v>
      </c>
      <c r="H54" s="20">
        <v>44784.0</v>
      </c>
      <c r="I54" s="20">
        <v>44792.0</v>
      </c>
      <c r="J54" s="20">
        <v>44793.0</v>
      </c>
      <c r="K54" s="19">
        <v>5.0</v>
      </c>
      <c r="L54" s="1"/>
      <c r="M54" s="10" t="s">
        <v>49</v>
      </c>
      <c r="N54" s="21">
        <v>1.13</v>
      </c>
      <c r="O54" s="11"/>
      <c r="P54" s="22">
        <v>220.0</v>
      </c>
      <c r="Q54" s="22">
        <v>65.0</v>
      </c>
      <c r="R54" s="12"/>
      <c r="S54" s="1"/>
      <c r="T54" s="22">
        <v>325.24</v>
      </c>
      <c r="U54" s="23">
        <f t="shared" si="76"/>
        <v>367.5212</v>
      </c>
      <c r="V54" s="23">
        <f t="shared" si="95"/>
        <v>65.048</v>
      </c>
      <c r="W54" s="21">
        <f t="shared" si="96"/>
        <v>73.50424</v>
      </c>
      <c r="X54" s="22">
        <v>285.0</v>
      </c>
      <c r="Y54" s="1"/>
      <c r="Z54" s="24">
        <f t="shared" ref="Z54:AB54" si="98">IF(AC54="N/A","N/A",AC54/$T54)</f>
        <v>0.1237240192</v>
      </c>
      <c r="AA54" s="24">
        <f t="shared" si="98"/>
        <v>0.03154593531</v>
      </c>
      <c r="AB54" s="14" t="str">
        <f t="shared" si="98"/>
        <v>N/A</v>
      </c>
      <c r="AC54" s="22">
        <v>40.24</v>
      </c>
      <c r="AD54" s="22">
        <v>10.26</v>
      </c>
      <c r="AE54" s="12" t="s">
        <v>50</v>
      </c>
      <c r="AF54" s="26">
        <f t="shared" ref="AF54:AH54" si="99">IF(AC54="N/A","N/A",AC54*$N54)</f>
        <v>45.4712</v>
      </c>
      <c r="AG54" s="26">
        <f t="shared" si="99"/>
        <v>11.5938</v>
      </c>
      <c r="AH54" s="25" t="str">
        <f t="shared" si="99"/>
        <v>N/A</v>
      </c>
      <c r="AI54" s="1"/>
      <c r="AJ54" s="27">
        <f t="shared" ref="AJ54:AJ108" si="102">T54-SUM(AC54:AE54)</f>
        <v>274.74</v>
      </c>
      <c r="AK54" s="28">
        <f t="shared" si="82"/>
        <v>310.4562</v>
      </c>
      <c r="AL54" s="1"/>
      <c r="AM54" s="1"/>
      <c r="AN54" s="1"/>
      <c r="AO54" s="1"/>
      <c r="AP54" s="1"/>
      <c r="AQ54" s="1"/>
      <c r="AR54" s="27">
        <v>1.71</v>
      </c>
      <c r="AS54" s="1"/>
      <c r="AT54" s="22">
        <v>200.0</v>
      </c>
      <c r="AU54" s="9" t="s">
        <v>51</v>
      </c>
      <c r="AV54" s="22">
        <v>200.0</v>
      </c>
      <c r="AW54" s="1"/>
      <c r="AX54" s="9" t="s">
        <v>52</v>
      </c>
      <c r="AY54" s="9" t="s">
        <v>50</v>
      </c>
      <c r="AZ54" s="1"/>
      <c r="BA54" s="61" t="s">
        <v>94</v>
      </c>
      <c r="BB54" s="9" t="s">
        <v>54</v>
      </c>
      <c r="BC54" s="9"/>
      <c r="BD54" s="1"/>
      <c r="BE54" s="9"/>
      <c r="BF54" s="1"/>
    </row>
    <row r="55">
      <c r="A55" s="1"/>
      <c r="B55" s="56" t="s">
        <v>95</v>
      </c>
      <c r="C55" s="9" t="s">
        <v>62</v>
      </c>
      <c r="D55" s="9" t="s">
        <v>63</v>
      </c>
      <c r="E55" s="9" t="s">
        <v>64</v>
      </c>
      <c r="F55" s="18"/>
      <c r="G55" s="19">
        <v>6.0</v>
      </c>
      <c r="H55" s="20">
        <v>44660.0</v>
      </c>
      <c r="I55" s="20">
        <v>44792.0</v>
      </c>
      <c r="J55" s="20">
        <v>44795.0</v>
      </c>
      <c r="K55" s="19">
        <v>3.0</v>
      </c>
      <c r="L55" s="1"/>
      <c r="M55" s="10" t="s">
        <v>49</v>
      </c>
      <c r="N55" s="21">
        <v>1.13</v>
      </c>
      <c r="O55" s="11"/>
      <c r="P55" s="22">
        <v>850.0</v>
      </c>
      <c r="Q55" s="22">
        <v>150.0</v>
      </c>
      <c r="R55" s="12"/>
      <c r="S55" s="1"/>
      <c r="T55" s="22">
        <v>3081.18</v>
      </c>
      <c r="U55" s="23">
        <f t="shared" si="76"/>
        <v>3481.7334</v>
      </c>
      <c r="V55" s="23">
        <f t="shared" si="95"/>
        <v>1027.06</v>
      </c>
      <c r="W55" s="21">
        <f t="shared" si="96"/>
        <v>1160.5778</v>
      </c>
      <c r="X55" s="22">
        <v>2700.0</v>
      </c>
      <c r="Y55" s="1"/>
      <c r="Z55" s="24">
        <f t="shared" ref="Z55:AB55" si="100">IF(AC55="N/A","N/A",AC55/$T55)</f>
        <v>0.123712344</v>
      </c>
      <c r="AA55" s="24">
        <f t="shared" si="100"/>
        <v>0.03154635562</v>
      </c>
      <c r="AB55" s="14" t="str">
        <f t="shared" si="100"/>
        <v>N/A</v>
      </c>
      <c r="AC55" s="22">
        <v>381.18</v>
      </c>
      <c r="AD55" s="22">
        <v>97.2</v>
      </c>
      <c r="AE55" s="12" t="s">
        <v>50</v>
      </c>
      <c r="AF55" s="26">
        <f t="shared" ref="AF55:AH55" si="101">IF(AC55="N/A","N/A",AC55*$N55)</f>
        <v>430.7334</v>
      </c>
      <c r="AG55" s="26">
        <f t="shared" si="101"/>
        <v>109.836</v>
      </c>
      <c r="AH55" s="25" t="str">
        <f t="shared" si="101"/>
        <v>N/A</v>
      </c>
      <c r="AI55" s="1"/>
      <c r="AJ55" s="27">
        <f t="shared" si="102"/>
        <v>2602.8</v>
      </c>
      <c r="AK55" s="28">
        <f t="shared" si="82"/>
        <v>2941.164</v>
      </c>
      <c r="AL55" s="1"/>
      <c r="AM55" s="1"/>
      <c r="AN55" s="1"/>
      <c r="AO55" s="1"/>
      <c r="AP55" s="1"/>
      <c r="AQ55" s="1"/>
      <c r="AR55" s="27">
        <v>16.2</v>
      </c>
      <c r="AS55" s="1"/>
      <c r="AT55" s="22">
        <v>200.0</v>
      </c>
      <c r="AU55" s="9" t="s">
        <v>51</v>
      </c>
      <c r="AV55" s="22">
        <v>200.0</v>
      </c>
      <c r="AW55" s="1"/>
      <c r="AX55" s="9" t="s">
        <v>52</v>
      </c>
      <c r="AY55" s="9" t="s">
        <v>50</v>
      </c>
      <c r="AZ55" s="1"/>
      <c r="BA55" s="58" t="s">
        <v>96</v>
      </c>
      <c r="BB55" s="9" t="s">
        <v>54</v>
      </c>
      <c r="BC55" s="9"/>
      <c r="BD55" s="1"/>
      <c r="BE55" s="9"/>
      <c r="BF55" s="1"/>
    </row>
    <row r="56">
      <c r="A56" s="1"/>
      <c r="B56" s="29">
        <v>2.373465302E9</v>
      </c>
      <c r="C56" s="30" t="s">
        <v>46</v>
      </c>
      <c r="D56" s="31" t="s">
        <v>47</v>
      </c>
      <c r="E56" s="32" t="s">
        <v>48</v>
      </c>
      <c r="F56" s="32"/>
      <c r="G56" s="33">
        <v>3.0</v>
      </c>
      <c r="H56" s="34">
        <v>44761.0</v>
      </c>
      <c r="I56" s="34">
        <v>44792.0</v>
      </c>
      <c r="J56" s="34">
        <v>44794.0</v>
      </c>
      <c r="K56" s="33">
        <v>2.0</v>
      </c>
      <c r="L56" s="31"/>
      <c r="M56" s="35" t="s">
        <v>49</v>
      </c>
      <c r="N56" s="36">
        <v>1.13</v>
      </c>
      <c r="O56" s="35"/>
      <c r="P56" s="37">
        <v>223.2</v>
      </c>
      <c r="Q56" s="37">
        <v>150.0</v>
      </c>
      <c r="R56" s="38"/>
      <c r="S56" s="31"/>
      <c r="T56" s="37">
        <v>511.4</v>
      </c>
      <c r="U56" s="23">
        <f t="shared" si="76"/>
        <v>577.882</v>
      </c>
      <c r="V56" s="39">
        <f t="shared" si="95"/>
        <v>255.7</v>
      </c>
      <c r="W56" s="36">
        <f t="shared" si="96"/>
        <v>288.941</v>
      </c>
      <c r="X56" s="37">
        <v>511.4</v>
      </c>
      <c r="Y56" s="31"/>
      <c r="Z56" s="31" t="s">
        <v>50</v>
      </c>
      <c r="AA56" s="31" t="s">
        <v>50</v>
      </c>
      <c r="AB56" s="31" t="s">
        <v>50</v>
      </c>
      <c r="AC56" s="38" t="s">
        <v>50</v>
      </c>
      <c r="AD56" s="37">
        <v>76.71</v>
      </c>
      <c r="AE56" s="37">
        <v>6.65</v>
      </c>
      <c r="AF56" s="25" t="str">
        <f t="shared" ref="AF56:AH56" si="103">IF(AC56="N/A","N/A",AC56*$N56)</f>
        <v>N/A</v>
      </c>
      <c r="AG56" s="26">
        <f t="shared" si="103"/>
        <v>86.6823</v>
      </c>
      <c r="AH56" s="26">
        <f t="shared" si="103"/>
        <v>7.5145</v>
      </c>
      <c r="AI56" s="31"/>
      <c r="AJ56" s="37">
        <f t="shared" si="102"/>
        <v>428.04</v>
      </c>
      <c r="AK56" s="33">
        <f t="shared" si="82"/>
        <v>483.6852</v>
      </c>
      <c r="AL56" s="31"/>
      <c r="AM56" s="31"/>
      <c r="AN56" s="31"/>
      <c r="AO56" s="31"/>
      <c r="AP56" s="31"/>
      <c r="AQ56" s="31"/>
      <c r="AR56" s="38" t="s">
        <v>50</v>
      </c>
      <c r="AS56" s="31"/>
      <c r="AT56" s="37">
        <v>150.0</v>
      </c>
      <c r="AU56" s="31" t="s">
        <v>57</v>
      </c>
      <c r="AV56" s="37">
        <v>150.0</v>
      </c>
      <c r="AW56" s="31"/>
      <c r="AX56" s="31" t="s">
        <v>58</v>
      </c>
      <c r="AY56" s="37">
        <v>511.4</v>
      </c>
      <c r="AZ56" s="31"/>
      <c r="BA56" s="31" t="s">
        <v>53</v>
      </c>
      <c r="BB56" s="31" t="s">
        <v>54</v>
      </c>
      <c r="BC56" s="34">
        <v>44798.0</v>
      </c>
      <c r="BD56" s="31"/>
      <c r="BE56" s="31"/>
      <c r="BF56" s="1"/>
    </row>
    <row r="57">
      <c r="A57" s="1"/>
      <c r="B57" s="16">
        <v>3.20247518E9</v>
      </c>
      <c r="C57" s="17" t="s">
        <v>46</v>
      </c>
      <c r="D57" s="9" t="s">
        <v>47</v>
      </c>
      <c r="E57" s="18" t="s">
        <v>48</v>
      </c>
      <c r="F57" s="18"/>
      <c r="G57" s="19">
        <v>3.0</v>
      </c>
      <c r="H57" s="20">
        <v>44708.0</v>
      </c>
      <c r="I57" s="20">
        <v>44797.0</v>
      </c>
      <c r="J57" s="20">
        <v>44800.0</v>
      </c>
      <c r="K57" s="19">
        <v>3.0</v>
      </c>
      <c r="L57" s="1"/>
      <c r="M57" s="10" t="s">
        <v>49</v>
      </c>
      <c r="N57" s="21">
        <v>1.13</v>
      </c>
      <c r="O57" s="11"/>
      <c r="P57" s="22">
        <v>210.8</v>
      </c>
      <c r="Q57" s="22">
        <v>65.0</v>
      </c>
      <c r="R57" s="12"/>
      <c r="S57" s="1"/>
      <c r="T57" s="22">
        <v>697.4</v>
      </c>
      <c r="U57" s="23">
        <f t="shared" si="76"/>
        <v>788.062</v>
      </c>
      <c r="V57" s="23">
        <f t="shared" si="95"/>
        <v>232.4666667</v>
      </c>
      <c r="W57" s="21">
        <f t="shared" si="96"/>
        <v>262.6873333</v>
      </c>
      <c r="X57" s="22">
        <v>697.4</v>
      </c>
      <c r="Y57" s="1"/>
      <c r="Z57" s="1" t="s">
        <v>50</v>
      </c>
      <c r="AA57" s="1" t="s">
        <v>50</v>
      </c>
      <c r="AB57" s="1" t="s">
        <v>50</v>
      </c>
      <c r="AC57" s="12" t="s">
        <v>50</v>
      </c>
      <c r="AD57" s="22">
        <v>104.61</v>
      </c>
      <c r="AE57" s="22">
        <v>9.07</v>
      </c>
      <c r="AF57" s="25" t="str">
        <f t="shared" ref="AF57:AH57" si="104">IF(AC57="N/A","N/A",AC57*$N57)</f>
        <v>N/A</v>
      </c>
      <c r="AG57" s="26">
        <f t="shared" si="104"/>
        <v>118.2093</v>
      </c>
      <c r="AH57" s="26">
        <f t="shared" si="104"/>
        <v>10.2491</v>
      </c>
      <c r="AI57" s="1"/>
      <c r="AJ57" s="27">
        <f t="shared" si="102"/>
        <v>583.72</v>
      </c>
      <c r="AK57" s="28">
        <f t="shared" si="82"/>
        <v>659.6036</v>
      </c>
      <c r="AL57" s="1"/>
      <c r="AM57" s="1"/>
      <c r="AN57" s="1"/>
      <c r="AO57" s="1"/>
      <c r="AP57" s="1"/>
      <c r="AQ57" s="1"/>
      <c r="AR57" s="2" t="s">
        <v>50</v>
      </c>
      <c r="AS57" s="1"/>
      <c r="AT57" s="22">
        <v>150.0</v>
      </c>
      <c r="AU57" s="9" t="s">
        <v>57</v>
      </c>
      <c r="AV57" s="12" t="s">
        <v>50</v>
      </c>
      <c r="AW57" s="1"/>
      <c r="AX57" s="9" t="s">
        <v>52</v>
      </c>
      <c r="AY57" s="9" t="s">
        <v>50</v>
      </c>
      <c r="AZ57" s="1"/>
      <c r="BA57" s="9" t="s">
        <v>53</v>
      </c>
      <c r="BB57" s="9" t="s">
        <v>54</v>
      </c>
      <c r="BC57" s="20">
        <v>44805.0</v>
      </c>
      <c r="BD57" s="1"/>
      <c r="BE57" s="9"/>
      <c r="BF57" s="1"/>
    </row>
    <row r="58">
      <c r="A58" s="1"/>
      <c r="B58" s="16">
        <v>2.301126284E9</v>
      </c>
      <c r="C58" s="17" t="s">
        <v>46</v>
      </c>
      <c r="D58" s="9" t="s">
        <v>47</v>
      </c>
      <c r="E58" s="18" t="s">
        <v>48</v>
      </c>
      <c r="F58" s="18"/>
      <c r="G58" s="19">
        <v>3.0</v>
      </c>
      <c r="H58" s="20">
        <v>44736.0</v>
      </c>
      <c r="I58" s="20">
        <v>44800.0</v>
      </c>
      <c r="J58" s="20">
        <v>44804.0</v>
      </c>
      <c r="K58" s="19">
        <v>4.0</v>
      </c>
      <c r="L58" s="1"/>
      <c r="M58" s="10" t="s">
        <v>49</v>
      </c>
      <c r="N58" s="21">
        <v>1.13</v>
      </c>
      <c r="O58" s="11"/>
      <c r="P58" s="22">
        <v>210.8</v>
      </c>
      <c r="Q58" s="22">
        <v>65.0</v>
      </c>
      <c r="R58" s="12"/>
      <c r="S58" s="1"/>
      <c r="T58" s="22">
        <v>908.2</v>
      </c>
      <c r="U58" s="23">
        <f t="shared" si="76"/>
        <v>1026.266</v>
      </c>
      <c r="V58" s="23">
        <f t="shared" si="95"/>
        <v>227.05</v>
      </c>
      <c r="W58" s="21">
        <f t="shared" si="96"/>
        <v>256.5665</v>
      </c>
      <c r="X58" s="22">
        <v>908.2</v>
      </c>
      <c r="Y58" s="1"/>
      <c r="Z58" s="1" t="s">
        <v>50</v>
      </c>
      <c r="AA58" s="1" t="s">
        <v>50</v>
      </c>
      <c r="AB58" s="1" t="s">
        <v>50</v>
      </c>
      <c r="AC58" s="12" t="s">
        <v>50</v>
      </c>
      <c r="AD58" s="22">
        <v>136.23</v>
      </c>
      <c r="AE58" s="22">
        <v>11.81</v>
      </c>
      <c r="AF58" s="25" t="str">
        <f t="shared" ref="AF58:AH58" si="105">IF(AC58="N/A","N/A",AC58*$N58)</f>
        <v>N/A</v>
      </c>
      <c r="AG58" s="26">
        <f t="shared" si="105"/>
        <v>153.9399</v>
      </c>
      <c r="AH58" s="26">
        <f t="shared" si="105"/>
        <v>13.3453</v>
      </c>
      <c r="AI58" s="1"/>
      <c r="AJ58" s="27">
        <f t="shared" si="102"/>
        <v>760.16</v>
      </c>
      <c r="AK58" s="28">
        <f t="shared" si="82"/>
        <v>858.9808</v>
      </c>
      <c r="AL58" s="1"/>
      <c r="AM58" s="1"/>
      <c r="AN58" s="1"/>
      <c r="AO58" s="1"/>
      <c r="AP58" s="1"/>
      <c r="AQ58" s="1"/>
      <c r="AR58" s="2" t="s">
        <v>50</v>
      </c>
      <c r="AS58" s="1"/>
      <c r="AT58" s="22">
        <v>150.0</v>
      </c>
      <c r="AU58" s="9" t="s">
        <v>57</v>
      </c>
      <c r="AV58" s="12" t="s">
        <v>50</v>
      </c>
      <c r="AW58" s="1"/>
      <c r="AX58" s="9" t="s">
        <v>52</v>
      </c>
      <c r="AY58" s="9" t="s">
        <v>50</v>
      </c>
      <c r="AZ58" s="1"/>
      <c r="BA58" s="9" t="s">
        <v>53</v>
      </c>
      <c r="BB58" s="9" t="s">
        <v>54</v>
      </c>
      <c r="BC58" s="20">
        <v>44805.0</v>
      </c>
      <c r="BD58" s="1"/>
      <c r="BE58" s="9"/>
      <c r="BF58" s="1"/>
    </row>
    <row r="59">
      <c r="A59" s="1"/>
      <c r="B59" s="9" t="s">
        <v>97</v>
      </c>
      <c r="C59" s="9" t="s">
        <v>62</v>
      </c>
      <c r="D59" s="9" t="s">
        <v>63</v>
      </c>
      <c r="E59" s="9" t="s">
        <v>64</v>
      </c>
      <c r="F59" s="18"/>
      <c r="G59" s="19">
        <v>5.0</v>
      </c>
      <c r="H59" s="20">
        <v>44732.0</v>
      </c>
      <c r="I59" s="20">
        <v>44798.0</v>
      </c>
      <c r="J59" s="20">
        <v>44801.0</v>
      </c>
      <c r="K59" s="19">
        <v>3.0</v>
      </c>
      <c r="L59" s="1"/>
      <c r="M59" s="10" t="s">
        <v>49</v>
      </c>
      <c r="N59" s="21">
        <v>1.13</v>
      </c>
      <c r="O59" s="11"/>
      <c r="P59" s="22">
        <v>850.0</v>
      </c>
      <c r="Q59" s="22">
        <v>150.0</v>
      </c>
      <c r="R59" s="12"/>
      <c r="S59" s="1"/>
      <c r="T59" s="22">
        <v>3081.18</v>
      </c>
      <c r="U59" s="23">
        <f t="shared" si="76"/>
        <v>3481.7334</v>
      </c>
      <c r="V59" s="23">
        <f t="shared" si="95"/>
        <v>1027.06</v>
      </c>
      <c r="W59" s="21">
        <f t="shared" si="96"/>
        <v>1160.5778</v>
      </c>
      <c r="X59" s="22">
        <v>2700.0</v>
      </c>
      <c r="Y59" s="1"/>
      <c r="Z59" s="24">
        <f t="shared" ref="Z59:AB59" si="106">IF(AC59="N/A","N/A",AC59/$T59)</f>
        <v>0.123712344</v>
      </c>
      <c r="AA59" s="24">
        <f t="shared" si="106"/>
        <v>0.03154635562</v>
      </c>
      <c r="AB59" s="24">
        <f t="shared" si="106"/>
        <v>0</v>
      </c>
      <c r="AC59" s="22">
        <v>381.18</v>
      </c>
      <c r="AD59" s="22">
        <v>97.2</v>
      </c>
      <c r="AE59" s="12"/>
      <c r="AF59" s="26">
        <f t="shared" ref="AF59:AH59" si="107">IF(AC59="N/A","N/A",AC59*$N59)</f>
        <v>430.7334</v>
      </c>
      <c r="AG59" s="26">
        <f t="shared" si="107"/>
        <v>109.836</v>
      </c>
      <c r="AH59" s="26">
        <f t="shared" si="107"/>
        <v>0</v>
      </c>
      <c r="AI59" s="1"/>
      <c r="AJ59" s="27">
        <f t="shared" si="102"/>
        <v>2602.8</v>
      </c>
      <c r="AK59" s="28">
        <f t="shared" si="82"/>
        <v>2941.164</v>
      </c>
      <c r="AL59" s="1"/>
      <c r="AM59" s="1"/>
      <c r="AN59" s="1"/>
      <c r="AO59" s="1"/>
      <c r="AP59" s="1"/>
      <c r="AQ59" s="1"/>
      <c r="AR59" s="27">
        <v>16.2</v>
      </c>
      <c r="AS59" s="1"/>
      <c r="AT59" s="22">
        <v>200.0</v>
      </c>
      <c r="AU59" s="9" t="s">
        <v>51</v>
      </c>
      <c r="AV59" s="22">
        <v>200.0</v>
      </c>
      <c r="AW59" s="1"/>
      <c r="AX59" s="9" t="s">
        <v>52</v>
      </c>
      <c r="AY59" s="9" t="s">
        <v>50</v>
      </c>
      <c r="AZ59" s="1"/>
      <c r="BA59" s="9" t="s">
        <v>98</v>
      </c>
      <c r="BB59" s="9" t="s">
        <v>54</v>
      </c>
      <c r="BC59" s="9"/>
      <c r="BD59" s="1"/>
      <c r="BE59" s="9"/>
      <c r="BF59" s="1"/>
    </row>
    <row r="60">
      <c r="A60" s="1"/>
      <c r="B60" s="43">
        <v>2.603576448E9</v>
      </c>
      <c r="C60" s="30" t="s">
        <v>46</v>
      </c>
      <c r="D60" s="31" t="s">
        <v>63</v>
      </c>
      <c r="E60" s="32" t="s">
        <v>72</v>
      </c>
      <c r="F60" s="32"/>
      <c r="G60" s="33">
        <v>6.0</v>
      </c>
      <c r="H60" s="34">
        <v>44674.0</v>
      </c>
      <c r="I60" s="34">
        <v>44798.0</v>
      </c>
      <c r="J60" s="34">
        <v>44801.0</v>
      </c>
      <c r="K60" s="33">
        <v>3.0</v>
      </c>
      <c r="L60" s="31"/>
      <c r="M60" s="35" t="s">
        <v>49</v>
      </c>
      <c r="N60" s="36">
        <v>1.13</v>
      </c>
      <c r="O60" s="35"/>
      <c r="P60" s="37">
        <v>852.0</v>
      </c>
      <c r="Q60" s="37">
        <v>175.0</v>
      </c>
      <c r="R60" s="37"/>
      <c r="S60" s="31"/>
      <c r="T60" s="37">
        <v>2731.0</v>
      </c>
      <c r="U60" s="23">
        <f t="shared" si="76"/>
        <v>3086.03</v>
      </c>
      <c r="V60" s="39">
        <f t="shared" si="95"/>
        <v>910.3333333</v>
      </c>
      <c r="W60" s="36">
        <f t="shared" si="96"/>
        <v>1028.676667</v>
      </c>
      <c r="X60" s="37">
        <v>2731.0</v>
      </c>
      <c r="Y60" s="31"/>
      <c r="Z60" s="44" t="str">
        <f t="shared" ref="Z60:AB60" si="108">IF(AC60="N/A","N/A",AC60/$T60)</f>
        <v>N/A</v>
      </c>
      <c r="AA60" s="44" t="str">
        <f t="shared" si="108"/>
        <v>N/A</v>
      </c>
      <c r="AB60" s="44" t="str">
        <f t="shared" si="108"/>
        <v>N/A</v>
      </c>
      <c r="AC60" s="37" t="s">
        <v>50</v>
      </c>
      <c r="AD60" s="37" t="s">
        <v>50</v>
      </c>
      <c r="AE60" s="38" t="s">
        <v>50</v>
      </c>
      <c r="AF60" s="25" t="str">
        <f t="shared" ref="AF60:AH60" si="109">IF(AC60="N/A","N/A",AC60*$N60)</f>
        <v>N/A</v>
      </c>
      <c r="AG60" s="25" t="str">
        <f t="shared" si="109"/>
        <v>N/A</v>
      </c>
      <c r="AH60" s="25" t="str">
        <f t="shared" si="109"/>
        <v>N/A</v>
      </c>
      <c r="AI60" s="31"/>
      <c r="AJ60" s="37">
        <f t="shared" si="102"/>
        <v>2731</v>
      </c>
      <c r="AK60" s="33">
        <f t="shared" si="82"/>
        <v>3086.03</v>
      </c>
      <c r="AL60" s="31"/>
      <c r="AM60" s="31"/>
      <c r="AN60" s="31"/>
      <c r="AO60" s="31"/>
      <c r="AP60" s="31"/>
      <c r="AQ60" s="31"/>
      <c r="AR60" s="37" t="s">
        <v>50</v>
      </c>
      <c r="AS60" s="31"/>
      <c r="AT60" s="37">
        <v>200.0</v>
      </c>
      <c r="AU60" s="31"/>
      <c r="AV60" s="38"/>
      <c r="AW60" s="31"/>
      <c r="AX60" s="31" t="s">
        <v>58</v>
      </c>
      <c r="AY60" s="31" t="s">
        <v>50</v>
      </c>
      <c r="AZ60" s="31"/>
      <c r="BA60" s="31"/>
      <c r="BB60" s="31"/>
      <c r="BC60" s="31"/>
      <c r="BD60" s="31"/>
      <c r="BE60" s="31"/>
      <c r="BF60" s="1"/>
    </row>
    <row r="61">
      <c r="A61" s="1"/>
      <c r="B61" s="16">
        <v>3.013238123E9</v>
      </c>
      <c r="C61" s="17" t="s">
        <v>46</v>
      </c>
      <c r="D61" s="9" t="s">
        <v>47</v>
      </c>
      <c r="E61" s="18" t="s">
        <v>48</v>
      </c>
      <c r="F61" s="18"/>
      <c r="G61" s="19">
        <v>3.0</v>
      </c>
      <c r="H61" s="20">
        <v>44716.0</v>
      </c>
      <c r="I61" s="20">
        <v>44805.0</v>
      </c>
      <c r="J61" s="20">
        <v>44809.0</v>
      </c>
      <c r="K61" s="19">
        <v>4.0</v>
      </c>
      <c r="L61" s="1"/>
      <c r="M61" s="10" t="s">
        <v>49</v>
      </c>
      <c r="N61" s="21">
        <v>1.13</v>
      </c>
      <c r="O61" s="11"/>
      <c r="P61" s="12">
        <v>183.6</v>
      </c>
      <c r="Q61" s="12">
        <v>65.0</v>
      </c>
      <c r="R61" s="12"/>
      <c r="S61" s="1"/>
      <c r="T61" s="12">
        <v>799.4</v>
      </c>
      <c r="U61" s="23">
        <f t="shared" si="76"/>
        <v>903.322</v>
      </c>
      <c r="V61" s="23">
        <f t="shared" si="95"/>
        <v>199.85</v>
      </c>
      <c r="W61" s="21">
        <f t="shared" si="96"/>
        <v>225.8305</v>
      </c>
      <c r="X61" s="12">
        <v>799.4</v>
      </c>
      <c r="Y61" s="1"/>
      <c r="Z61" s="14" t="str">
        <f t="shared" ref="Z61:AB61" si="110">IF(AC61="N/A","N/A",AC61/$T61)</f>
        <v>N/A</v>
      </c>
      <c r="AA61" s="24">
        <f t="shared" si="110"/>
        <v>0.15</v>
      </c>
      <c r="AB61" s="24">
        <f t="shared" si="110"/>
        <v>0.01299724794</v>
      </c>
      <c r="AC61" s="12" t="s">
        <v>50</v>
      </c>
      <c r="AD61" s="12">
        <v>119.91</v>
      </c>
      <c r="AE61" s="22">
        <v>10.39</v>
      </c>
      <c r="AF61" s="25" t="str">
        <f t="shared" ref="AF61:AH61" si="111">IF(AC61="N/A","N/A",AC61*$N61)</f>
        <v>N/A</v>
      </c>
      <c r="AG61" s="26">
        <f t="shared" si="111"/>
        <v>135.4983</v>
      </c>
      <c r="AH61" s="26">
        <f t="shared" si="111"/>
        <v>11.7407</v>
      </c>
      <c r="AI61" s="1"/>
      <c r="AJ61" s="27">
        <f t="shared" si="102"/>
        <v>669.1</v>
      </c>
      <c r="AK61" s="28">
        <f t="shared" si="82"/>
        <v>756.083</v>
      </c>
      <c r="AL61" s="1"/>
      <c r="AM61" s="1"/>
      <c r="AN61" s="1"/>
      <c r="AO61" s="1"/>
      <c r="AP61" s="1"/>
      <c r="AQ61" s="1"/>
      <c r="AR61" s="27" t="s">
        <v>50</v>
      </c>
      <c r="AS61" s="1"/>
      <c r="AT61" s="22">
        <v>150.0</v>
      </c>
      <c r="AU61" s="9" t="s">
        <v>57</v>
      </c>
      <c r="AV61" s="12" t="s">
        <v>50</v>
      </c>
      <c r="AW61" s="1"/>
      <c r="AX61" s="9" t="s">
        <v>52</v>
      </c>
      <c r="AY61" s="9" t="s">
        <v>50</v>
      </c>
      <c r="AZ61" s="1"/>
      <c r="BA61" s="45" t="s">
        <v>53</v>
      </c>
      <c r="BB61" s="9" t="s">
        <v>54</v>
      </c>
      <c r="BC61" s="20">
        <v>44812.0</v>
      </c>
      <c r="BD61" s="1"/>
      <c r="BE61" s="9"/>
      <c r="BF61" s="1"/>
    </row>
    <row r="62">
      <c r="A62" s="1"/>
      <c r="B62" s="9" t="s">
        <v>99</v>
      </c>
      <c r="C62" s="9" t="s">
        <v>62</v>
      </c>
      <c r="D62" s="9" t="s">
        <v>55</v>
      </c>
      <c r="E62" s="9" t="s">
        <v>100</v>
      </c>
      <c r="F62" s="18"/>
      <c r="G62" s="19">
        <v>3.0</v>
      </c>
      <c r="H62" s="20">
        <v>44725.0</v>
      </c>
      <c r="I62" s="20">
        <v>44803.0</v>
      </c>
      <c r="J62" s="20">
        <v>44808.0</v>
      </c>
      <c r="K62" s="19">
        <v>5.0</v>
      </c>
      <c r="L62" s="1"/>
      <c r="M62" s="10" t="s">
        <v>49</v>
      </c>
      <c r="N62" s="21">
        <v>1.13</v>
      </c>
      <c r="O62" s="11"/>
      <c r="P62" s="22">
        <v>300.0</v>
      </c>
      <c r="Q62" s="22">
        <v>100.0</v>
      </c>
      <c r="R62" s="12"/>
      <c r="S62" s="1"/>
      <c r="T62" s="22">
        <v>1571.2</v>
      </c>
      <c r="U62" s="23">
        <f t="shared" si="76"/>
        <v>1775.456</v>
      </c>
      <c r="V62" s="23">
        <f t="shared" si="95"/>
        <v>314.24</v>
      </c>
      <c r="W62" s="21">
        <f t="shared" si="96"/>
        <v>355.0912</v>
      </c>
      <c r="X62" s="22">
        <v>1360.0</v>
      </c>
      <c r="Y62" s="1"/>
      <c r="Z62" s="24">
        <f t="shared" ref="Z62:AB62" si="112">IF(AC62="N/A","N/A",AC62/$T62)</f>
        <v>0.1344195519</v>
      </c>
      <c r="AA62" s="24">
        <f t="shared" si="112"/>
        <v>0.03116089613</v>
      </c>
      <c r="AB62" s="14" t="str">
        <f t="shared" si="112"/>
        <v>N/A</v>
      </c>
      <c r="AC62" s="22">
        <v>211.2</v>
      </c>
      <c r="AD62" s="22">
        <v>48.96</v>
      </c>
      <c r="AE62" s="12" t="s">
        <v>50</v>
      </c>
      <c r="AF62" s="26">
        <f t="shared" ref="AF62:AH62" si="113">IF(AC62="N/A","N/A",AC62*$N62)</f>
        <v>238.656</v>
      </c>
      <c r="AG62" s="26">
        <f t="shared" si="113"/>
        <v>55.3248</v>
      </c>
      <c r="AH62" s="25" t="str">
        <f t="shared" si="113"/>
        <v>N/A</v>
      </c>
      <c r="AI62" s="1"/>
      <c r="AJ62" s="27">
        <f t="shared" si="102"/>
        <v>1311.04</v>
      </c>
      <c r="AK62" s="28">
        <f t="shared" si="82"/>
        <v>1481.4752</v>
      </c>
      <c r="AL62" s="1"/>
      <c r="AM62" s="1"/>
      <c r="AN62" s="1"/>
      <c r="AO62" s="1"/>
      <c r="AP62" s="1"/>
      <c r="AQ62" s="1"/>
      <c r="AR62" s="27">
        <v>8.16</v>
      </c>
      <c r="AS62" s="1"/>
      <c r="AT62" s="22">
        <v>200.0</v>
      </c>
      <c r="AU62" s="9" t="s">
        <v>51</v>
      </c>
      <c r="AV62" s="22">
        <v>200.0</v>
      </c>
      <c r="AW62" s="1"/>
      <c r="AX62" s="9" t="s">
        <v>52</v>
      </c>
      <c r="AY62" s="9" t="s">
        <v>50</v>
      </c>
      <c r="AZ62" s="1"/>
      <c r="BA62" s="45" t="s">
        <v>101</v>
      </c>
      <c r="BB62" s="9" t="s">
        <v>54</v>
      </c>
      <c r="BC62" s="9"/>
      <c r="BD62" s="1"/>
      <c r="BE62" s="9"/>
      <c r="BF62" s="1"/>
    </row>
    <row r="63">
      <c r="A63" s="1"/>
      <c r="B63" s="9" t="s">
        <v>102</v>
      </c>
      <c r="C63" s="9" t="s">
        <v>62</v>
      </c>
      <c r="D63" s="9" t="s">
        <v>63</v>
      </c>
      <c r="E63" s="9" t="s">
        <v>64</v>
      </c>
      <c r="F63" s="18"/>
      <c r="G63" s="19">
        <v>5.0</v>
      </c>
      <c r="H63" s="20">
        <v>44679.0</v>
      </c>
      <c r="I63" s="20">
        <v>44806.0</v>
      </c>
      <c r="J63" s="20">
        <v>44809.0</v>
      </c>
      <c r="K63" s="19">
        <v>3.0</v>
      </c>
      <c r="L63" s="1"/>
      <c r="M63" s="10" t="s">
        <v>49</v>
      </c>
      <c r="N63" s="21">
        <v>1.13</v>
      </c>
      <c r="O63" s="11"/>
      <c r="P63" s="22">
        <v>750.0</v>
      </c>
      <c r="Q63" s="22">
        <v>150.0</v>
      </c>
      <c r="R63" s="12"/>
      <c r="S63" s="1"/>
      <c r="T63" s="22">
        <v>2806.58</v>
      </c>
      <c r="U63" s="23">
        <f t="shared" si="76"/>
        <v>3171.4354</v>
      </c>
      <c r="V63" s="23">
        <f t="shared" si="95"/>
        <v>935.5266667</v>
      </c>
      <c r="W63" s="21">
        <f t="shared" si="96"/>
        <v>1057.145133</v>
      </c>
      <c r="X63" s="22">
        <v>2400.0</v>
      </c>
      <c r="Y63" s="1"/>
      <c r="Z63" s="24">
        <f t="shared" ref="Z63:AB63" si="114">IF(AC63="N/A","N/A",AC63/$T63)</f>
        <v>0.1448667061</v>
      </c>
      <c r="AA63" s="24">
        <f t="shared" si="114"/>
        <v>0.03078479858</v>
      </c>
      <c r="AB63" s="14" t="str">
        <f t="shared" si="114"/>
        <v>N/A</v>
      </c>
      <c r="AC63" s="22">
        <v>406.58</v>
      </c>
      <c r="AD63" s="22">
        <v>86.4</v>
      </c>
      <c r="AE63" s="12" t="s">
        <v>50</v>
      </c>
      <c r="AF63" s="26">
        <f t="shared" ref="AF63:AH63" si="115">IF(AC63="N/A","N/A",AC63*$N63)</f>
        <v>459.4354</v>
      </c>
      <c r="AG63" s="26">
        <f t="shared" si="115"/>
        <v>97.632</v>
      </c>
      <c r="AH63" s="25" t="str">
        <f t="shared" si="115"/>
        <v>N/A</v>
      </c>
      <c r="AI63" s="1"/>
      <c r="AJ63" s="27">
        <f t="shared" si="102"/>
        <v>2313.6</v>
      </c>
      <c r="AK63" s="28">
        <f t="shared" si="82"/>
        <v>2614.368</v>
      </c>
      <c r="AL63" s="1"/>
      <c r="AM63" s="1"/>
      <c r="AN63" s="1"/>
      <c r="AO63" s="1"/>
      <c r="AP63" s="1"/>
      <c r="AQ63" s="1"/>
      <c r="AR63" s="27">
        <v>14.4</v>
      </c>
      <c r="AS63" s="1"/>
      <c r="AT63" s="22">
        <v>200.0</v>
      </c>
      <c r="AU63" s="9" t="s">
        <v>51</v>
      </c>
      <c r="AV63" s="22">
        <v>200.0</v>
      </c>
      <c r="AW63" s="1"/>
      <c r="AX63" s="9" t="s">
        <v>52</v>
      </c>
      <c r="AY63" s="9" t="s">
        <v>50</v>
      </c>
      <c r="AZ63" s="1"/>
      <c r="BA63" s="62" t="s">
        <v>103</v>
      </c>
      <c r="BB63" s="9" t="s">
        <v>54</v>
      </c>
      <c r="BC63" s="9"/>
      <c r="BD63" s="1"/>
      <c r="BE63" s="9"/>
      <c r="BF63" s="1"/>
    </row>
    <row r="64">
      <c r="A64" s="1"/>
      <c r="B64" s="16">
        <v>2.282322595E9</v>
      </c>
      <c r="C64" s="17" t="s">
        <v>46</v>
      </c>
      <c r="D64" s="9" t="s">
        <v>47</v>
      </c>
      <c r="E64" s="18" t="s">
        <v>48</v>
      </c>
      <c r="F64" s="18"/>
      <c r="G64" s="19">
        <v>2.0</v>
      </c>
      <c r="H64" s="20">
        <v>44807.0</v>
      </c>
      <c r="I64" s="20">
        <v>44809.0</v>
      </c>
      <c r="J64" s="20">
        <v>44811.0</v>
      </c>
      <c r="K64" s="19">
        <v>2.0</v>
      </c>
      <c r="L64" s="1"/>
      <c r="M64" s="10" t="s">
        <v>49</v>
      </c>
      <c r="N64" s="21">
        <v>1.13</v>
      </c>
      <c r="O64" s="1"/>
      <c r="P64" s="22">
        <v>154.8</v>
      </c>
      <c r="Q64" s="22">
        <v>65.0</v>
      </c>
      <c r="R64" s="12"/>
      <c r="S64" s="1"/>
      <c r="T64" s="22">
        <v>374.6</v>
      </c>
      <c r="U64" s="23">
        <f t="shared" si="76"/>
        <v>423.298</v>
      </c>
      <c r="V64" s="23">
        <f t="shared" si="95"/>
        <v>187.3</v>
      </c>
      <c r="W64" s="21">
        <f t="shared" si="96"/>
        <v>211.649</v>
      </c>
      <c r="X64" s="22">
        <v>374.6</v>
      </c>
      <c r="Y64" s="1"/>
      <c r="Z64" s="1" t="s">
        <v>50</v>
      </c>
      <c r="AA64" s="1" t="s">
        <v>50</v>
      </c>
      <c r="AB64" s="1" t="s">
        <v>50</v>
      </c>
      <c r="AC64" s="12" t="s">
        <v>50</v>
      </c>
      <c r="AD64" s="22">
        <v>56.19</v>
      </c>
      <c r="AE64" s="22">
        <v>4.87</v>
      </c>
      <c r="AF64" s="25" t="str">
        <f t="shared" ref="AF64:AH64" si="116">IF(AC64="N/A","N/A",AC64*$N64)</f>
        <v>N/A</v>
      </c>
      <c r="AG64" s="26">
        <f t="shared" si="116"/>
        <v>63.4947</v>
      </c>
      <c r="AH64" s="26">
        <f t="shared" si="116"/>
        <v>5.5031</v>
      </c>
      <c r="AI64" s="1"/>
      <c r="AJ64" s="27">
        <f t="shared" si="102"/>
        <v>313.54</v>
      </c>
      <c r="AK64" s="28">
        <f t="shared" si="82"/>
        <v>354.3002</v>
      </c>
      <c r="AL64" s="1"/>
      <c r="AM64" s="1"/>
      <c r="AN64" s="1"/>
      <c r="AO64" s="1"/>
      <c r="AP64" s="1"/>
      <c r="AQ64" s="1"/>
      <c r="AR64" s="2" t="s">
        <v>50</v>
      </c>
      <c r="AS64" s="1"/>
      <c r="AT64" s="22">
        <v>150.0</v>
      </c>
      <c r="AU64" s="9" t="s">
        <v>57</v>
      </c>
      <c r="AV64" s="22">
        <v>150.0</v>
      </c>
      <c r="AW64" s="1"/>
      <c r="AX64" s="9" t="s">
        <v>52</v>
      </c>
      <c r="AY64" s="9" t="s">
        <v>50</v>
      </c>
      <c r="AZ64" s="1"/>
      <c r="BA64" s="9" t="s">
        <v>53</v>
      </c>
      <c r="BB64" s="9" t="s">
        <v>54</v>
      </c>
      <c r="BC64" s="20">
        <v>44812.0</v>
      </c>
      <c r="BD64" s="1"/>
      <c r="BE64" s="9"/>
      <c r="BF64" s="1"/>
    </row>
    <row r="65">
      <c r="A65" s="1"/>
      <c r="B65" s="56" t="s">
        <v>104</v>
      </c>
      <c r="C65" s="9" t="s">
        <v>62</v>
      </c>
      <c r="D65" s="9" t="s">
        <v>55</v>
      </c>
      <c r="E65" s="9" t="s">
        <v>100</v>
      </c>
      <c r="F65" s="18"/>
      <c r="G65" s="19">
        <v>4.0</v>
      </c>
      <c r="H65" s="20">
        <v>44677.0</v>
      </c>
      <c r="I65" s="20">
        <v>44809.0</v>
      </c>
      <c r="J65" s="20">
        <v>44816.0</v>
      </c>
      <c r="K65" s="19">
        <v>7.0</v>
      </c>
      <c r="L65" s="1"/>
      <c r="M65" s="10" t="s">
        <v>49</v>
      </c>
      <c r="N65" s="21">
        <v>1.13</v>
      </c>
      <c r="O65" s="1"/>
      <c r="P65" s="22">
        <v>208.57</v>
      </c>
      <c r="Q65" s="22">
        <v>100.0</v>
      </c>
      <c r="R65" s="12"/>
      <c r="S65" s="1"/>
      <c r="T65" s="22">
        <v>1780.24</v>
      </c>
      <c r="U65" s="23">
        <f t="shared" si="76"/>
        <v>2011.6712</v>
      </c>
      <c r="V65" s="23">
        <f t="shared" si="95"/>
        <v>254.32</v>
      </c>
      <c r="W65" s="21">
        <f t="shared" si="96"/>
        <v>287.3816</v>
      </c>
      <c r="X65" s="22">
        <v>1560.0</v>
      </c>
      <c r="Y65" s="1"/>
      <c r="Z65" s="24">
        <f t="shared" ref="Z65:AB65" si="117">IF(AC65="N/A","N/A",AC65/$T65)</f>
        <v>0.1237136566</v>
      </c>
      <c r="AA65" s="24">
        <f t="shared" si="117"/>
        <v>0.03154630836</v>
      </c>
      <c r="AB65" s="14" t="str">
        <f t="shared" si="117"/>
        <v>N/A</v>
      </c>
      <c r="AC65" s="22">
        <v>220.24</v>
      </c>
      <c r="AD65" s="22">
        <v>56.16</v>
      </c>
      <c r="AE65" s="12" t="s">
        <v>50</v>
      </c>
      <c r="AF65" s="26">
        <f t="shared" ref="AF65:AH65" si="118">IF(AC65="N/A","N/A",AC65*$N65)</f>
        <v>248.8712</v>
      </c>
      <c r="AG65" s="26">
        <f t="shared" si="118"/>
        <v>63.4608</v>
      </c>
      <c r="AH65" s="25" t="str">
        <f t="shared" si="118"/>
        <v>N/A</v>
      </c>
      <c r="AI65" s="1"/>
      <c r="AJ65" s="27">
        <f t="shared" si="102"/>
        <v>1503.84</v>
      </c>
      <c r="AK65" s="28">
        <f t="shared" si="82"/>
        <v>1699.3392</v>
      </c>
      <c r="AL65" s="1"/>
      <c r="AM65" s="1"/>
      <c r="AN65" s="1"/>
      <c r="AO65" s="1"/>
      <c r="AP65" s="1"/>
      <c r="AQ65" s="1"/>
      <c r="AR65" s="27">
        <v>9.36</v>
      </c>
      <c r="AS65" s="1"/>
      <c r="AT65" s="22">
        <v>200.0</v>
      </c>
      <c r="AU65" s="9" t="s">
        <v>51</v>
      </c>
      <c r="AV65" s="22">
        <v>200.0</v>
      </c>
      <c r="AW65" s="1"/>
      <c r="AX65" s="9" t="s">
        <v>52</v>
      </c>
      <c r="AY65" s="9" t="s">
        <v>50</v>
      </c>
      <c r="AZ65" s="1"/>
      <c r="BA65" s="18" t="s">
        <v>105</v>
      </c>
      <c r="BB65" s="9" t="s">
        <v>54</v>
      </c>
      <c r="BC65" s="9"/>
      <c r="BD65" s="1"/>
      <c r="BE65" s="9"/>
      <c r="BF65" s="1"/>
    </row>
    <row r="66">
      <c r="A66" s="1"/>
      <c r="B66" s="16">
        <v>2.128025557E9</v>
      </c>
      <c r="C66" s="17" t="s">
        <v>46</v>
      </c>
      <c r="D66" s="9" t="s">
        <v>47</v>
      </c>
      <c r="E66" s="18" t="s">
        <v>48</v>
      </c>
      <c r="F66" s="18"/>
      <c r="G66" s="19">
        <v>3.0</v>
      </c>
      <c r="H66" s="20">
        <v>44721.0</v>
      </c>
      <c r="I66" s="20">
        <v>44811.0</v>
      </c>
      <c r="J66" s="20">
        <v>44753.0</v>
      </c>
      <c r="K66" s="19">
        <v>4.0</v>
      </c>
      <c r="L66" s="1"/>
      <c r="M66" s="10" t="s">
        <v>49</v>
      </c>
      <c r="N66" s="21">
        <v>1.13</v>
      </c>
      <c r="O66" s="1"/>
      <c r="P66" s="22">
        <v>252.0</v>
      </c>
      <c r="Q66" s="22">
        <v>65.0</v>
      </c>
      <c r="R66" s="12"/>
      <c r="S66" s="1"/>
      <c r="T66" s="22">
        <v>1073.0</v>
      </c>
      <c r="U66" s="23">
        <f t="shared" si="76"/>
        <v>1212.49</v>
      </c>
      <c r="V66" s="23">
        <f t="shared" si="95"/>
        <v>268.25</v>
      </c>
      <c r="W66" s="21">
        <f t="shared" si="96"/>
        <v>303.1225</v>
      </c>
      <c r="X66" s="22">
        <v>1073.24</v>
      </c>
      <c r="Y66" s="1"/>
      <c r="Z66" s="1" t="s">
        <v>50</v>
      </c>
      <c r="AA66" s="1" t="s">
        <v>50</v>
      </c>
      <c r="AB66" s="1" t="s">
        <v>50</v>
      </c>
      <c r="AC66" s="12" t="s">
        <v>50</v>
      </c>
      <c r="AD66" s="22">
        <v>160.95</v>
      </c>
      <c r="AE66" s="22">
        <v>13.95</v>
      </c>
      <c r="AF66" s="25" t="str">
        <f t="shared" ref="AF66:AH66" si="119">IF(AC66="N/A","N/A",AC66*$N66)</f>
        <v>N/A</v>
      </c>
      <c r="AG66" s="26">
        <f t="shared" si="119"/>
        <v>181.8735</v>
      </c>
      <c r="AH66" s="26">
        <f t="shared" si="119"/>
        <v>15.7635</v>
      </c>
      <c r="AI66" s="1"/>
      <c r="AJ66" s="27">
        <f t="shared" si="102"/>
        <v>898.1</v>
      </c>
      <c r="AK66" s="28">
        <f t="shared" si="82"/>
        <v>1014.853</v>
      </c>
      <c r="AL66" s="1"/>
      <c r="AM66" s="1"/>
      <c r="AN66" s="1"/>
      <c r="AO66" s="1"/>
      <c r="AP66" s="1"/>
      <c r="AQ66" s="1"/>
      <c r="AR66" s="2" t="s">
        <v>50</v>
      </c>
      <c r="AS66" s="1"/>
      <c r="AT66" s="22">
        <v>150.0</v>
      </c>
      <c r="AU66" s="9" t="s">
        <v>57</v>
      </c>
      <c r="AV66" s="22">
        <v>150.0</v>
      </c>
      <c r="AW66" s="1"/>
      <c r="AX66" s="9" t="s">
        <v>52</v>
      </c>
      <c r="AY66" s="9" t="s">
        <v>50</v>
      </c>
      <c r="AZ66" s="1"/>
      <c r="BA66" s="9" t="s">
        <v>53</v>
      </c>
      <c r="BB66" s="9" t="s">
        <v>54</v>
      </c>
      <c r="BC66" s="20">
        <v>44819.0</v>
      </c>
      <c r="BD66" s="1"/>
      <c r="BE66" s="9"/>
      <c r="BF66" s="1"/>
    </row>
    <row r="67">
      <c r="A67" s="1"/>
      <c r="B67" s="9" t="s">
        <v>106</v>
      </c>
      <c r="C67" s="9" t="s">
        <v>62</v>
      </c>
      <c r="D67" s="9" t="s">
        <v>63</v>
      </c>
      <c r="E67" s="18" t="s">
        <v>72</v>
      </c>
      <c r="F67" s="18"/>
      <c r="G67" s="19">
        <v>5.0</v>
      </c>
      <c r="H67" s="20">
        <v>44703.0</v>
      </c>
      <c r="I67" s="20">
        <v>44812.0</v>
      </c>
      <c r="J67" s="20">
        <v>44815.0</v>
      </c>
      <c r="K67" s="19">
        <v>3.0</v>
      </c>
      <c r="L67" s="1"/>
      <c r="M67" s="10" t="s">
        <v>49</v>
      </c>
      <c r="N67" s="21">
        <v>1.13</v>
      </c>
      <c r="O67" s="1"/>
      <c r="P67" s="22">
        <v>2400.0</v>
      </c>
      <c r="Q67" s="22">
        <v>150.0</v>
      </c>
      <c r="R67" s="12"/>
      <c r="S67" s="1"/>
      <c r="T67" s="22">
        <v>2738.82</v>
      </c>
      <c r="U67" s="23">
        <f t="shared" si="76"/>
        <v>3094.8666</v>
      </c>
      <c r="V67" s="23">
        <f t="shared" si="95"/>
        <v>912.94</v>
      </c>
      <c r="W67" s="21">
        <f t="shared" si="96"/>
        <v>1031.6222</v>
      </c>
      <c r="X67" s="22">
        <v>2400.0</v>
      </c>
      <c r="Y67" s="1"/>
      <c r="Z67" s="24">
        <f t="shared" ref="Z67:AB67" si="120">IF(AC67="N/A","N/A",AC67/$T67)</f>
        <v>0.123710211</v>
      </c>
      <c r="AA67" s="24">
        <f t="shared" si="120"/>
        <v>0.03154643241</v>
      </c>
      <c r="AB67" s="14" t="str">
        <f t="shared" si="120"/>
        <v>N/A</v>
      </c>
      <c r="AC67" s="22">
        <v>338.82</v>
      </c>
      <c r="AD67" s="22">
        <v>86.4</v>
      </c>
      <c r="AE67" s="12" t="s">
        <v>50</v>
      </c>
      <c r="AF67" s="26">
        <f t="shared" ref="AF67:AH67" si="121">IF(AC67="N/A","N/A",AC67*$N67)</f>
        <v>382.8666</v>
      </c>
      <c r="AG67" s="26">
        <f t="shared" si="121"/>
        <v>97.632</v>
      </c>
      <c r="AH67" s="25" t="str">
        <f t="shared" si="121"/>
        <v>N/A</v>
      </c>
      <c r="AI67" s="1"/>
      <c r="AJ67" s="27">
        <f t="shared" si="102"/>
        <v>2313.6</v>
      </c>
      <c r="AK67" s="28">
        <f t="shared" si="82"/>
        <v>2614.368</v>
      </c>
      <c r="AL67" s="1"/>
      <c r="AM67" s="1"/>
      <c r="AN67" s="1"/>
      <c r="AO67" s="1"/>
      <c r="AP67" s="1"/>
      <c r="AQ67" s="1"/>
      <c r="AR67" s="27">
        <v>14.4</v>
      </c>
      <c r="AS67" s="1"/>
      <c r="AT67" s="22">
        <v>200.0</v>
      </c>
      <c r="AU67" s="9" t="s">
        <v>51</v>
      </c>
      <c r="AV67" s="22">
        <v>200.0</v>
      </c>
      <c r="AW67" s="1"/>
      <c r="AX67" s="9" t="s">
        <v>52</v>
      </c>
      <c r="AY67" s="9" t="s">
        <v>50</v>
      </c>
      <c r="AZ67" s="1"/>
      <c r="BA67" s="63" t="s">
        <v>107</v>
      </c>
      <c r="BB67" s="9" t="s">
        <v>54</v>
      </c>
      <c r="BC67" s="9"/>
      <c r="BD67" s="1"/>
      <c r="BE67" s="9"/>
      <c r="BF67" s="1"/>
    </row>
    <row r="68">
      <c r="A68" s="1"/>
      <c r="B68" s="43">
        <v>2.378945686E9</v>
      </c>
      <c r="C68" s="30" t="s">
        <v>46</v>
      </c>
      <c r="D68" s="31" t="s">
        <v>47</v>
      </c>
      <c r="E68" s="32" t="s">
        <v>48</v>
      </c>
      <c r="F68" s="32"/>
      <c r="G68" s="33">
        <v>2.0</v>
      </c>
      <c r="H68" s="34">
        <v>44719.0</v>
      </c>
      <c r="I68" s="34">
        <v>44813.0</v>
      </c>
      <c r="J68" s="34">
        <v>44816.0</v>
      </c>
      <c r="K68" s="33">
        <v>3.0</v>
      </c>
      <c r="L68" s="31"/>
      <c r="M68" s="35" t="s">
        <v>49</v>
      </c>
      <c r="N68" s="36">
        <v>1.13</v>
      </c>
      <c r="O68" s="31"/>
      <c r="P68" s="37">
        <v>183.6</v>
      </c>
      <c r="Q68" s="37">
        <v>65.0</v>
      </c>
      <c r="R68" s="38"/>
      <c r="S68" s="31"/>
      <c r="T68" s="37">
        <v>615.8</v>
      </c>
      <c r="U68" s="23">
        <f t="shared" si="76"/>
        <v>695.854</v>
      </c>
      <c r="V68" s="39">
        <f t="shared" si="95"/>
        <v>205.2666667</v>
      </c>
      <c r="W68" s="36">
        <f t="shared" si="96"/>
        <v>231.9513333</v>
      </c>
      <c r="X68" s="37">
        <v>615.8</v>
      </c>
      <c r="Y68" s="31"/>
      <c r="Z68" s="31" t="s">
        <v>50</v>
      </c>
      <c r="AA68" s="31" t="s">
        <v>50</v>
      </c>
      <c r="AB68" s="31" t="s">
        <v>50</v>
      </c>
      <c r="AC68" s="38" t="s">
        <v>50</v>
      </c>
      <c r="AD68" s="38" t="s">
        <v>50</v>
      </c>
      <c r="AE68" s="38" t="s">
        <v>50</v>
      </c>
      <c r="AF68" s="25" t="str">
        <f t="shared" ref="AF68:AH68" si="122">IF(AC68="N/A","N/A",AC68*$N68)</f>
        <v>N/A</v>
      </c>
      <c r="AG68" s="25" t="str">
        <f t="shared" si="122"/>
        <v>N/A</v>
      </c>
      <c r="AH68" s="25" t="str">
        <f t="shared" si="122"/>
        <v>N/A</v>
      </c>
      <c r="AI68" s="31"/>
      <c r="AJ68" s="37">
        <f t="shared" si="102"/>
        <v>615.8</v>
      </c>
      <c r="AK68" s="33">
        <f t="shared" si="82"/>
        <v>695.854</v>
      </c>
      <c r="AL68" s="31"/>
      <c r="AM68" s="31"/>
      <c r="AN68" s="31"/>
      <c r="AO68" s="31"/>
      <c r="AP68" s="31"/>
      <c r="AQ68" s="31"/>
      <c r="AR68" s="38" t="s">
        <v>50</v>
      </c>
      <c r="AS68" s="31"/>
      <c r="AT68" s="37">
        <v>150.0</v>
      </c>
      <c r="AU68" s="31" t="s">
        <v>57</v>
      </c>
      <c r="AV68" s="37">
        <v>150.0</v>
      </c>
      <c r="AW68" s="31"/>
      <c r="AX68" s="31" t="s">
        <v>58</v>
      </c>
      <c r="AY68" s="33">
        <v>615.8</v>
      </c>
      <c r="AZ68" s="31"/>
      <c r="BA68" s="31"/>
      <c r="BB68" s="31" t="s">
        <v>59</v>
      </c>
      <c r="BC68" s="31"/>
      <c r="BD68" s="31"/>
      <c r="BE68" s="31"/>
      <c r="BF68" s="1"/>
    </row>
    <row r="69">
      <c r="A69" s="1"/>
      <c r="B69" s="16">
        <v>2.771339909E9</v>
      </c>
      <c r="C69" s="17" t="s">
        <v>46</v>
      </c>
      <c r="D69" s="9" t="s">
        <v>47</v>
      </c>
      <c r="E69" s="18" t="s">
        <v>48</v>
      </c>
      <c r="F69" s="18"/>
      <c r="G69" s="19">
        <v>2.0</v>
      </c>
      <c r="H69" s="20">
        <v>44809.0</v>
      </c>
      <c r="I69" s="20">
        <v>44815.0</v>
      </c>
      <c r="J69" s="20">
        <v>44817.0</v>
      </c>
      <c r="K69" s="19">
        <v>2.0</v>
      </c>
      <c r="L69" s="1"/>
      <c r="M69" s="10" t="s">
        <v>49</v>
      </c>
      <c r="N69" s="21">
        <v>1.13</v>
      </c>
      <c r="O69" s="1"/>
      <c r="P69" s="22">
        <v>162.0</v>
      </c>
      <c r="Q69" s="22">
        <v>65.0</v>
      </c>
      <c r="R69" s="12"/>
      <c r="S69" s="1"/>
      <c r="T69" s="22">
        <v>389.0</v>
      </c>
      <c r="U69" s="23">
        <f t="shared" si="76"/>
        <v>439.57</v>
      </c>
      <c r="V69" s="23">
        <f t="shared" si="95"/>
        <v>194.5</v>
      </c>
      <c r="W69" s="21">
        <f t="shared" si="96"/>
        <v>219.785</v>
      </c>
      <c r="X69" s="22">
        <v>389.0</v>
      </c>
      <c r="Y69" s="1"/>
      <c r="Z69" s="1" t="s">
        <v>50</v>
      </c>
      <c r="AA69" s="1" t="s">
        <v>50</v>
      </c>
      <c r="AB69" s="1" t="s">
        <v>50</v>
      </c>
      <c r="AC69" s="12" t="s">
        <v>50</v>
      </c>
      <c r="AD69" s="22">
        <v>58.35</v>
      </c>
      <c r="AE69" s="22">
        <v>5.06</v>
      </c>
      <c r="AF69" s="25" t="str">
        <f t="shared" ref="AF69:AH69" si="123">IF(AC69="N/A","N/A",AC69*$N69)</f>
        <v>N/A</v>
      </c>
      <c r="AG69" s="26">
        <f t="shared" si="123"/>
        <v>65.9355</v>
      </c>
      <c r="AH69" s="26">
        <f t="shared" si="123"/>
        <v>5.7178</v>
      </c>
      <c r="AI69" s="1"/>
      <c r="AJ69" s="27">
        <f t="shared" si="102"/>
        <v>325.59</v>
      </c>
      <c r="AK69" s="28">
        <f t="shared" si="82"/>
        <v>367.9167</v>
      </c>
      <c r="AL69" s="1"/>
      <c r="AM69" s="1"/>
      <c r="AN69" s="1"/>
      <c r="AO69" s="1"/>
      <c r="AP69" s="1"/>
      <c r="AQ69" s="1"/>
      <c r="AR69" s="2" t="s">
        <v>50</v>
      </c>
      <c r="AS69" s="1"/>
      <c r="AT69" s="22">
        <v>150.0</v>
      </c>
      <c r="AU69" s="9" t="s">
        <v>57</v>
      </c>
      <c r="AV69" s="22">
        <v>150.0</v>
      </c>
      <c r="AW69" s="1"/>
      <c r="AX69" s="9" t="s">
        <v>52</v>
      </c>
      <c r="AY69" s="9" t="s">
        <v>50</v>
      </c>
      <c r="AZ69" s="1"/>
      <c r="BA69" s="16" t="s">
        <v>53</v>
      </c>
      <c r="BB69" s="9" t="s">
        <v>54</v>
      </c>
      <c r="BC69" s="20">
        <v>44819.0</v>
      </c>
      <c r="BD69" s="1"/>
      <c r="BE69" s="9"/>
      <c r="BF69" s="1"/>
    </row>
    <row r="70">
      <c r="A70" s="1"/>
      <c r="B70" s="9" t="s">
        <v>108</v>
      </c>
      <c r="C70" s="9" t="s">
        <v>62</v>
      </c>
      <c r="D70" s="9" t="s">
        <v>55</v>
      </c>
      <c r="E70" s="9" t="s">
        <v>76</v>
      </c>
      <c r="F70" s="18"/>
      <c r="G70" s="19">
        <v>3.0</v>
      </c>
      <c r="H70" s="20">
        <v>44760.0</v>
      </c>
      <c r="I70" s="20">
        <v>44816.0</v>
      </c>
      <c r="J70" s="20">
        <v>44819.0</v>
      </c>
      <c r="K70" s="19">
        <v>3.0</v>
      </c>
      <c r="L70" s="1"/>
      <c r="M70" s="10" t="s">
        <v>49</v>
      </c>
      <c r="N70" s="21">
        <v>1.13</v>
      </c>
      <c r="O70" s="1"/>
      <c r="P70" s="22">
        <v>630.0</v>
      </c>
      <c r="Q70" s="22">
        <v>65.0</v>
      </c>
      <c r="R70" s="12"/>
      <c r="S70" s="1"/>
      <c r="T70" s="22">
        <v>793.12</v>
      </c>
      <c r="U70" s="23">
        <f t="shared" si="76"/>
        <v>896.2256</v>
      </c>
      <c r="V70" s="23">
        <f t="shared" si="95"/>
        <v>264.3733333</v>
      </c>
      <c r="W70" s="21">
        <f t="shared" si="96"/>
        <v>298.7418667</v>
      </c>
      <c r="X70" s="22">
        <v>695.0</v>
      </c>
      <c r="Y70" s="1"/>
      <c r="Z70" s="24">
        <f t="shared" ref="Z70:AB70" si="124">IF(AC70="N/A","N/A",AC70/$T70)</f>
        <v>0.1237139399</v>
      </c>
      <c r="AA70" s="24">
        <f t="shared" si="124"/>
        <v>0.03154629816</v>
      </c>
      <c r="AB70" s="24">
        <f t="shared" si="124"/>
        <v>0</v>
      </c>
      <c r="AC70" s="22">
        <v>98.12</v>
      </c>
      <c r="AD70" s="22">
        <v>25.02</v>
      </c>
      <c r="AE70" s="12"/>
      <c r="AF70" s="26">
        <f t="shared" ref="AF70:AH70" si="125">IF(AC70="N/A","N/A",AC70*$N70)</f>
        <v>110.8756</v>
      </c>
      <c r="AG70" s="26">
        <f t="shared" si="125"/>
        <v>28.2726</v>
      </c>
      <c r="AH70" s="26">
        <f t="shared" si="125"/>
        <v>0</v>
      </c>
      <c r="AI70" s="1"/>
      <c r="AJ70" s="27">
        <f t="shared" si="102"/>
        <v>669.98</v>
      </c>
      <c r="AK70" s="28">
        <f t="shared" si="82"/>
        <v>757.0774</v>
      </c>
      <c r="AL70" s="1"/>
      <c r="AM70" s="1"/>
      <c r="AN70" s="1"/>
      <c r="AO70" s="1"/>
      <c r="AP70" s="1"/>
      <c r="AQ70" s="1"/>
      <c r="AR70" s="27">
        <v>4.17</v>
      </c>
      <c r="AS70" s="1"/>
      <c r="AT70" s="22">
        <v>200.0</v>
      </c>
      <c r="AU70" s="9" t="s">
        <v>51</v>
      </c>
      <c r="AV70" s="22">
        <v>200.0</v>
      </c>
      <c r="AW70" s="1"/>
      <c r="AX70" s="9" t="s">
        <v>52</v>
      </c>
      <c r="AY70" s="9" t="s">
        <v>50</v>
      </c>
      <c r="AZ70" s="1"/>
      <c r="BA70" s="9" t="s">
        <v>109</v>
      </c>
      <c r="BB70" s="9" t="s">
        <v>54</v>
      </c>
      <c r="BC70" s="9"/>
      <c r="BD70" s="1"/>
      <c r="BE70" s="9"/>
      <c r="BF70" s="1"/>
    </row>
    <row r="71">
      <c r="A71" s="1"/>
      <c r="B71" s="16">
        <v>3.148145977E9</v>
      </c>
      <c r="C71" s="17" t="s">
        <v>46</v>
      </c>
      <c r="D71" s="9" t="s">
        <v>47</v>
      </c>
      <c r="E71" s="18" t="s">
        <v>48</v>
      </c>
      <c r="F71" s="18"/>
      <c r="G71" s="19">
        <v>3.0</v>
      </c>
      <c r="H71" s="20">
        <v>44713.0</v>
      </c>
      <c r="I71" s="20">
        <v>44817.0</v>
      </c>
      <c r="J71" s="20">
        <v>44821.0</v>
      </c>
      <c r="K71" s="19">
        <v>4.0</v>
      </c>
      <c r="L71" s="1"/>
      <c r="M71" s="10" t="s">
        <v>49</v>
      </c>
      <c r="N71" s="21">
        <v>1.13</v>
      </c>
      <c r="O71" s="1"/>
      <c r="P71" s="22">
        <v>183.6</v>
      </c>
      <c r="Q71" s="22">
        <v>65.0</v>
      </c>
      <c r="R71" s="12"/>
      <c r="S71" s="1"/>
      <c r="T71" s="22">
        <v>799.4</v>
      </c>
      <c r="U71" s="23">
        <f t="shared" si="76"/>
        <v>903.322</v>
      </c>
      <c r="V71" s="23">
        <f t="shared" si="95"/>
        <v>199.85</v>
      </c>
      <c r="W71" s="21">
        <f t="shared" si="96"/>
        <v>225.8305</v>
      </c>
      <c r="X71" s="22">
        <v>799.4</v>
      </c>
      <c r="Y71" s="1"/>
      <c r="Z71" s="1" t="s">
        <v>50</v>
      </c>
      <c r="AA71" s="1" t="s">
        <v>50</v>
      </c>
      <c r="AB71" s="1" t="s">
        <v>50</v>
      </c>
      <c r="AC71" s="12" t="s">
        <v>50</v>
      </c>
      <c r="AD71" s="22">
        <v>119.91</v>
      </c>
      <c r="AE71" s="22">
        <v>10.39</v>
      </c>
      <c r="AF71" s="25" t="str">
        <f t="shared" ref="AF71:AH71" si="126">IF(AC71="N/A","N/A",AC71*$N71)</f>
        <v>N/A</v>
      </c>
      <c r="AG71" s="26">
        <f t="shared" si="126"/>
        <v>135.4983</v>
      </c>
      <c r="AH71" s="26">
        <f t="shared" si="126"/>
        <v>11.7407</v>
      </c>
      <c r="AI71" s="1"/>
      <c r="AJ71" s="27">
        <f t="shared" si="102"/>
        <v>669.1</v>
      </c>
      <c r="AK71" s="28">
        <f t="shared" si="82"/>
        <v>756.083</v>
      </c>
      <c r="AL71" s="1"/>
      <c r="AM71" s="1"/>
      <c r="AN71" s="1"/>
      <c r="AO71" s="1"/>
      <c r="AP71" s="1"/>
      <c r="AQ71" s="1"/>
      <c r="AR71" s="2" t="s">
        <v>50</v>
      </c>
      <c r="AS71" s="1"/>
      <c r="AT71" s="22">
        <v>150.0</v>
      </c>
      <c r="AU71" s="9" t="s">
        <v>57</v>
      </c>
      <c r="AV71" s="12"/>
      <c r="AW71" s="1"/>
      <c r="AX71" s="9" t="s">
        <v>52</v>
      </c>
      <c r="AY71" s="9" t="s">
        <v>50</v>
      </c>
      <c r="AZ71" s="1"/>
      <c r="BA71" s="64" t="s">
        <v>53</v>
      </c>
      <c r="BB71" s="9" t="s">
        <v>54</v>
      </c>
      <c r="BC71" s="20">
        <v>44826.0</v>
      </c>
      <c r="BD71" s="1"/>
      <c r="BE71" s="9"/>
      <c r="BF71" s="1"/>
    </row>
    <row r="72">
      <c r="A72" s="1"/>
      <c r="B72" s="9" t="s">
        <v>110</v>
      </c>
      <c r="C72" s="9" t="s">
        <v>62</v>
      </c>
      <c r="D72" s="9" t="s">
        <v>55</v>
      </c>
      <c r="E72" s="9" t="s">
        <v>100</v>
      </c>
      <c r="F72" s="18"/>
      <c r="G72" s="19">
        <v>5.0</v>
      </c>
      <c r="H72" s="20">
        <v>44743.0</v>
      </c>
      <c r="I72" s="20">
        <v>44820.0</v>
      </c>
      <c r="J72" s="20">
        <v>44823.0</v>
      </c>
      <c r="K72" s="19">
        <v>3.0</v>
      </c>
      <c r="L72" s="1"/>
      <c r="M72" s="10" t="s">
        <v>49</v>
      </c>
      <c r="N72" s="21">
        <v>1.13</v>
      </c>
      <c r="O72" s="1"/>
      <c r="P72" s="22">
        <v>630.0</v>
      </c>
      <c r="Q72" s="22">
        <v>100.0</v>
      </c>
      <c r="R72" s="12"/>
      <c r="S72" s="1"/>
      <c r="T72" s="22">
        <v>843.36</v>
      </c>
      <c r="U72" s="23">
        <f t="shared" si="76"/>
        <v>952.9968</v>
      </c>
      <c r="V72" s="23">
        <f t="shared" si="95"/>
        <v>281.12</v>
      </c>
      <c r="W72" s="21">
        <f t="shared" si="96"/>
        <v>317.6656</v>
      </c>
      <c r="X72" s="22">
        <v>730.0</v>
      </c>
      <c r="Y72" s="1"/>
      <c r="Z72" s="24">
        <f t="shared" ref="Z72:AB72" si="127">IF(AC72="N/A","N/A",AC72/$T72)</f>
        <v>0.1344147221</v>
      </c>
      <c r="AA72" s="24">
        <f t="shared" si="127"/>
        <v>0.03116107001</v>
      </c>
      <c r="AB72" s="14" t="str">
        <f t="shared" si="127"/>
        <v>N/A</v>
      </c>
      <c r="AC72" s="22">
        <v>113.36</v>
      </c>
      <c r="AD72" s="22">
        <v>26.28</v>
      </c>
      <c r="AE72" s="12" t="s">
        <v>50</v>
      </c>
      <c r="AF72" s="26">
        <f t="shared" ref="AF72:AH72" si="128">IF(AC72="N/A","N/A",AC72*$N72)</f>
        <v>128.0968</v>
      </c>
      <c r="AG72" s="26">
        <f t="shared" si="128"/>
        <v>29.6964</v>
      </c>
      <c r="AH72" s="25" t="str">
        <f t="shared" si="128"/>
        <v>N/A</v>
      </c>
      <c r="AI72" s="1"/>
      <c r="AJ72" s="27">
        <f t="shared" si="102"/>
        <v>703.72</v>
      </c>
      <c r="AK72" s="28">
        <f t="shared" si="82"/>
        <v>795.2036</v>
      </c>
      <c r="AL72" s="1"/>
      <c r="AM72" s="1"/>
      <c r="AN72" s="1"/>
      <c r="AO72" s="1"/>
      <c r="AP72" s="1"/>
      <c r="AQ72" s="1"/>
      <c r="AR72" s="27">
        <v>4.38</v>
      </c>
      <c r="AS72" s="1"/>
      <c r="AT72" s="22">
        <v>200.0</v>
      </c>
      <c r="AU72" s="9" t="s">
        <v>51</v>
      </c>
      <c r="AV72" s="22">
        <v>200.0</v>
      </c>
      <c r="AW72" s="1"/>
      <c r="AX72" s="9" t="s">
        <v>52</v>
      </c>
      <c r="AY72" s="9" t="s">
        <v>50</v>
      </c>
      <c r="AZ72" s="1"/>
      <c r="BA72" s="18" t="s">
        <v>111</v>
      </c>
      <c r="BB72" s="9" t="s">
        <v>54</v>
      </c>
      <c r="BC72" s="9"/>
      <c r="BD72" s="1"/>
      <c r="BE72" s="9"/>
      <c r="BF72" s="1"/>
    </row>
    <row r="73">
      <c r="A73" s="1"/>
      <c r="B73" s="16">
        <v>2.95682875E9</v>
      </c>
      <c r="C73" s="17" t="s">
        <v>46</v>
      </c>
      <c r="D73" s="9" t="s">
        <v>47</v>
      </c>
      <c r="E73" s="18" t="s">
        <v>48</v>
      </c>
      <c r="F73" s="18"/>
      <c r="G73" s="19">
        <v>3.0</v>
      </c>
      <c r="H73" s="20">
        <v>44779.0</v>
      </c>
      <c r="I73" s="20">
        <v>44821.0</v>
      </c>
      <c r="J73" s="20">
        <v>44822.0</v>
      </c>
      <c r="K73" s="19">
        <v>1.0</v>
      </c>
      <c r="L73" s="1"/>
      <c r="M73" s="10" t="s">
        <v>49</v>
      </c>
      <c r="N73" s="21">
        <v>1.13</v>
      </c>
      <c r="O73" s="1"/>
      <c r="P73" s="22">
        <v>214.2</v>
      </c>
      <c r="Q73" s="22">
        <v>65.0</v>
      </c>
      <c r="R73" s="12"/>
      <c r="S73" s="1"/>
      <c r="T73" s="22">
        <v>279.2</v>
      </c>
      <c r="U73" s="23">
        <f t="shared" si="76"/>
        <v>315.496</v>
      </c>
      <c r="V73" s="23">
        <f t="shared" si="95"/>
        <v>279.2</v>
      </c>
      <c r="W73" s="21">
        <f t="shared" si="96"/>
        <v>315.496</v>
      </c>
      <c r="X73" s="22">
        <v>279.2</v>
      </c>
      <c r="Y73" s="1"/>
      <c r="Z73" s="1" t="s">
        <v>50</v>
      </c>
      <c r="AA73" s="1" t="s">
        <v>50</v>
      </c>
      <c r="AB73" s="1" t="s">
        <v>50</v>
      </c>
      <c r="AC73" s="12" t="s">
        <v>50</v>
      </c>
      <c r="AD73" s="22">
        <v>41.88</v>
      </c>
      <c r="AE73" s="22">
        <v>3.63</v>
      </c>
      <c r="AF73" s="25" t="str">
        <f t="shared" ref="AF73:AH73" si="129">IF(AC73="N/A","N/A",AC73*$N73)</f>
        <v>N/A</v>
      </c>
      <c r="AG73" s="26">
        <f t="shared" si="129"/>
        <v>47.3244</v>
      </c>
      <c r="AH73" s="26">
        <f t="shared" si="129"/>
        <v>4.1019</v>
      </c>
      <c r="AI73" s="1"/>
      <c r="AJ73" s="27">
        <f t="shared" si="102"/>
        <v>233.69</v>
      </c>
      <c r="AK73" s="28">
        <f t="shared" si="82"/>
        <v>264.0697</v>
      </c>
      <c r="AL73" s="1"/>
      <c r="AM73" s="1"/>
      <c r="AN73" s="1"/>
      <c r="AO73" s="1"/>
      <c r="AP73" s="1"/>
      <c r="AQ73" s="1"/>
      <c r="AR73" s="2" t="s">
        <v>50</v>
      </c>
      <c r="AS73" s="1"/>
      <c r="AT73" s="22">
        <v>150.0</v>
      </c>
      <c r="AU73" s="9" t="s">
        <v>57</v>
      </c>
      <c r="AV73" s="12" t="s">
        <v>50</v>
      </c>
      <c r="AW73" s="1"/>
      <c r="AX73" s="9" t="s">
        <v>52</v>
      </c>
      <c r="AY73" s="9" t="s">
        <v>50</v>
      </c>
      <c r="AZ73" s="1"/>
      <c r="BA73" s="64" t="s">
        <v>53</v>
      </c>
      <c r="BB73" s="9" t="s">
        <v>54</v>
      </c>
      <c r="BC73" s="20">
        <v>44826.0</v>
      </c>
      <c r="BD73" s="1"/>
      <c r="BE73" s="9"/>
      <c r="BF73" s="1"/>
    </row>
    <row r="74">
      <c r="A74" s="1"/>
      <c r="B74" s="16">
        <v>3.209875817E9</v>
      </c>
      <c r="C74" s="17" t="s">
        <v>46</v>
      </c>
      <c r="D74" s="9" t="s">
        <v>47</v>
      </c>
      <c r="E74" s="18" t="s">
        <v>48</v>
      </c>
      <c r="F74" s="18"/>
      <c r="G74" s="19">
        <v>2.0</v>
      </c>
      <c r="H74" s="20">
        <v>44816.0</v>
      </c>
      <c r="I74" s="20">
        <v>44822.0</v>
      </c>
      <c r="J74" s="20">
        <v>44825.0</v>
      </c>
      <c r="K74" s="19">
        <v>3.0</v>
      </c>
      <c r="L74" s="1"/>
      <c r="M74" s="10" t="s">
        <v>49</v>
      </c>
      <c r="N74" s="21">
        <v>1.13</v>
      </c>
      <c r="O74" s="1"/>
      <c r="P74" s="22">
        <v>170.0</v>
      </c>
      <c r="Q74" s="22">
        <v>65.0</v>
      </c>
      <c r="R74" s="12"/>
      <c r="S74" s="1"/>
      <c r="T74" s="22">
        <v>575.0</v>
      </c>
      <c r="U74" s="23">
        <f t="shared" si="76"/>
        <v>649.75</v>
      </c>
      <c r="V74" s="23">
        <f t="shared" si="95"/>
        <v>191.6666667</v>
      </c>
      <c r="W74" s="21">
        <f t="shared" si="96"/>
        <v>216.5833333</v>
      </c>
      <c r="X74" s="22">
        <v>575.0</v>
      </c>
      <c r="Y74" s="1"/>
      <c r="Z74" s="1" t="s">
        <v>50</v>
      </c>
      <c r="AA74" s="1" t="s">
        <v>50</v>
      </c>
      <c r="AB74" s="1" t="s">
        <v>50</v>
      </c>
      <c r="AC74" s="12" t="s">
        <v>50</v>
      </c>
      <c r="AD74" s="22">
        <v>86.25</v>
      </c>
      <c r="AE74" s="22">
        <v>7.47</v>
      </c>
      <c r="AF74" s="25" t="str">
        <f t="shared" ref="AF74:AH74" si="130">IF(AC74="N/A","N/A",AC74*$N74)</f>
        <v>N/A</v>
      </c>
      <c r="AG74" s="26">
        <f t="shared" si="130"/>
        <v>97.4625</v>
      </c>
      <c r="AH74" s="26">
        <f t="shared" si="130"/>
        <v>8.4411</v>
      </c>
      <c r="AI74" s="1"/>
      <c r="AJ74" s="27">
        <f t="shared" si="102"/>
        <v>481.28</v>
      </c>
      <c r="AK74" s="28">
        <f t="shared" si="82"/>
        <v>543.8464</v>
      </c>
      <c r="AL74" s="1"/>
      <c r="AM74" s="1"/>
      <c r="AN74" s="1"/>
      <c r="AO74" s="1"/>
      <c r="AP74" s="1"/>
      <c r="AQ74" s="1"/>
      <c r="AR74" s="2" t="s">
        <v>50</v>
      </c>
      <c r="AS74" s="1"/>
      <c r="AT74" s="22">
        <v>150.0</v>
      </c>
      <c r="AU74" s="9" t="s">
        <v>57</v>
      </c>
      <c r="AV74" s="12" t="s">
        <v>50</v>
      </c>
      <c r="AW74" s="1"/>
      <c r="AX74" s="9" t="s">
        <v>52</v>
      </c>
      <c r="AY74" s="9" t="s">
        <v>50</v>
      </c>
      <c r="AZ74" s="1"/>
      <c r="BA74" s="9" t="s">
        <v>53</v>
      </c>
      <c r="BB74" s="9" t="s">
        <v>54</v>
      </c>
      <c r="BC74" s="20">
        <v>44826.0</v>
      </c>
      <c r="BD74" s="1"/>
      <c r="BE74" s="9"/>
      <c r="BF74" s="1"/>
    </row>
    <row r="75">
      <c r="A75" s="1"/>
      <c r="B75" s="9" t="s">
        <v>112</v>
      </c>
      <c r="C75" s="9" t="s">
        <v>62</v>
      </c>
      <c r="D75" s="9" t="s">
        <v>63</v>
      </c>
      <c r="E75" s="18" t="s">
        <v>72</v>
      </c>
      <c r="F75" s="18"/>
      <c r="G75" s="19">
        <v>1.0</v>
      </c>
      <c r="H75" s="20">
        <v>44823.0</v>
      </c>
      <c r="I75" s="20">
        <v>44823.0</v>
      </c>
      <c r="J75" s="20">
        <v>44826.0</v>
      </c>
      <c r="K75" s="19">
        <v>3.0</v>
      </c>
      <c r="L75" s="1"/>
      <c r="M75" s="10" t="s">
        <v>49</v>
      </c>
      <c r="N75" s="21">
        <v>1.13</v>
      </c>
      <c r="O75" s="1"/>
      <c r="P75" s="22">
        <v>580.0</v>
      </c>
      <c r="Q75" s="22">
        <v>150.0</v>
      </c>
      <c r="R75" s="12"/>
      <c r="S75" s="1"/>
      <c r="T75" s="22">
        <v>2210.18</v>
      </c>
      <c r="U75" s="23">
        <f t="shared" si="76"/>
        <v>2497.5034</v>
      </c>
      <c r="V75" s="23">
        <f t="shared" si="95"/>
        <v>736.7266667</v>
      </c>
      <c r="W75" s="21">
        <f t="shared" si="96"/>
        <v>832.5011333</v>
      </c>
      <c r="X75" s="22">
        <v>1890.0</v>
      </c>
      <c r="Y75" s="1"/>
      <c r="Z75" s="24">
        <f t="shared" ref="Z75:AB75" si="131">IF(AC75="N/A","N/A",AC75/$T75)</f>
        <v>0.144866029</v>
      </c>
      <c r="AA75" s="24">
        <f t="shared" si="131"/>
        <v>0.03078482296</v>
      </c>
      <c r="AB75" s="14" t="str">
        <f t="shared" si="131"/>
        <v>N/A</v>
      </c>
      <c r="AC75" s="22">
        <v>320.18</v>
      </c>
      <c r="AD75" s="22">
        <v>68.04</v>
      </c>
      <c r="AE75" s="12" t="s">
        <v>50</v>
      </c>
      <c r="AF75" s="26">
        <f t="shared" ref="AF75:AH75" si="132">IF(AC75="N/A","N/A",AC75*$N75)</f>
        <v>361.8034</v>
      </c>
      <c r="AG75" s="26">
        <f t="shared" si="132"/>
        <v>76.8852</v>
      </c>
      <c r="AH75" s="25" t="str">
        <f t="shared" si="132"/>
        <v>N/A</v>
      </c>
      <c r="AI75" s="1"/>
      <c r="AJ75" s="27">
        <f t="shared" si="102"/>
        <v>1821.96</v>
      </c>
      <c r="AK75" s="28">
        <f t="shared" si="82"/>
        <v>2058.8148</v>
      </c>
      <c r="AL75" s="1"/>
      <c r="AM75" s="1"/>
      <c r="AN75" s="1"/>
      <c r="AO75" s="1"/>
      <c r="AP75" s="1"/>
      <c r="AQ75" s="1"/>
      <c r="AR75" s="27">
        <v>11.34</v>
      </c>
      <c r="AS75" s="1"/>
      <c r="AT75" s="22">
        <v>200.0</v>
      </c>
      <c r="AU75" s="9" t="s">
        <v>51</v>
      </c>
      <c r="AV75" s="12" t="s">
        <v>50</v>
      </c>
      <c r="AW75" s="1"/>
      <c r="AX75" s="9" t="s">
        <v>52</v>
      </c>
      <c r="AY75" s="9" t="s">
        <v>50</v>
      </c>
      <c r="AZ75" s="1"/>
      <c r="BA75" s="9"/>
      <c r="BB75" s="9" t="s">
        <v>54</v>
      </c>
      <c r="BC75" s="9"/>
      <c r="BD75" s="1"/>
      <c r="BE75" s="9"/>
      <c r="BF75" s="1"/>
    </row>
    <row r="76">
      <c r="A76" s="1"/>
      <c r="B76" s="16">
        <v>2.597433609E9</v>
      </c>
      <c r="C76" s="17" t="s">
        <v>46</v>
      </c>
      <c r="D76" s="9" t="s">
        <v>47</v>
      </c>
      <c r="E76" s="18" t="s">
        <v>48</v>
      </c>
      <c r="F76" s="18"/>
      <c r="G76" s="19">
        <v>2.0</v>
      </c>
      <c r="H76" s="20">
        <v>44823.0</v>
      </c>
      <c r="I76" s="20">
        <v>44825.0</v>
      </c>
      <c r="J76" s="20">
        <v>44826.0</v>
      </c>
      <c r="K76" s="19">
        <v>1.0</v>
      </c>
      <c r="L76" s="1"/>
      <c r="M76" s="10" t="s">
        <v>49</v>
      </c>
      <c r="N76" s="21">
        <v>1.13</v>
      </c>
      <c r="O76" s="1"/>
      <c r="P76" s="22">
        <v>170.0</v>
      </c>
      <c r="Q76" s="22">
        <v>65.0</v>
      </c>
      <c r="R76" s="12"/>
      <c r="S76" s="1"/>
      <c r="T76" s="22">
        <v>235.0</v>
      </c>
      <c r="U76" s="23">
        <f t="shared" si="76"/>
        <v>265.55</v>
      </c>
      <c r="V76" s="23">
        <f t="shared" si="95"/>
        <v>235</v>
      </c>
      <c r="W76" s="21">
        <f t="shared" si="96"/>
        <v>265.55</v>
      </c>
      <c r="X76" s="22">
        <v>235.0</v>
      </c>
      <c r="Y76" s="1"/>
      <c r="Z76" s="1" t="s">
        <v>50</v>
      </c>
      <c r="AA76" s="1" t="s">
        <v>50</v>
      </c>
      <c r="AB76" s="1" t="s">
        <v>50</v>
      </c>
      <c r="AC76" s="12" t="s">
        <v>50</v>
      </c>
      <c r="AD76" s="22">
        <v>35.25</v>
      </c>
      <c r="AE76" s="22">
        <v>3.06</v>
      </c>
      <c r="AF76" s="25" t="str">
        <f t="shared" ref="AF76:AH76" si="133">IF(AC76="N/A","N/A",AC76*$N76)</f>
        <v>N/A</v>
      </c>
      <c r="AG76" s="26">
        <f t="shared" si="133"/>
        <v>39.8325</v>
      </c>
      <c r="AH76" s="26">
        <f t="shared" si="133"/>
        <v>3.4578</v>
      </c>
      <c r="AI76" s="1"/>
      <c r="AJ76" s="27">
        <f t="shared" si="102"/>
        <v>196.69</v>
      </c>
      <c r="AK76" s="28">
        <f t="shared" si="82"/>
        <v>222.2597</v>
      </c>
      <c r="AL76" s="1"/>
      <c r="AM76" s="1"/>
      <c r="AN76" s="1"/>
      <c r="AO76" s="1"/>
      <c r="AP76" s="1"/>
      <c r="AQ76" s="1"/>
      <c r="AR76" s="2" t="s">
        <v>50</v>
      </c>
      <c r="AS76" s="1"/>
      <c r="AT76" s="22">
        <v>150.0</v>
      </c>
      <c r="AU76" s="9" t="s">
        <v>57</v>
      </c>
      <c r="AV76" s="12" t="s">
        <v>50</v>
      </c>
      <c r="AW76" s="1"/>
      <c r="AX76" s="9" t="s">
        <v>52</v>
      </c>
      <c r="AY76" s="9" t="s">
        <v>50</v>
      </c>
      <c r="AZ76" s="1"/>
      <c r="BA76" s="9" t="s">
        <v>53</v>
      </c>
      <c r="BB76" s="9" t="s">
        <v>54</v>
      </c>
      <c r="BC76" s="20">
        <v>44826.0</v>
      </c>
      <c r="BD76" s="1"/>
      <c r="BE76" s="9"/>
      <c r="BF76" s="1"/>
    </row>
    <row r="77">
      <c r="A77" s="1"/>
      <c r="B77" s="16">
        <v>3.628317645E9</v>
      </c>
      <c r="C77" s="17" t="s">
        <v>46</v>
      </c>
      <c r="D77" s="9" t="s">
        <v>47</v>
      </c>
      <c r="E77" s="18" t="s">
        <v>48</v>
      </c>
      <c r="F77" s="18"/>
      <c r="G77" s="19">
        <v>2.0</v>
      </c>
      <c r="H77" s="20">
        <v>44714.0</v>
      </c>
      <c r="I77" s="20">
        <v>44826.0</v>
      </c>
      <c r="J77" s="20">
        <v>44831.0</v>
      </c>
      <c r="K77" s="19">
        <v>5.0</v>
      </c>
      <c r="L77" s="1"/>
      <c r="M77" s="10" t="s">
        <v>49</v>
      </c>
      <c r="N77" s="21">
        <v>1.13</v>
      </c>
      <c r="O77" s="1"/>
      <c r="P77" s="22">
        <v>216.0</v>
      </c>
      <c r="Q77" s="22">
        <v>65.0</v>
      </c>
      <c r="R77" s="12"/>
      <c r="S77" s="1"/>
      <c r="T77" s="22">
        <v>1145.0</v>
      </c>
      <c r="U77" s="23">
        <f t="shared" si="76"/>
        <v>1293.85</v>
      </c>
      <c r="V77" s="23">
        <f t="shared" si="95"/>
        <v>229</v>
      </c>
      <c r="W77" s="21">
        <f t="shared" si="96"/>
        <v>258.77</v>
      </c>
      <c r="X77" s="22">
        <v>1145.0</v>
      </c>
      <c r="Y77" s="1"/>
      <c r="Z77" s="1" t="s">
        <v>50</v>
      </c>
      <c r="AA77" s="1" t="s">
        <v>50</v>
      </c>
      <c r="AB77" s="1" t="s">
        <v>50</v>
      </c>
      <c r="AC77" s="12" t="s">
        <v>50</v>
      </c>
      <c r="AD77" s="22">
        <v>171.75</v>
      </c>
      <c r="AE77" s="22">
        <v>14.88</v>
      </c>
      <c r="AF77" s="25" t="str">
        <f t="shared" ref="AF77:AH77" si="134">IF(AC77="N/A","N/A",AC77*$N77)</f>
        <v>N/A</v>
      </c>
      <c r="AG77" s="26">
        <f t="shared" si="134"/>
        <v>194.0775</v>
      </c>
      <c r="AH77" s="26">
        <f t="shared" si="134"/>
        <v>16.8144</v>
      </c>
      <c r="AI77" s="1"/>
      <c r="AJ77" s="27">
        <f t="shared" si="102"/>
        <v>958.37</v>
      </c>
      <c r="AK77" s="28">
        <f t="shared" si="82"/>
        <v>1082.9581</v>
      </c>
      <c r="AL77" s="1"/>
      <c r="AM77" s="1"/>
      <c r="AN77" s="1"/>
      <c r="AO77" s="1"/>
      <c r="AP77" s="1"/>
      <c r="AQ77" s="1"/>
      <c r="AR77" s="2" t="s">
        <v>50</v>
      </c>
      <c r="AS77" s="1"/>
      <c r="AT77" s="22">
        <v>150.0</v>
      </c>
      <c r="AU77" s="9" t="s">
        <v>57</v>
      </c>
      <c r="AV77" s="12" t="s">
        <v>50</v>
      </c>
      <c r="AW77" s="1"/>
      <c r="AX77" s="9" t="s">
        <v>52</v>
      </c>
      <c r="AY77" s="9" t="s">
        <v>50</v>
      </c>
      <c r="AZ77" s="1"/>
      <c r="BA77" s="9" t="s">
        <v>53</v>
      </c>
      <c r="BB77" s="9" t="s">
        <v>54</v>
      </c>
      <c r="BC77" s="20">
        <v>44833.0</v>
      </c>
      <c r="BD77" s="1"/>
      <c r="BE77" s="9"/>
      <c r="BF77" s="1"/>
    </row>
    <row r="78">
      <c r="A78" s="1"/>
      <c r="B78" s="45" t="s">
        <v>113</v>
      </c>
      <c r="C78" s="9" t="s">
        <v>62</v>
      </c>
      <c r="D78" s="9" t="s">
        <v>55</v>
      </c>
      <c r="E78" s="9" t="s">
        <v>76</v>
      </c>
      <c r="F78" s="18"/>
      <c r="G78" s="19">
        <v>3.0</v>
      </c>
      <c r="H78" s="20">
        <v>44754.0</v>
      </c>
      <c r="I78" s="20">
        <v>44831.0</v>
      </c>
      <c r="J78" s="20">
        <v>44834.0</v>
      </c>
      <c r="K78" s="19">
        <v>3.0</v>
      </c>
      <c r="L78" s="1"/>
      <c r="M78" s="10" t="s">
        <v>49</v>
      </c>
      <c r="N78" s="21">
        <v>1.13</v>
      </c>
      <c r="O78" s="1"/>
      <c r="P78" s="22">
        <v>210.0</v>
      </c>
      <c r="Q78" s="22">
        <v>65.0</v>
      </c>
      <c r="R78" s="12"/>
      <c r="S78" s="1"/>
      <c r="T78" s="22">
        <v>793.12</v>
      </c>
      <c r="U78" s="23">
        <f t="shared" si="76"/>
        <v>896.2256</v>
      </c>
      <c r="V78" s="23">
        <f t="shared" si="95"/>
        <v>264.3733333</v>
      </c>
      <c r="W78" s="21">
        <f t="shared" si="96"/>
        <v>298.7418667</v>
      </c>
      <c r="X78" s="22">
        <v>695.0</v>
      </c>
      <c r="Y78" s="1"/>
      <c r="Z78" s="24">
        <f t="shared" ref="Z78:AB78" si="135">IF(AC78="N/A","N/A",AC78/$T78)</f>
        <v>0.1237139399</v>
      </c>
      <c r="AA78" s="24">
        <f t="shared" si="135"/>
        <v>0.03154629816</v>
      </c>
      <c r="AB78" s="14" t="str">
        <f t="shared" si="135"/>
        <v>N/A</v>
      </c>
      <c r="AC78" s="22">
        <v>98.12</v>
      </c>
      <c r="AD78" s="22">
        <v>25.02</v>
      </c>
      <c r="AE78" s="12" t="s">
        <v>50</v>
      </c>
      <c r="AF78" s="26">
        <f t="shared" ref="AF78:AH78" si="136">IF(AC78="N/A","N/A",AC78*$N78)</f>
        <v>110.8756</v>
      </c>
      <c r="AG78" s="26">
        <f t="shared" si="136"/>
        <v>28.2726</v>
      </c>
      <c r="AH78" s="25" t="str">
        <f t="shared" si="136"/>
        <v>N/A</v>
      </c>
      <c r="AI78" s="1"/>
      <c r="AJ78" s="27">
        <f t="shared" si="102"/>
        <v>669.98</v>
      </c>
      <c r="AK78" s="28">
        <f t="shared" si="82"/>
        <v>757.0774</v>
      </c>
      <c r="AL78" s="1"/>
      <c r="AM78" s="1"/>
      <c r="AN78" s="1"/>
      <c r="AO78" s="1"/>
      <c r="AP78" s="1"/>
      <c r="AQ78" s="1"/>
      <c r="AR78" s="27">
        <v>4.17</v>
      </c>
      <c r="AS78" s="1"/>
      <c r="AT78" s="22">
        <v>200.0</v>
      </c>
      <c r="AU78" s="9" t="s">
        <v>57</v>
      </c>
      <c r="AV78" s="12" t="s">
        <v>50</v>
      </c>
      <c r="AW78" s="1"/>
      <c r="AX78" s="9" t="s">
        <v>52</v>
      </c>
      <c r="AY78" s="9" t="s">
        <v>50</v>
      </c>
      <c r="AZ78" s="1"/>
      <c r="BA78" s="9"/>
      <c r="BB78" s="9" t="s">
        <v>59</v>
      </c>
      <c r="BC78" s="9"/>
      <c r="BD78" s="1"/>
      <c r="BE78" s="9"/>
      <c r="BF78" s="1"/>
    </row>
    <row r="79">
      <c r="A79" s="1"/>
      <c r="B79" s="41">
        <v>3.148132326E9</v>
      </c>
      <c r="C79" s="17" t="s">
        <v>46</v>
      </c>
      <c r="D79" s="9" t="s">
        <v>47</v>
      </c>
      <c r="E79" s="18" t="s">
        <v>48</v>
      </c>
      <c r="F79" s="18"/>
      <c r="G79" s="19">
        <v>1.0</v>
      </c>
      <c r="H79" s="20">
        <v>44713.0</v>
      </c>
      <c r="I79" s="20">
        <v>44831.0</v>
      </c>
      <c r="J79" s="20">
        <v>44834.0</v>
      </c>
      <c r="K79" s="19">
        <v>3.0</v>
      </c>
      <c r="L79" s="1"/>
      <c r="M79" s="10" t="s">
        <v>49</v>
      </c>
      <c r="N79" s="21">
        <v>1.13</v>
      </c>
      <c r="O79" s="1"/>
      <c r="P79" s="22">
        <v>149.6</v>
      </c>
      <c r="Q79" s="22">
        <v>65.0</v>
      </c>
      <c r="R79" s="12"/>
      <c r="S79" s="1"/>
      <c r="T79" s="22">
        <v>513.8</v>
      </c>
      <c r="U79" s="23">
        <f t="shared" si="76"/>
        <v>580.594</v>
      </c>
      <c r="V79" s="23">
        <f t="shared" si="95"/>
        <v>171.2666667</v>
      </c>
      <c r="W79" s="21">
        <f t="shared" si="96"/>
        <v>193.5313333</v>
      </c>
      <c r="X79" s="22">
        <v>513.8</v>
      </c>
      <c r="Y79" s="1"/>
      <c r="Z79" s="1" t="s">
        <v>50</v>
      </c>
      <c r="AA79" s="1" t="s">
        <v>50</v>
      </c>
      <c r="AB79" s="1" t="s">
        <v>50</v>
      </c>
      <c r="AC79" s="12" t="s">
        <v>50</v>
      </c>
      <c r="AD79" s="22">
        <v>77.07</v>
      </c>
      <c r="AE79" s="22">
        <v>6.68</v>
      </c>
      <c r="AF79" s="25" t="str">
        <f t="shared" ref="AF79:AH79" si="137">IF(AC79="N/A","N/A",AC79*$N79)</f>
        <v>N/A</v>
      </c>
      <c r="AG79" s="26">
        <f t="shared" si="137"/>
        <v>87.0891</v>
      </c>
      <c r="AH79" s="26">
        <f t="shared" si="137"/>
        <v>7.5484</v>
      </c>
      <c r="AI79" s="1"/>
      <c r="AJ79" s="27">
        <f t="shared" si="102"/>
        <v>430.05</v>
      </c>
      <c r="AK79" s="28">
        <f t="shared" si="82"/>
        <v>485.9565</v>
      </c>
      <c r="AL79" s="1"/>
      <c r="AM79" s="1"/>
      <c r="AN79" s="1"/>
      <c r="AO79" s="1"/>
      <c r="AP79" s="1"/>
      <c r="AQ79" s="1"/>
      <c r="AR79" s="2" t="s">
        <v>50</v>
      </c>
      <c r="AS79" s="1"/>
      <c r="AT79" s="22">
        <v>150.0</v>
      </c>
      <c r="AU79" s="9" t="s">
        <v>57</v>
      </c>
      <c r="AV79" s="12" t="s">
        <v>50</v>
      </c>
      <c r="AW79" s="1"/>
      <c r="AX79" s="9" t="s">
        <v>52</v>
      </c>
      <c r="AY79" s="9" t="s">
        <v>50</v>
      </c>
      <c r="AZ79" s="1"/>
      <c r="BA79" s="65" t="s">
        <v>53</v>
      </c>
      <c r="BB79" s="9" t="s">
        <v>54</v>
      </c>
      <c r="BC79" s="20">
        <v>44840.0</v>
      </c>
      <c r="BD79" s="1"/>
      <c r="BE79" s="9"/>
      <c r="BF79" s="1"/>
    </row>
    <row r="80">
      <c r="A80" s="1"/>
      <c r="B80" s="31" t="s">
        <v>114</v>
      </c>
      <c r="C80" s="31" t="s">
        <v>62</v>
      </c>
      <c r="D80" s="31" t="s">
        <v>55</v>
      </c>
      <c r="E80" s="31" t="s">
        <v>76</v>
      </c>
      <c r="F80" s="32"/>
      <c r="G80" s="33">
        <v>5.0</v>
      </c>
      <c r="H80" s="34">
        <v>44699.0</v>
      </c>
      <c r="I80" s="34">
        <v>44834.0</v>
      </c>
      <c r="J80" s="66">
        <v>44837.0</v>
      </c>
      <c r="K80" s="33">
        <v>3.0</v>
      </c>
      <c r="L80" s="31"/>
      <c r="M80" s="35" t="s">
        <v>49</v>
      </c>
      <c r="N80" s="36">
        <v>1.13</v>
      </c>
      <c r="O80" s="31"/>
      <c r="P80" s="37">
        <v>237.0</v>
      </c>
      <c r="Q80" s="37">
        <v>65.0</v>
      </c>
      <c r="R80" s="38"/>
      <c r="S80" s="31"/>
      <c r="T80" s="37">
        <v>884.41</v>
      </c>
      <c r="U80" s="23">
        <f t="shared" si="76"/>
        <v>999.3833</v>
      </c>
      <c r="V80" s="39">
        <f t="shared" si="95"/>
        <v>294.8033333</v>
      </c>
      <c r="W80" s="36">
        <f t="shared" si="96"/>
        <v>333.1277667</v>
      </c>
      <c r="X80" s="37">
        <v>775.0</v>
      </c>
      <c r="Y80" s="31"/>
      <c r="Z80" s="47">
        <f t="shared" ref="Z80:AB80" si="138">IF(AC80="N/A","N/A",AC80/$T80)</f>
        <v>0.1237095917</v>
      </c>
      <c r="AA80" s="47">
        <f t="shared" si="138"/>
        <v>0.0315464547</v>
      </c>
      <c r="AB80" s="47">
        <f t="shared" si="138"/>
        <v>0</v>
      </c>
      <c r="AC80" s="37">
        <v>109.41</v>
      </c>
      <c r="AD80" s="37">
        <v>27.9</v>
      </c>
      <c r="AE80" s="38"/>
      <c r="AF80" s="26">
        <f t="shared" ref="AF80:AH80" si="139">IF(AC80="N/A","N/A",AC80*$N80)</f>
        <v>123.6333</v>
      </c>
      <c r="AG80" s="26">
        <f t="shared" si="139"/>
        <v>31.527</v>
      </c>
      <c r="AH80" s="26">
        <f t="shared" si="139"/>
        <v>0</v>
      </c>
      <c r="AI80" s="31"/>
      <c r="AJ80" s="37">
        <f t="shared" si="102"/>
        <v>747.1</v>
      </c>
      <c r="AK80" s="33">
        <f t="shared" si="82"/>
        <v>844.223</v>
      </c>
      <c r="AL80" s="31"/>
      <c r="AM80" s="31"/>
      <c r="AN80" s="31"/>
      <c r="AO80" s="31"/>
      <c r="AP80" s="31"/>
      <c r="AQ80" s="31"/>
      <c r="AR80" s="37">
        <v>4.65</v>
      </c>
      <c r="AS80" s="31"/>
      <c r="AT80" s="37">
        <v>200.0</v>
      </c>
      <c r="AU80" s="31" t="s">
        <v>57</v>
      </c>
      <c r="AV80" s="38" t="s">
        <v>50</v>
      </c>
      <c r="AW80" s="31"/>
      <c r="AX80" s="31" t="s">
        <v>58</v>
      </c>
      <c r="AY80" s="31" t="s">
        <v>50</v>
      </c>
      <c r="AZ80" s="31"/>
      <c r="BA80" s="31"/>
      <c r="BB80" s="31" t="s">
        <v>59</v>
      </c>
      <c r="BC80" s="31"/>
      <c r="BD80" s="31"/>
      <c r="BE80" s="31"/>
      <c r="BF80" s="1"/>
    </row>
    <row r="81">
      <c r="A81" s="1"/>
      <c r="B81" s="9">
        <v>2.152209083E9</v>
      </c>
      <c r="C81" s="17" t="s">
        <v>46</v>
      </c>
      <c r="D81" s="9" t="s">
        <v>47</v>
      </c>
      <c r="E81" s="18" t="s">
        <v>48</v>
      </c>
      <c r="F81" s="18"/>
      <c r="G81" s="19">
        <v>3.0</v>
      </c>
      <c r="H81" s="20">
        <v>44720.0</v>
      </c>
      <c r="I81" s="20">
        <v>44834.0</v>
      </c>
      <c r="J81" s="67">
        <v>44842.0</v>
      </c>
      <c r="K81" s="19">
        <v>3.0</v>
      </c>
      <c r="L81" s="1"/>
      <c r="M81" s="10" t="s">
        <v>49</v>
      </c>
      <c r="N81" s="21">
        <v>1.13</v>
      </c>
      <c r="O81" s="1"/>
      <c r="P81" s="22">
        <v>183.6</v>
      </c>
      <c r="Q81" s="22">
        <v>65.0</v>
      </c>
      <c r="R81" s="12"/>
      <c r="S81" s="1"/>
      <c r="T81" s="22">
        <v>646.4</v>
      </c>
      <c r="U81" s="23">
        <f t="shared" si="76"/>
        <v>730.432</v>
      </c>
      <c r="V81" s="23">
        <f t="shared" si="95"/>
        <v>215.4666667</v>
      </c>
      <c r="W81" s="21">
        <f t="shared" si="96"/>
        <v>243.4773333</v>
      </c>
      <c r="X81" s="22">
        <v>646.4</v>
      </c>
      <c r="Y81" s="1"/>
      <c r="Z81" s="1" t="s">
        <v>50</v>
      </c>
      <c r="AA81" s="1" t="s">
        <v>50</v>
      </c>
      <c r="AB81" s="1" t="s">
        <v>50</v>
      </c>
      <c r="AC81" s="12" t="s">
        <v>50</v>
      </c>
      <c r="AD81" s="22">
        <v>96.96</v>
      </c>
      <c r="AE81" s="22">
        <v>8.4</v>
      </c>
      <c r="AF81" s="25" t="str">
        <f t="shared" ref="AF81:AH81" si="140">IF(AC81="N/A","N/A",AC81*$N81)</f>
        <v>N/A</v>
      </c>
      <c r="AG81" s="26">
        <f t="shared" si="140"/>
        <v>109.5648</v>
      </c>
      <c r="AH81" s="26">
        <f t="shared" si="140"/>
        <v>9.492</v>
      </c>
      <c r="AI81" s="1"/>
      <c r="AJ81" s="27">
        <f t="shared" si="102"/>
        <v>541.04</v>
      </c>
      <c r="AK81" s="28">
        <f t="shared" si="82"/>
        <v>611.3752</v>
      </c>
      <c r="AL81" s="1"/>
      <c r="AM81" s="1"/>
      <c r="AN81" s="1"/>
      <c r="AO81" s="1"/>
      <c r="AP81" s="1"/>
      <c r="AQ81" s="1"/>
      <c r="AR81" s="2" t="s">
        <v>50</v>
      </c>
      <c r="AS81" s="1"/>
      <c r="AT81" s="22">
        <v>150.0</v>
      </c>
      <c r="AU81" s="9" t="s">
        <v>57</v>
      </c>
      <c r="AV81" s="12" t="s">
        <v>50</v>
      </c>
      <c r="AW81" s="1"/>
      <c r="AX81" s="9" t="s">
        <v>52</v>
      </c>
      <c r="AY81" s="9" t="s">
        <v>50</v>
      </c>
      <c r="AZ81" s="1"/>
      <c r="BA81" s="9" t="s">
        <v>53</v>
      </c>
      <c r="BB81" s="9" t="s">
        <v>54</v>
      </c>
      <c r="BC81" s="20">
        <v>44840.0</v>
      </c>
      <c r="BD81" s="1"/>
      <c r="BE81" s="9"/>
      <c r="BF81" s="1"/>
    </row>
    <row r="82">
      <c r="A82" s="1"/>
      <c r="B82" s="43">
        <v>2.988505176E9</v>
      </c>
      <c r="C82" s="30" t="s">
        <v>46</v>
      </c>
      <c r="D82" s="31" t="s">
        <v>47</v>
      </c>
      <c r="E82" s="32" t="s">
        <v>48</v>
      </c>
      <c r="F82" s="32"/>
      <c r="G82" s="33">
        <v>2.0</v>
      </c>
      <c r="H82" s="34">
        <v>44718.0</v>
      </c>
      <c r="I82" s="34">
        <v>44834.0</v>
      </c>
      <c r="J82" s="66">
        <v>44836.0</v>
      </c>
      <c r="K82" s="33">
        <v>2.0</v>
      </c>
      <c r="L82" s="31"/>
      <c r="M82" s="35" t="s">
        <v>49</v>
      </c>
      <c r="N82" s="68"/>
      <c r="O82" s="31"/>
      <c r="P82" s="37">
        <v>183.6</v>
      </c>
      <c r="Q82" s="37">
        <v>65.0</v>
      </c>
      <c r="R82" s="38"/>
      <c r="S82" s="31"/>
      <c r="T82" s="37">
        <v>432.2</v>
      </c>
      <c r="U82" s="23">
        <f t="shared" si="76"/>
        <v>0</v>
      </c>
      <c r="V82" s="39">
        <f t="shared" si="95"/>
        <v>216.1</v>
      </c>
      <c r="W82" s="36">
        <f t="shared" si="96"/>
        <v>0</v>
      </c>
      <c r="X82" s="37">
        <v>432.2</v>
      </c>
      <c r="Y82" s="31"/>
      <c r="Z82" s="31" t="s">
        <v>50</v>
      </c>
      <c r="AA82" s="31" t="s">
        <v>50</v>
      </c>
      <c r="AB82" s="31" t="s">
        <v>50</v>
      </c>
      <c r="AC82" s="38" t="s">
        <v>50</v>
      </c>
      <c r="AD82" s="38" t="s">
        <v>50</v>
      </c>
      <c r="AE82" s="38" t="s">
        <v>50</v>
      </c>
      <c r="AF82" s="25" t="str">
        <f t="shared" ref="AF82:AH82" si="141">IF(AC82="N/A","N/A",AC82*$N82)</f>
        <v>N/A</v>
      </c>
      <c r="AG82" s="25" t="str">
        <f t="shared" si="141"/>
        <v>N/A</v>
      </c>
      <c r="AH82" s="25" t="str">
        <f t="shared" si="141"/>
        <v>N/A</v>
      </c>
      <c r="AI82" s="31"/>
      <c r="AJ82" s="37">
        <f t="shared" si="102"/>
        <v>432.2</v>
      </c>
      <c r="AK82" s="33">
        <f t="shared" si="82"/>
        <v>0</v>
      </c>
      <c r="AL82" s="31"/>
      <c r="AM82" s="31"/>
      <c r="AN82" s="31"/>
      <c r="AO82" s="31"/>
      <c r="AP82" s="31"/>
      <c r="AQ82" s="31"/>
      <c r="AR82" s="38" t="s">
        <v>50</v>
      </c>
      <c r="AS82" s="31"/>
      <c r="AT82" s="37">
        <v>150.0</v>
      </c>
      <c r="AU82" s="31" t="s">
        <v>57</v>
      </c>
      <c r="AV82" s="38" t="s">
        <v>50</v>
      </c>
      <c r="AW82" s="31"/>
      <c r="AX82" s="31" t="s">
        <v>58</v>
      </c>
      <c r="AY82" s="31" t="s">
        <v>50</v>
      </c>
      <c r="AZ82" s="31"/>
      <c r="BA82" s="31"/>
      <c r="BB82" s="31" t="s">
        <v>59</v>
      </c>
      <c r="BC82" s="51"/>
      <c r="BD82" s="31"/>
      <c r="BE82" s="31"/>
      <c r="BF82" s="1"/>
    </row>
    <row r="83">
      <c r="A83" s="1"/>
      <c r="B83" s="49" t="s">
        <v>115</v>
      </c>
      <c r="C83" s="31" t="s">
        <v>62</v>
      </c>
      <c r="D83" s="31" t="s">
        <v>67</v>
      </c>
      <c r="E83" s="31" t="s">
        <v>116</v>
      </c>
      <c r="F83" s="32"/>
      <c r="G83" s="33">
        <v>4.0</v>
      </c>
      <c r="H83" s="34">
        <v>44755.0</v>
      </c>
      <c r="I83" s="66">
        <v>44837.0</v>
      </c>
      <c r="J83" s="66">
        <v>44841.0</v>
      </c>
      <c r="K83" s="33">
        <v>4.0</v>
      </c>
      <c r="L83" s="31"/>
      <c r="M83" s="35" t="s">
        <v>49</v>
      </c>
      <c r="N83" s="36">
        <v>1.13</v>
      </c>
      <c r="O83" s="31"/>
      <c r="P83" s="52"/>
      <c r="Q83" s="52"/>
      <c r="R83" s="52"/>
      <c r="S83" s="31"/>
      <c r="T83" s="52"/>
      <c r="U83" s="23">
        <f t="shared" si="76"/>
        <v>0</v>
      </c>
      <c r="V83" s="39">
        <f t="shared" si="95"/>
        <v>0</v>
      </c>
      <c r="W83" s="36">
        <f t="shared" si="96"/>
        <v>0</v>
      </c>
      <c r="X83" s="52"/>
      <c r="Y83" s="31"/>
      <c r="Z83" s="44" t="str">
        <f t="shared" ref="Z83:AB83" si="142">IF(AC83="N/A","N/A",AC83/$T83)</f>
        <v>N/A</v>
      </c>
      <c r="AA83" s="44" t="str">
        <f t="shared" si="142"/>
        <v>N/A</v>
      </c>
      <c r="AB83" s="44" t="str">
        <f t="shared" si="142"/>
        <v>N/A</v>
      </c>
      <c r="AC83" s="38" t="s">
        <v>50</v>
      </c>
      <c r="AD83" s="38" t="s">
        <v>50</v>
      </c>
      <c r="AE83" s="38" t="s">
        <v>50</v>
      </c>
      <c r="AF83" s="25" t="str">
        <f t="shared" ref="AF83:AH83" si="143">IF(AC83="N/A","N/A",AC83*$N83)</f>
        <v>N/A</v>
      </c>
      <c r="AG83" s="25" t="str">
        <f t="shared" si="143"/>
        <v>N/A</v>
      </c>
      <c r="AH83" s="25" t="str">
        <f t="shared" si="143"/>
        <v>N/A</v>
      </c>
      <c r="AI83" s="31"/>
      <c r="AJ83" s="39">
        <f t="shared" si="102"/>
        <v>0</v>
      </c>
      <c r="AK83" s="36">
        <f t="shared" si="82"/>
        <v>0</v>
      </c>
      <c r="AL83" s="31"/>
      <c r="AM83" s="31"/>
      <c r="AN83" s="31"/>
      <c r="AO83" s="31"/>
      <c r="AP83" s="31"/>
      <c r="AQ83" s="31"/>
      <c r="AR83" s="38"/>
      <c r="AS83" s="31"/>
      <c r="AT83" s="38"/>
      <c r="AU83" s="31"/>
      <c r="AV83" s="38"/>
      <c r="AW83" s="31"/>
      <c r="AX83" s="31" t="s">
        <v>58</v>
      </c>
      <c r="AY83" s="31" t="s">
        <v>50</v>
      </c>
      <c r="AZ83" s="31"/>
      <c r="BA83" s="31"/>
      <c r="BB83" s="31" t="s">
        <v>59</v>
      </c>
      <c r="BC83" s="31"/>
      <c r="BD83" s="31"/>
      <c r="BE83" s="31"/>
      <c r="BF83" s="1"/>
    </row>
    <row r="84">
      <c r="A84" s="1"/>
      <c r="B84" s="9" t="s">
        <v>117</v>
      </c>
      <c r="C84" s="9" t="s">
        <v>62</v>
      </c>
      <c r="D84" s="9" t="s">
        <v>55</v>
      </c>
      <c r="E84" s="9" t="s">
        <v>100</v>
      </c>
      <c r="F84" s="18"/>
      <c r="G84" s="19">
        <v>5.0</v>
      </c>
      <c r="H84" s="20">
        <v>44781.0</v>
      </c>
      <c r="I84" s="67">
        <v>44838.0</v>
      </c>
      <c r="J84" s="67">
        <v>44840.0</v>
      </c>
      <c r="K84" s="19">
        <v>2.0</v>
      </c>
      <c r="L84" s="1"/>
      <c r="M84" s="10" t="s">
        <v>49</v>
      </c>
      <c r="N84" s="21">
        <v>1.13</v>
      </c>
      <c r="O84" s="1"/>
      <c r="P84" s="22">
        <v>460.0</v>
      </c>
      <c r="Q84" s="22">
        <v>100.0</v>
      </c>
      <c r="R84" s="12"/>
      <c r="S84" s="1"/>
      <c r="T84" s="22">
        <v>639.06</v>
      </c>
      <c r="U84" s="23">
        <f t="shared" si="76"/>
        <v>722.1378</v>
      </c>
      <c r="V84" s="23">
        <f t="shared" si="95"/>
        <v>319.53</v>
      </c>
      <c r="W84" s="21">
        <f t="shared" si="96"/>
        <v>361.0689</v>
      </c>
      <c r="X84" s="22">
        <v>560.0</v>
      </c>
      <c r="Y84" s="1"/>
      <c r="Z84" s="24">
        <f t="shared" ref="Z84:AB84" si="144">IF(AC84="N/A","N/A",AC84/$T84)</f>
        <v>0.1237129534</v>
      </c>
      <c r="AA84" s="24">
        <f t="shared" si="144"/>
        <v>0.03154633368</v>
      </c>
      <c r="AB84" s="14" t="str">
        <f t="shared" si="144"/>
        <v>N/A</v>
      </c>
      <c r="AC84" s="22">
        <v>79.06</v>
      </c>
      <c r="AD84" s="22">
        <v>20.16</v>
      </c>
      <c r="AE84" s="12" t="s">
        <v>50</v>
      </c>
      <c r="AF84" s="26">
        <f t="shared" ref="AF84:AH84" si="145">IF(AC84="N/A","N/A",AC84*$N84)</f>
        <v>89.3378</v>
      </c>
      <c r="AG84" s="26">
        <f t="shared" si="145"/>
        <v>22.7808</v>
      </c>
      <c r="AH84" s="25" t="str">
        <f t="shared" si="145"/>
        <v>N/A</v>
      </c>
      <c r="AI84" s="1"/>
      <c r="AJ84" s="27">
        <f t="shared" si="102"/>
        <v>539.84</v>
      </c>
      <c r="AK84" s="28">
        <f t="shared" si="82"/>
        <v>610.0192</v>
      </c>
      <c r="AL84" s="1"/>
      <c r="AM84" s="1"/>
      <c r="AN84" s="1"/>
      <c r="AO84" s="1"/>
      <c r="AP84" s="1"/>
      <c r="AQ84" s="1"/>
      <c r="AR84" s="27">
        <v>3.36</v>
      </c>
      <c r="AS84" s="1"/>
      <c r="AT84" s="22">
        <v>200.0</v>
      </c>
      <c r="AU84" s="9" t="s">
        <v>57</v>
      </c>
      <c r="AV84" s="12" t="s">
        <v>50</v>
      </c>
      <c r="AW84" s="1"/>
      <c r="AX84" s="9" t="s">
        <v>52</v>
      </c>
      <c r="AY84" s="9" t="s">
        <v>50</v>
      </c>
      <c r="AZ84" s="1"/>
      <c r="BA84" s="9"/>
      <c r="BB84" s="9" t="s">
        <v>59</v>
      </c>
      <c r="BC84" s="9"/>
      <c r="BD84" s="1"/>
      <c r="BE84" s="9"/>
      <c r="BF84" s="1"/>
    </row>
    <row r="85">
      <c r="A85" s="1"/>
      <c r="B85" s="16">
        <v>3.628356954E9</v>
      </c>
      <c r="C85" s="17" t="s">
        <v>46</v>
      </c>
      <c r="D85" s="9" t="s">
        <v>47</v>
      </c>
      <c r="E85" s="18" t="s">
        <v>48</v>
      </c>
      <c r="F85" s="18"/>
      <c r="G85" s="19">
        <v>3.0</v>
      </c>
      <c r="H85" s="20">
        <v>44714.0</v>
      </c>
      <c r="I85" s="67">
        <v>44838.0</v>
      </c>
      <c r="J85" s="67">
        <v>44843.0</v>
      </c>
      <c r="K85" s="19">
        <v>5.0</v>
      </c>
      <c r="L85" s="1"/>
      <c r="M85" s="10" t="s">
        <v>49</v>
      </c>
      <c r="N85" s="21">
        <v>1.13</v>
      </c>
      <c r="O85" s="1"/>
      <c r="P85" s="22">
        <v>183.6</v>
      </c>
      <c r="Q85" s="22">
        <v>65.0</v>
      </c>
      <c r="R85" s="12"/>
      <c r="S85" s="1"/>
      <c r="T85" s="22">
        <v>983.0</v>
      </c>
      <c r="U85" s="23">
        <f t="shared" si="76"/>
        <v>1110.79</v>
      </c>
      <c r="V85" s="23">
        <f t="shared" si="95"/>
        <v>196.6</v>
      </c>
      <c r="W85" s="21">
        <f t="shared" si="96"/>
        <v>222.158</v>
      </c>
      <c r="X85" s="22">
        <v>983.0</v>
      </c>
      <c r="Y85" s="1"/>
      <c r="Z85" s="1" t="s">
        <v>50</v>
      </c>
      <c r="AA85" s="1" t="s">
        <v>50</v>
      </c>
      <c r="AB85" s="1" t="s">
        <v>50</v>
      </c>
      <c r="AC85" s="12" t="s">
        <v>50</v>
      </c>
      <c r="AD85" s="22">
        <v>147.45</v>
      </c>
      <c r="AE85" s="22">
        <v>12.78</v>
      </c>
      <c r="AF85" s="25" t="str">
        <f t="shared" ref="AF85:AH85" si="146">IF(AC85="N/A","N/A",AC85*$N85)</f>
        <v>N/A</v>
      </c>
      <c r="AG85" s="26">
        <f t="shared" si="146"/>
        <v>166.6185</v>
      </c>
      <c r="AH85" s="26">
        <f t="shared" si="146"/>
        <v>14.4414</v>
      </c>
      <c r="AI85" s="1"/>
      <c r="AJ85" s="27">
        <f t="shared" si="102"/>
        <v>822.77</v>
      </c>
      <c r="AK85" s="28">
        <f t="shared" si="82"/>
        <v>929.7301</v>
      </c>
      <c r="AL85" s="1"/>
      <c r="AM85" s="1"/>
      <c r="AN85" s="1"/>
      <c r="AO85" s="1"/>
      <c r="AP85" s="1"/>
      <c r="AQ85" s="1"/>
      <c r="AR85" s="2" t="s">
        <v>50</v>
      </c>
      <c r="AS85" s="1"/>
      <c r="AT85" s="22">
        <v>150.0</v>
      </c>
      <c r="AU85" s="9" t="s">
        <v>51</v>
      </c>
      <c r="AV85" s="12" t="s">
        <v>50</v>
      </c>
      <c r="AW85" s="1"/>
      <c r="AX85" s="9" t="s">
        <v>52</v>
      </c>
      <c r="AY85" s="9" t="s">
        <v>50</v>
      </c>
      <c r="AZ85" s="1"/>
      <c r="BA85" s="9" t="s">
        <v>53</v>
      </c>
      <c r="BB85" s="9" t="s">
        <v>54</v>
      </c>
      <c r="BC85" s="67">
        <v>44847.0</v>
      </c>
      <c r="BD85" s="1"/>
      <c r="BE85" s="9"/>
      <c r="BF85" s="1"/>
    </row>
    <row r="86">
      <c r="A86" s="1"/>
      <c r="B86" s="9" t="s">
        <v>118</v>
      </c>
      <c r="C86" s="9" t="s">
        <v>62</v>
      </c>
      <c r="D86" s="9" t="s">
        <v>55</v>
      </c>
      <c r="E86" s="9" t="s">
        <v>119</v>
      </c>
      <c r="F86" s="18"/>
      <c r="G86" s="19">
        <v>5.0</v>
      </c>
      <c r="H86" s="20">
        <v>44811.0</v>
      </c>
      <c r="I86" s="67">
        <v>44843.0</v>
      </c>
      <c r="J86" s="67">
        <v>44846.0</v>
      </c>
      <c r="K86" s="19">
        <v>3.0</v>
      </c>
      <c r="L86" s="1"/>
      <c r="M86" s="10" t="s">
        <v>49</v>
      </c>
      <c r="N86" s="21">
        <v>1.13</v>
      </c>
      <c r="O86" s="1"/>
      <c r="P86" s="22">
        <v>200.0</v>
      </c>
      <c r="Q86" s="22">
        <v>65.0</v>
      </c>
      <c r="R86" s="12"/>
      <c r="S86" s="1"/>
      <c r="T86" s="22">
        <v>780.48</v>
      </c>
      <c r="U86" s="23">
        <f t="shared" si="76"/>
        <v>881.9424</v>
      </c>
      <c r="V86" s="23">
        <f t="shared" si="95"/>
        <v>260.16</v>
      </c>
      <c r="W86" s="21">
        <f t="shared" si="96"/>
        <v>293.9808</v>
      </c>
      <c r="X86" s="22">
        <v>665.0</v>
      </c>
      <c r="Y86" s="1"/>
      <c r="Z86" s="24">
        <f t="shared" ref="Z86:AB86" si="147">IF(AC86="N/A","N/A",AC86/$T86)</f>
        <v>0.1479602296</v>
      </c>
      <c r="AA86" s="24">
        <f t="shared" si="147"/>
        <v>0.03067343173</v>
      </c>
      <c r="AB86" s="14" t="str">
        <f t="shared" si="147"/>
        <v>N/A</v>
      </c>
      <c r="AC86" s="22">
        <v>115.48</v>
      </c>
      <c r="AD86" s="22">
        <v>23.94</v>
      </c>
      <c r="AE86" s="12" t="s">
        <v>50</v>
      </c>
      <c r="AF86" s="26">
        <f t="shared" ref="AF86:AH86" si="148">IF(AC86="N/A","N/A",AC86*$N86)</f>
        <v>130.4924</v>
      </c>
      <c r="AG86" s="26">
        <f t="shared" si="148"/>
        <v>27.0522</v>
      </c>
      <c r="AH86" s="25" t="str">
        <f t="shared" si="148"/>
        <v>N/A</v>
      </c>
      <c r="AI86" s="1"/>
      <c r="AJ86" s="27">
        <f t="shared" si="102"/>
        <v>641.06</v>
      </c>
      <c r="AK86" s="28">
        <f t="shared" si="82"/>
        <v>724.3978</v>
      </c>
      <c r="AL86" s="1"/>
      <c r="AM86" s="1"/>
      <c r="AN86" s="1"/>
      <c r="AO86" s="1"/>
      <c r="AP86" s="1"/>
      <c r="AQ86" s="1"/>
      <c r="AR86" s="27">
        <v>3.99</v>
      </c>
      <c r="AS86" s="1"/>
      <c r="AT86" s="22">
        <v>200.0</v>
      </c>
      <c r="AU86" s="9" t="s">
        <v>57</v>
      </c>
      <c r="AV86" s="12" t="s">
        <v>50</v>
      </c>
      <c r="AW86" s="1"/>
      <c r="AX86" s="9" t="s">
        <v>52</v>
      </c>
      <c r="AY86" s="9" t="s">
        <v>50</v>
      </c>
      <c r="AZ86" s="1"/>
      <c r="BA86" s="9"/>
      <c r="BB86" s="9" t="s">
        <v>59</v>
      </c>
      <c r="BC86" s="9"/>
      <c r="BD86" s="1"/>
      <c r="BE86" s="9"/>
      <c r="BF86" s="1"/>
    </row>
    <row r="87">
      <c r="A87" s="1"/>
      <c r="B87" s="16">
        <v>3.284693383E9</v>
      </c>
      <c r="C87" s="17" t="s">
        <v>46</v>
      </c>
      <c r="D87" s="9" t="s">
        <v>47</v>
      </c>
      <c r="E87" s="18" t="s">
        <v>48</v>
      </c>
      <c r="F87" s="18"/>
      <c r="G87" s="19">
        <v>3.0</v>
      </c>
      <c r="H87" s="20">
        <v>44799.0</v>
      </c>
      <c r="I87" s="67">
        <v>44845.0</v>
      </c>
      <c r="J87" s="67">
        <v>44848.0</v>
      </c>
      <c r="K87" s="19">
        <v>3.0</v>
      </c>
      <c r="L87" s="1"/>
      <c r="M87" s="10" t="s">
        <v>49</v>
      </c>
      <c r="N87" s="21">
        <v>1.13</v>
      </c>
      <c r="O87" s="1"/>
      <c r="P87" s="22">
        <v>224.4</v>
      </c>
      <c r="Q87" s="22">
        <v>65.0</v>
      </c>
      <c r="R87" s="12"/>
      <c r="S87" s="1"/>
      <c r="T87" s="22">
        <v>738.2</v>
      </c>
      <c r="U87" s="23">
        <f t="shared" si="76"/>
        <v>834.166</v>
      </c>
      <c r="V87" s="23">
        <f t="shared" si="95"/>
        <v>246.0666667</v>
      </c>
      <c r="W87" s="21">
        <f t="shared" si="96"/>
        <v>278.0553333</v>
      </c>
      <c r="X87" s="22">
        <v>738.2</v>
      </c>
      <c r="Y87" s="1"/>
      <c r="Z87" s="1" t="s">
        <v>50</v>
      </c>
      <c r="AA87" s="1" t="s">
        <v>50</v>
      </c>
      <c r="AB87" s="1" t="s">
        <v>50</v>
      </c>
      <c r="AC87" s="12" t="s">
        <v>50</v>
      </c>
      <c r="AD87" s="22">
        <v>110.73</v>
      </c>
      <c r="AE87" s="22">
        <v>9.6</v>
      </c>
      <c r="AF87" s="25" t="str">
        <f t="shared" ref="AF87:AH87" si="149">IF(AC87="N/A","N/A",AC87*$N87)</f>
        <v>N/A</v>
      </c>
      <c r="AG87" s="26">
        <f t="shared" si="149"/>
        <v>125.1249</v>
      </c>
      <c r="AH87" s="26">
        <f t="shared" si="149"/>
        <v>10.848</v>
      </c>
      <c r="AI87" s="1"/>
      <c r="AJ87" s="27">
        <f t="shared" si="102"/>
        <v>617.87</v>
      </c>
      <c r="AK87" s="28">
        <f t="shared" si="82"/>
        <v>698.1931</v>
      </c>
      <c r="AL87" s="1"/>
      <c r="AM87" s="1"/>
      <c r="AN87" s="1"/>
      <c r="AO87" s="1"/>
      <c r="AP87" s="1"/>
      <c r="AQ87" s="1"/>
      <c r="AR87" s="2" t="s">
        <v>50</v>
      </c>
      <c r="AS87" s="1"/>
      <c r="AT87" s="22">
        <v>150.0</v>
      </c>
      <c r="AU87" s="9" t="s">
        <v>57</v>
      </c>
      <c r="AV87" s="12" t="s">
        <v>50</v>
      </c>
      <c r="AW87" s="1"/>
      <c r="AX87" s="9" t="s">
        <v>52</v>
      </c>
      <c r="AY87" s="9" t="s">
        <v>50</v>
      </c>
      <c r="AZ87" s="1"/>
      <c r="BA87" s="9"/>
      <c r="BB87" s="9" t="s">
        <v>59</v>
      </c>
      <c r="BC87" s="9"/>
      <c r="BD87" s="1"/>
      <c r="BE87" s="9"/>
      <c r="BF87" s="1"/>
    </row>
    <row r="88">
      <c r="A88" s="1"/>
      <c r="B88" s="45" t="s">
        <v>120</v>
      </c>
      <c r="C88" s="9" t="s">
        <v>62</v>
      </c>
      <c r="D88" s="9" t="s">
        <v>55</v>
      </c>
      <c r="E88" s="9" t="s">
        <v>119</v>
      </c>
      <c r="F88" s="18"/>
      <c r="G88" s="19">
        <v>5.0</v>
      </c>
      <c r="H88" s="20">
        <v>44772.0</v>
      </c>
      <c r="I88" s="20">
        <v>44846.0</v>
      </c>
      <c r="J88" s="20">
        <v>44850.0</v>
      </c>
      <c r="K88" s="19">
        <v>4.0</v>
      </c>
      <c r="L88" s="1"/>
      <c r="M88" s="10" t="s">
        <v>49</v>
      </c>
      <c r="N88" s="21">
        <v>1.13</v>
      </c>
      <c r="O88" s="1"/>
      <c r="P88" s="22">
        <v>230.0</v>
      </c>
      <c r="Q88" s="22">
        <v>65.0</v>
      </c>
      <c r="R88" s="12"/>
      <c r="S88" s="1"/>
      <c r="T88" s="22">
        <v>1124.06</v>
      </c>
      <c r="U88" s="23">
        <f t="shared" si="76"/>
        <v>1270.1878</v>
      </c>
      <c r="V88" s="23">
        <f t="shared" si="95"/>
        <v>281.015</v>
      </c>
      <c r="W88" s="21">
        <f t="shared" si="96"/>
        <v>317.54695</v>
      </c>
      <c r="X88" s="22">
        <v>985.0</v>
      </c>
      <c r="Y88" s="1"/>
      <c r="Z88" s="24">
        <f t="shared" ref="Z88:AB88" si="150">IF(AC88="N/A","N/A",AC88/$T88)</f>
        <v>0.1237122574</v>
      </c>
      <c r="AA88" s="24">
        <f t="shared" si="150"/>
        <v>0.03154635874</v>
      </c>
      <c r="AB88" s="14" t="str">
        <f t="shared" si="150"/>
        <v>N/A</v>
      </c>
      <c r="AC88" s="22">
        <v>139.06</v>
      </c>
      <c r="AD88" s="22">
        <v>35.46</v>
      </c>
      <c r="AE88" s="12" t="s">
        <v>50</v>
      </c>
      <c r="AF88" s="26">
        <f t="shared" ref="AF88:AH88" si="151">IF(AC88="N/A","N/A",AC88*$N88)</f>
        <v>157.1378</v>
      </c>
      <c r="AG88" s="26">
        <f t="shared" si="151"/>
        <v>40.0698</v>
      </c>
      <c r="AH88" s="25" t="str">
        <f t="shared" si="151"/>
        <v>N/A</v>
      </c>
      <c r="AI88" s="1"/>
      <c r="AJ88" s="27">
        <f t="shared" si="102"/>
        <v>949.54</v>
      </c>
      <c r="AK88" s="28">
        <f t="shared" si="82"/>
        <v>1072.9802</v>
      </c>
      <c r="AL88" s="1"/>
      <c r="AM88" s="1"/>
      <c r="AN88" s="1"/>
      <c r="AO88" s="1"/>
      <c r="AP88" s="1"/>
      <c r="AQ88" s="1"/>
      <c r="AR88" s="27">
        <v>5.91</v>
      </c>
      <c r="AS88" s="1"/>
      <c r="AT88" s="22">
        <v>200.0</v>
      </c>
      <c r="AU88" s="9" t="s">
        <v>57</v>
      </c>
      <c r="AV88" s="12" t="s">
        <v>50</v>
      </c>
      <c r="AW88" s="1"/>
      <c r="AX88" s="9" t="s">
        <v>52</v>
      </c>
      <c r="AY88" s="9" t="s">
        <v>50</v>
      </c>
      <c r="AZ88" s="1"/>
      <c r="BA88" s="9"/>
      <c r="BB88" s="9" t="s">
        <v>59</v>
      </c>
      <c r="BC88" s="9"/>
      <c r="BD88" s="1"/>
      <c r="BE88" s="9"/>
      <c r="BF88" s="1"/>
    </row>
    <row r="89">
      <c r="A89" s="1"/>
      <c r="B89" s="45" t="s">
        <v>121</v>
      </c>
      <c r="C89" s="9" t="s">
        <v>62</v>
      </c>
      <c r="D89" s="9" t="s">
        <v>67</v>
      </c>
      <c r="E89" s="9" t="s">
        <v>116</v>
      </c>
      <c r="F89" s="18"/>
      <c r="G89" s="19">
        <v>2.0</v>
      </c>
      <c r="H89" s="20">
        <v>44801.0</v>
      </c>
      <c r="I89" s="67">
        <v>44846.0</v>
      </c>
      <c r="J89" s="67">
        <v>44850.0</v>
      </c>
      <c r="K89" s="19">
        <v>4.0</v>
      </c>
      <c r="L89" s="1"/>
      <c r="M89" s="10" t="s">
        <v>49</v>
      </c>
      <c r="N89" s="21">
        <v>1.13</v>
      </c>
      <c r="O89" s="1"/>
      <c r="P89" s="22">
        <v>850.0</v>
      </c>
      <c r="Q89" s="22">
        <v>150.0</v>
      </c>
      <c r="R89" s="12"/>
      <c r="S89" s="1"/>
      <c r="T89" s="22">
        <v>4076.24</v>
      </c>
      <c r="U89" s="23">
        <f t="shared" si="76"/>
        <v>4606.1512</v>
      </c>
      <c r="V89" s="23">
        <f t="shared" si="95"/>
        <v>1019.06</v>
      </c>
      <c r="W89" s="21">
        <f t="shared" si="96"/>
        <v>1151.5378</v>
      </c>
      <c r="X89" s="22">
        <v>3550.0</v>
      </c>
      <c r="Y89" s="1"/>
      <c r="Z89" s="24">
        <f t="shared" ref="Z89:AB89" si="152">IF(AC89="N/A","N/A",AC89/$T89)</f>
        <v>0.1290993661</v>
      </c>
      <c r="AA89" s="24">
        <f t="shared" si="152"/>
        <v>0.03135242282</v>
      </c>
      <c r="AB89" s="14" t="str">
        <f t="shared" si="152"/>
        <v>N/A</v>
      </c>
      <c r="AC89" s="22">
        <v>526.24</v>
      </c>
      <c r="AD89" s="22">
        <v>127.8</v>
      </c>
      <c r="AE89" s="12" t="s">
        <v>50</v>
      </c>
      <c r="AF89" s="26">
        <f t="shared" ref="AF89:AH89" si="153">IF(AC89="N/A","N/A",AC89*$N89)</f>
        <v>594.6512</v>
      </c>
      <c r="AG89" s="26">
        <f t="shared" si="153"/>
        <v>144.414</v>
      </c>
      <c r="AH89" s="25" t="str">
        <f t="shared" si="153"/>
        <v>N/A</v>
      </c>
      <c r="AI89" s="1"/>
      <c r="AJ89" s="27">
        <f t="shared" si="102"/>
        <v>3422.2</v>
      </c>
      <c r="AK89" s="28">
        <f t="shared" si="82"/>
        <v>3867.086</v>
      </c>
      <c r="AL89" s="1"/>
      <c r="AM89" s="1"/>
      <c r="AN89" s="1"/>
      <c r="AO89" s="1"/>
      <c r="AP89" s="1"/>
      <c r="AQ89" s="1"/>
      <c r="AR89" s="27">
        <v>21.3</v>
      </c>
      <c r="AS89" s="1"/>
      <c r="AT89" s="22">
        <v>300.0</v>
      </c>
      <c r="AU89" s="9" t="s">
        <v>57</v>
      </c>
      <c r="AV89" s="12" t="s">
        <v>50</v>
      </c>
      <c r="AW89" s="1"/>
      <c r="AX89" s="9" t="s">
        <v>52</v>
      </c>
      <c r="AY89" s="9" t="s">
        <v>50</v>
      </c>
      <c r="AZ89" s="1"/>
      <c r="BA89" s="9"/>
      <c r="BB89" s="9" t="s">
        <v>59</v>
      </c>
      <c r="BC89" s="9"/>
      <c r="BD89" s="1"/>
      <c r="BE89" s="9"/>
      <c r="BF89" s="1"/>
    </row>
    <row r="90">
      <c r="A90" s="1"/>
      <c r="B90" s="41">
        <v>2.222129951E9</v>
      </c>
      <c r="C90" s="17" t="s">
        <v>46</v>
      </c>
      <c r="D90" s="9" t="s">
        <v>47</v>
      </c>
      <c r="E90" s="18" t="s">
        <v>48</v>
      </c>
      <c r="F90" s="18"/>
      <c r="G90" s="19">
        <v>2.0</v>
      </c>
      <c r="H90" s="20">
        <v>44804.0</v>
      </c>
      <c r="I90" s="67">
        <v>44848.0</v>
      </c>
      <c r="J90" s="67">
        <v>44850.0</v>
      </c>
      <c r="K90" s="19">
        <v>2.0</v>
      </c>
      <c r="L90" s="1"/>
      <c r="M90" s="10" t="s">
        <v>49</v>
      </c>
      <c r="N90" s="21">
        <v>1.13</v>
      </c>
      <c r="O90" s="1"/>
      <c r="P90" s="22">
        <v>216.0</v>
      </c>
      <c r="Q90" s="22">
        <v>65.0</v>
      </c>
      <c r="R90" s="12"/>
      <c r="S90" s="1"/>
      <c r="T90" s="22">
        <v>497.0</v>
      </c>
      <c r="U90" s="23">
        <f t="shared" si="76"/>
        <v>561.61</v>
      </c>
      <c r="V90" s="23">
        <f t="shared" si="95"/>
        <v>248.5</v>
      </c>
      <c r="W90" s="21">
        <f t="shared" si="96"/>
        <v>280.805</v>
      </c>
      <c r="X90" s="22">
        <v>497.0</v>
      </c>
      <c r="Y90" s="1"/>
      <c r="Z90" s="1" t="s">
        <v>50</v>
      </c>
      <c r="AA90" s="1" t="s">
        <v>50</v>
      </c>
      <c r="AB90" s="1" t="s">
        <v>50</v>
      </c>
      <c r="AC90" s="12" t="s">
        <v>50</v>
      </c>
      <c r="AD90" s="22">
        <v>74.55</v>
      </c>
      <c r="AE90" s="22">
        <v>6.46</v>
      </c>
      <c r="AF90" s="25" t="str">
        <f t="shared" ref="AF90:AH90" si="154">IF(AC90="N/A","N/A",AC90*$N90)</f>
        <v>N/A</v>
      </c>
      <c r="AG90" s="26">
        <f t="shared" si="154"/>
        <v>84.2415</v>
      </c>
      <c r="AH90" s="26">
        <f t="shared" si="154"/>
        <v>7.2998</v>
      </c>
      <c r="AI90" s="1"/>
      <c r="AJ90" s="27">
        <f t="shared" si="102"/>
        <v>415.99</v>
      </c>
      <c r="AK90" s="28">
        <f t="shared" si="82"/>
        <v>470.0687</v>
      </c>
      <c r="AL90" s="1"/>
      <c r="AM90" s="1"/>
      <c r="AN90" s="1"/>
      <c r="AO90" s="1"/>
      <c r="AP90" s="1"/>
      <c r="AQ90" s="1"/>
      <c r="AR90" s="2" t="s">
        <v>50</v>
      </c>
      <c r="AS90" s="1"/>
      <c r="AT90" s="22">
        <v>150.0</v>
      </c>
      <c r="AU90" s="9" t="s">
        <v>57</v>
      </c>
      <c r="AV90" s="12" t="s">
        <v>50</v>
      </c>
      <c r="AW90" s="1"/>
      <c r="AX90" s="9" t="s">
        <v>52</v>
      </c>
      <c r="AY90" s="9" t="s">
        <v>50</v>
      </c>
      <c r="AZ90" s="1"/>
      <c r="BA90" s="9"/>
      <c r="BB90" s="9" t="s">
        <v>59</v>
      </c>
      <c r="BC90" s="9"/>
      <c r="BD90" s="1"/>
      <c r="BE90" s="9"/>
      <c r="BF90" s="1"/>
    </row>
    <row r="91">
      <c r="A91" s="1"/>
      <c r="B91" s="29">
        <v>3.62833901E9</v>
      </c>
      <c r="C91" s="30" t="s">
        <v>46</v>
      </c>
      <c r="D91" s="31" t="s">
        <v>47</v>
      </c>
      <c r="E91" s="32" t="s">
        <v>48</v>
      </c>
      <c r="F91" s="32"/>
      <c r="G91" s="33">
        <v>3.0</v>
      </c>
      <c r="H91" s="34">
        <v>44715.0</v>
      </c>
      <c r="I91" s="66">
        <v>44848.0</v>
      </c>
      <c r="J91" s="66">
        <v>44850.0</v>
      </c>
      <c r="K91" s="33">
        <v>2.0</v>
      </c>
      <c r="L91" s="31"/>
      <c r="M91" s="35" t="s">
        <v>49</v>
      </c>
      <c r="N91" s="36">
        <v>1.13</v>
      </c>
      <c r="O91" s="31"/>
      <c r="P91" s="37">
        <v>194.4</v>
      </c>
      <c r="Q91" s="37">
        <v>65.0</v>
      </c>
      <c r="R91" s="38"/>
      <c r="S91" s="31"/>
      <c r="T91" s="37">
        <v>453.8</v>
      </c>
      <c r="U91" s="23">
        <f t="shared" si="76"/>
        <v>512.794</v>
      </c>
      <c r="V91" s="39">
        <f t="shared" si="95"/>
        <v>226.9</v>
      </c>
      <c r="W91" s="36">
        <f t="shared" si="96"/>
        <v>256.397</v>
      </c>
      <c r="X91" s="37">
        <v>453.8</v>
      </c>
      <c r="Y91" s="31"/>
      <c r="Z91" s="31" t="s">
        <v>50</v>
      </c>
      <c r="AA91" s="31" t="s">
        <v>50</v>
      </c>
      <c r="AB91" s="31" t="s">
        <v>50</v>
      </c>
      <c r="AC91" s="38" t="s">
        <v>50</v>
      </c>
      <c r="AD91" s="38" t="s">
        <v>50</v>
      </c>
      <c r="AE91" s="38" t="s">
        <v>50</v>
      </c>
      <c r="AF91" s="25" t="str">
        <f t="shared" ref="AF91:AH91" si="155">IF(AC91="N/A","N/A",AC91*$N91)</f>
        <v>N/A</v>
      </c>
      <c r="AG91" s="25" t="str">
        <f t="shared" si="155"/>
        <v>N/A</v>
      </c>
      <c r="AH91" s="25" t="str">
        <f t="shared" si="155"/>
        <v>N/A</v>
      </c>
      <c r="AI91" s="31"/>
      <c r="AJ91" s="37">
        <f t="shared" si="102"/>
        <v>453.8</v>
      </c>
      <c r="AK91" s="33">
        <f t="shared" si="82"/>
        <v>512.794</v>
      </c>
      <c r="AL91" s="31"/>
      <c r="AM91" s="31"/>
      <c r="AN91" s="31"/>
      <c r="AO91" s="31"/>
      <c r="AP91" s="31"/>
      <c r="AQ91" s="31"/>
      <c r="AR91" s="38" t="s">
        <v>50</v>
      </c>
      <c r="AS91" s="31"/>
      <c r="AT91" s="37">
        <v>150.0</v>
      </c>
      <c r="AU91" s="31" t="s">
        <v>57</v>
      </c>
      <c r="AV91" s="38" t="s">
        <v>50</v>
      </c>
      <c r="AW91" s="31"/>
      <c r="AX91" s="31" t="s">
        <v>58</v>
      </c>
      <c r="AY91" s="37">
        <v>453.8</v>
      </c>
      <c r="AZ91" s="31"/>
      <c r="BA91" s="31"/>
      <c r="BB91" s="31" t="s">
        <v>59</v>
      </c>
      <c r="BC91" s="31"/>
      <c r="BD91" s="31"/>
      <c r="BE91" s="31"/>
      <c r="BF91" s="1"/>
    </row>
    <row r="92">
      <c r="A92" s="1"/>
      <c r="B92" s="41">
        <v>2.14609571E9</v>
      </c>
      <c r="C92" s="17" t="s">
        <v>46</v>
      </c>
      <c r="D92" s="9" t="s">
        <v>47</v>
      </c>
      <c r="E92" s="18" t="s">
        <v>48</v>
      </c>
      <c r="F92" s="18"/>
      <c r="G92" s="19">
        <v>2.0</v>
      </c>
      <c r="H92" s="20">
        <v>44807.0</v>
      </c>
      <c r="I92" s="67">
        <v>44852.0</v>
      </c>
      <c r="J92" s="67">
        <v>44854.0</v>
      </c>
      <c r="K92" s="19">
        <v>2.0</v>
      </c>
      <c r="L92" s="1"/>
      <c r="M92" s="10" t="s">
        <v>49</v>
      </c>
      <c r="N92" s="21">
        <v>1.13</v>
      </c>
      <c r="O92" s="1"/>
      <c r="P92" s="22">
        <v>204.0</v>
      </c>
      <c r="Q92" s="22">
        <v>65.0</v>
      </c>
      <c r="R92" s="12"/>
      <c r="S92" s="1"/>
      <c r="T92" s="22">
        <v>473.0</v>
      </c>
      <c r="U92" s="23">
        <f t="shared" si="76"/>
        <v>534.49</v>
      </c>
      <c r="V92" s="23">
        <f t="shared" si="95"/>
        <v>236.5</v>
      </c>
      <c r="W92" s="21">
        <f t="shared" si="96"/>
        <v>267.245</v>
      </c>
      <c r="X92" s="22">
        <v>473.0</v>
      </c>
      <c r="Y92" s="1"/>
      <c r="Z92" s="1" t="s">
        <v>50</v>
      </c>
      <c r="AA92" s="1" t="s">
        <v>50</v>
      </c>
      <c r="AB92" s="1" t="s">
        <v>50</v>
      </c>
      <c r="AC92" s="12" t="s">
        <v>50</v>
      </c>
      <c r="AD92" s="22">
        <v>70.95</v>
      </c>
      <c r="AE92" s="22">
        <v>6.15</v>
      </c>
      <c r="AF92" s="25" t="str">
        <f t="shared" ref="AF92:AH92" si="156">IF(AC92="N/A","N/A",AC92*$N92)</f>
        <v>N/A</v>
      </c>
      <c r="AG92" s="26">
        <f t="shared" si="156"/>
        <v>80.1735</v>
      </c>
      <c r="AH92" s="26">
        <f t="shared" si="156"/>
        <v>6.9495</v>
      </c>
      <c r="AI92" s="1"/>
      <c r="AJ92" s="27">
        <f t="shared" si="102"/>
        <v>395.9</v>
      </c>
      <c r="AK92" s="28">
        <f t="shared" si="82"/>
        <v>447.367</v>
      </c>
      <c r="AL92" s="1"/>
      <c r="AM92" s="1"/>
      <c r="AN92" s="1"/>
      <c r="AO92" s="1"/>
      <c r="AP92" s="1"/>
      <c r="AQ92" s="1"/>
      <c r="AR92" s="2" t="s">
        <v>50</v>
      </c>
      <c r="AS92" s="1"/>
      <c r="AT92" s="22">
        <v>150.0</v>
      </c>
      <c r="AU92" s="9" t="s">
        <v>57</v>
      </c>
      <c r="AV92" s="12" t="s">
        <v>50</v>
      </c>
      <c r="AW92" s="1"/>
      <c r="AX92" s="9" t="s">
        <v>52</v>
      </c>
      <c r="AY92" s="12"/>
      <c r="AZ92" s="1"/>
      <c r="BA92" s="9"/>
      <c r="BB92" s="9" t="s">
        <v>59</v>
      </c>
      <c r="BC92" s="9"/>
      <c r="BD92" s="1"/>
      <c r="BE92" s="9"/>
      <c r="BF92" s="1"/>
    </row>
    <row r="93">
      <c r="A93" s="1"/>
      <c r="B93" s="16">
        <v>3.063596867E9</v>
      </c>
      <c r="C93" s="17" t="s">
        <v>46</v>
      </c>
      <c r="D93" s="9" t="s">
        <v>47</v>
      </c>
      <c r="E93" s="18" t="s">
        <v>48</v>
      </c>
      <c r="F93" s="18"/>
      <c r="G93" s="19">
        <v>3.0</v>
      </c>
      <c r="H93" s="20">
        <v>44715.0</v>
      </c>
      <c r="I93" s="67">
        <v>44854.0</v>
      </c>
      <c r="J93" s="67">
        <v>44857.0</v>
      </c>
      <c r="K93" s="19">
        <v>3.0</v>
      </c>
      <c r="L93" s="1"/>
      <c r="M93" s="10" t="s">
        <v>49</v>
      </c>
      <c r="N93" s="21">
        <v>1.13</v>
      </c>
      <c r="O93" s="1"/>
      <c r="P93" s="22">
        <v>183.6</v>
      </c>
      <c r="Q93" s="22">
        <v>65.0</v>
      </c>
      <c r="R93" s="12"/>
      <c r="S93" s="1"/>
      <c r="T93" s="22">
        <v>615.8</v>
      </c>
      <c r="U93" s="23">
        <f t="shared" si="76"/>
        <v>695.854</v>
      </c>
      <c r="V93" s="23">
        <f t="shared" si="95"/>
        <v>205.2666667</v>
      </c>
      <c r="W93" s="21">
        <f t="shared" si="96"/>
        <v>231.9513333</v>
      </c>
      <c r="X93" s="22">
        <v>615.8</v>
      </c>
      <c r="Y93" s="1"/>
      <c r="Z93" s="1" t="s">
        <v>50</v>
      </c>
      <c r="AA93" s="1" t="s">
        <v>50</v>
      </c>
      <c r="AB93" s="1" t="s">
        <v>50</v>
      </c>
      <c r="AC93" s="12" t="s">
        <v>50</v>
      </c>
      <c r="AD93" s="22">
        <v>92.37</v>
      </c>
      <c r="AE93" s="22">
        <v>8.01</v>
      </c>
      <c r="AF93" s="25" t="str">
        <f t="shared" ref="AF93:AH93" si="157">IF(AC93="N/A","N/A",AC93*$N93)</f>
        <v>N/A</v>
      </c>
      <c r="AG93" s="26">
        <f t="shared" si="157"/>
        <v>104.3781</v>
      </c>
      <c r="AH93" s="26">
        <f t="shared" si="157"/>
        <v>9.0513</v>
      </c>
      <c r="AI93" s="1"/>
      <c r="AJ93" s="27">
        <f t="shared" si="102"/>
        <v>515.42</v>
      </c>
      <c r="AK93" s="28">
        <f t="shared" si="82"/>
        <v>582.4246</v>
      </c>
      <c r="AL93" s="1"/>
      <c r="AM93" s="1"/>
      <c r="AN93" s="1"/>
      <c r="AO93" s="1"/>
      <c r="AP93" s="1"/>
      <c r="AQ93" s="1"/>
      <c r="AR93" s="2" t="s">
        <v>50</v>
      </c>
      <c r="AS93" s="1"/>
      <c r="AT93" s="22">
        <v>150.0</v>
      </c>
      <c r="AU93" s="9" t="s">
        <v>57</v>
      </c>
      <c r="AV93" s="12" t="s">
        <v>50</v>
      </c>
      <c r="AW93" s="1"/>
      <c r="AX93" s="9" t="s">
        <v>52</v>
      </c>
      <c r="AY93" s="12"/>
      <c r="AZ93" s="1"/>
      <c r="BA93" s="9"/>
      <c r="BB93" s="9" t="s">
        <v>59</v>
      </c>
      <c r="BC93" s="9"/>
      <c r="BD93" s="1"/>
      <c r="BE93" s="9"/>
      <c r="BF93" s="1"/>
    </row>
    <row r="94">
      <c r="A94" s="1"/>
      <c r="B94" s="69" t="s">
        <v>122</v>
      </c>
      <c r="C94" s="9" t="s">
        <v>62</v>
      </c>
      <c r="D94" s="9" t="s">
        <v>55</v>
      </c>
      <c r="E94" s="9" t="s">
        <v>123</v>
      </c>
      <c r="F94" s="18"/>
      <c r="G94" s="19">
        <v>3.0</v>
      </c>
      <c r="H94" s="20">
        <v>44699.0</v>
      </c>
      <c r="I94" s="67">
        <v>44857.0</v>
      </c>
      <c r="J94" s="67">
        <v>44863.0</v>
      </c>
      <c r="K94" s="19">
        <v>6.0</v>
      </c>
      <c r="L94" s="1"/>
      <c r="M94" s="10" t="s">
        <v>49</v>
      </c>
      <c r="N94" s="21">
        <v>1.13</v>
      </c>
      <c r="O94" s="1"/>
      <c r="P94" s="22">
        <v>230.0</v>
      </c>
      <c r="Q94" s="22">
        <v>65.0</v>
      </c>
      <c r="R94" s="12"/>
      <c r="S94" s="1"/>
      <c r="T94" s="22">
        <v>1649.0</v>
      </c>
      <c r="U94" s="23">
        <f t="shared" si="76"/>
        <v>1863.37</v>
      </c>
      <c r="V94" s="23">
        <f t="shared" si="95"/>
        <v>274.8333333</v>
      </c>
      <c r="W94" s="21">
        <f t="shared" si="96"/>
        <v>310.5616667</v>
      </c>
      <c r="X94" s="22">
        <v>1445.0</v>
      </c>
      <c r="Y94" s="1"/>
      <c r="Z94" s="24">
        <f t="shared" ref="Z94:AB94" si="158">IF(AC94="N/A","N/A",AC94/$T94)</f>
        <v>0.1237113402</v>
      </c>
      <c r="AA94" s="24">
        <f t="shared" si="158"/>
        <v>0.03154639175</v>
      </c>
      <c r="AB94" s="14" t="str">
        <f t="shared" si="158"/>
        <v>N/A</v>
      </c>
      <c r="AC94" s="22">
        <v>204.0</v>
      </c>
      <c r="AD94" s="22">
        <v>52.02</v>
      </c>
      <c r="AE94" s="12" t="s">
        <v>50</v>
      </c>
      <c r="AF94" s="26">
        <f t="shared" ref="AF94:AH94" si="159">IF(AC94="N/A","N/A",AC94*$N94)</f>
        <v>230.52</v>
      </c>
      <c r="AG94" s="26">
        <f t="shared" si="159"/>
        <v>58.7826</v>
      </c>
      <c r="AH94" s="25" t="str">
        <f t="shared" si="159"/>
        <v>N/A</v>
      </c>
      <c r="AI94" s="1"/>
      <c r="AJ94" s="27">
        <f t="shared" si="102"/>
        <v>1392.98</v>
      </c>
      <c r="AK94" s="28">
        <f t="shared" si="82"/>
        <v>1574.0674</v>
      </c>
      <c r="AL94" s="1"/>
      <c r="AM94" s="1"/>
      <c r="AN94" s="1"/>
      <c r="AO94" s="1"/>
      <c r="AP94" s="1"/>
      <c r="AQ94" s="1"/>
      <c r="AR94" s="27">
        <v>8.67</v>
      </c>
      <c r="AS94" s="1"/>
      <c r="AT94" s="22">
        <v>200.0</v>
      </c>
      <c r="AU94" s="9" t="s">
        <v>57</v>
      </c>
      <c r="AV94" s="12" t="s">
        <v>50</v>
      </c>
      <c r="AW94" s="1"/>
      <c r="AX94" s="9" t="s">
        <v>52</v>
      </c>
      <c r="AY94" s="9" t="s">
        <v>50</v>
      </c>
      <c r="AZ94" s="1"/>
      <c r="BA94" s="9"/>
      <c r="BB94" s="9" t="s">
        <v>59</v>
      </c>
      <c r="BC94" s="9"/>
      <c r="BD94" s="1"/>
      <c r="BE94" s="9"/>
      <c r="BF94" s="1"/>
    </row>
    <row r="95">
      <c r="A95" s="1"/>
      <c r="B95" s="56" t="s">
        <v>124</v>
      </c>
      <c r="C95" s="9" t="s">
        <v>62</v>
      </c>
      <c r="D95" s="9" t="s">
        <v>63</v>
      </c>
      <c r="E95" s="18" t="s">
        <v>72</v>
      </c>
      <c r="F95" s="18"/>
      <c r="G95" s="19">
        <v>6.0</v>
      </c>
      <c r="H95" s="20">
        <v>44804.0</v>
      </c>
      <c r="I95" s="67">
        <v>44857.0</v>
      </c>
      <c r="J95" s="67">
        <v>44863.0</v>
      </c>
      <c r="K95" s="19">
        <v>6.0</v>
      </c>
      <c r="L95" s="1"/>
      <c r="M95" s="10" t="s">
        <v>49</v>
      </c>
      <c r="N95" s="21">
        <v>1.13</v>
      </c>
      <c r="O95" s="1"/>
      <c r="P95" s="22">
        <v>708.0</v>
      </c>
      <c r="Q95" s="22">
        <v>150.0</v>
      </c>
      <c r="R95" s="12"/>
      <c r="S95" s="1"/>
      <c r="T95" s="22">
        <v>5021.18</v>
      </c>
      <c r="U95" s="23">
        <f t="shared" si="76"/>
        <v>5673.9334</v>
      </c>
      <c r="V95" s="23">
        <f t="shared" si="95"/>
        <v>836.8633333</v>
      </c>
      <c r="W95" s="21">
        <f t="shared" si="96"/>
        <v>945.6555667</v>
      </c>
      <c r="X95" s="22">
        <v>4400.0</v>
      </c>
      <c r="Y95" s="1"/>
      <c r="Z95" s="24">
        <f t="shared" ref="Z95:AB95" si="160">IF(AC95="N/A","N/A",AC95/$T95)</f>
        <v>0.1237119562</v>
      </c>
      <c r="AA95" s="24">
        <f t="shared" si="160"/>
        <v>0.03154636958</v>
      </c>
      <c r="AB95" s="14" t="str">
        <f t="shared" si="160"/>
        <v>N/A</v>
      </c>
      <c r="AC95" s="22">
        <v>621.18</v>
      </c>
      <c r="AD95" s="22">
        <v>158.4</v>
      </c>
      <c r="AE95" s="12" t="s">
        <v>50</v>
      </c>
      <c r="AF95" s="26">
        <f t="shared" ref="AF95:AH95" si="161">IF(AC95="N/A","N/A",AC95*$N95)</f>
        <v>701.9334</v>
      </c>
      <c r="AG95" s="26">
        <f t="shared" si="161"/>
        <v>178.992</v>
      </c>
      <c r="AH95" s="25" t="str">
        <f t="shared" si="161"/>
        <v>N/A</v>
      </c>
      <c r="AI95" s="1"/>
      <c r="AJ95" s="27">
        <f t="shared" si="102"/>
        <v>4241.6</v>
      </c>
      <c r="AK95" s="28">
        <f t="shared" si="82"/>
        <v>4793.008</v>
      </c>
      <c r="AL95" s="1"/>
      <c r="AM95" s="1"/>
      <c r="AN95" s="1"/>
      <c r="AO95" s="1"/>
      <c r="AP95" s="1"/>
      <c r="AQ95" s="1"/>
      <c r="AR95" s="27">
        <v>26.4</v>
      </c>
      <c r="AS95" s="1"/>
      <c r="AT95" s="22">
        <v>200.0</v>
      </c>
      <c r="AU95" s="9" t="s">
        <v>57</v>
      </c>
      <c r="AV95" s="12" t="s">
        <v>50</v>
      </c>
      <c r="AW95" s="1"/>
      <c r="AX95" s="9" t="s">
        <v>52</v>
      </c>
      <c r="AY95" s="9" t="s">
        <v>50</v>
      </c>
      <c r="AZ95" s="1"/>
      <c r="BA95" s="9"/>
      <c r="BB95" s="9"/>
      <c r="BC95" s="9"/>
      <c r="BD95" s="1"/>
      <c r="BE95" s="9"/>
      <c r="BF95" s="1"/>
    </row>
    <row r="96">
      <c r="A96" s="1"/>
      <c r="B96" s="70" t="s">
        <v>125</v>
      </c>
      <c r="C96" s="31" t="s">
        <v>62</v>
      </c>
      <c r="D96" s="31" t="s">
        <v>67</v>
      </c>
      <c r="E96" s="32" t="s">
        <v>68</v>
      </c>
      <c r="F96" s="32"/>
      <c r="G96" s="33">
        <v>4.0</v>
      </c>
      <c r="H96" s="34">
        <v>44815.0</v>
      </c>
      <c r="I96" s="66">
        <v>44858.0</v>
      </c>
      <c r="J96" s="66">
        <v>44860.0</v>
      </c>
      <c r="K96" s="33">
        <v>2.0</v>
      </c>
      <c r="L96" s="31"/>
      <c r="M96" s="35" t="s">
        <v>49</v>
      </c>
      <c r="N96" s="36">
        <v>1.13</v>
      </c>
      <c r="O96" s="31"/>
      <c r="P96" s="37">
        <v>750.0</v>
      </c>
      <c r="Q96" s="37">
        <v>150.0</v>
      </c>
      <c r="R96" s="38"/>
      <c r="S96" s="31"/>
      <c r="T96" s="38"/>
      <c r="U96" s="23">
        <f t="shared" si="76"/>
        <v>0</v>
      </c>
      <c r="V96" s="39">
        <f t="shared" si="95"/>
        <v>0</v>
      </c>
      <c r="W96" s="36">
        <f t="shared" si="96"/>
        <v>0</v>
      </c>
      <c r="X96" s="38"/>
      <c r="Y96" s="31"/>
      <c r="Z96" s="44" t="str">
        <f t="shared" ref="Z96:AB96" si="162">IF(AC96="N/A","N/A",AC96/$T96)</f>
        <v>N/A</v>
      </c>
      <c r="AA96" s="44" t="str">
        <f t="shared" si="162"/>
        <v>N/A</v>
      </c>
      <c r="AB96" s="44" t="str">
        <f t="shared" si="162"/>
        <v>N/A</v>
      </c>
      <c r="AC96" s="38" t="s">
        <v>50</v>
      </c>
      <c r="AD96" s="38" t="s">
        <v>50</v>
      </c>
      <c r="AE96" s="38" t="s">
        <v>50</v>
      </c>
      <c r="AF96" s="25" t="str">
        <f t="shared" ref="AF96:AH96" si="163">IF(AC96="N/A","N/A",AC96*$N96)</f>
        <v>N/A</v>
      </c>
      <c r="AG96" s="25" t="str">
        <f t="shared" si="163"/>
        <v>N/A</v>
      </c>
      <c r="AH96" s="25" t="str">
        <f t="shared" si="163"/>
        <v>N/A</v>
      </c>
      <c r="AI96" s="31"/>
      <c r="AJ96" s="37">
        <f t="shared" si="102"/>
        <v>0</v>
      </c>
      <c r="AK96" s="33">
        <f t="shared" si="82"/>
        <v>0</v>
      </c>
      <c r="AL96" s="31"/>
      <c r="AM96" s="31"/>
      <c r="AN96" s="31"/>
      <c r="AO96" s="31"/>
      <c r="AP96" s="31"/>
      <c r="AQ96" s="31"/>
      <c r="AR96" s="38"/>
      <c r="AS96" s="31"/>
      <c r="AT96" s="38"/>
      <c r="AU96" s="31" t="s">
        <v>126</v>
      </c>
      <c r="AV96" s="38"/>
      <c r="AW96" s="31"/>
      <c r="AX96" s="31" t="s">
        <v>58</v>
      </c>
      <c r="AY96" s="31"/>
      <c r="AZ96" s="31"/>
      <c r="BA96" s="31"/>
      <c r="BB96" s="31" t="s">
        <v>59</v>
      </c>
      <c r="BC96" s="31"/>
      <c r="BD96" s="31"/>
      <c r="BE96" s="31"/>
      <c r="BF96" s="1"/>
    </row>
    <row r="97">
      <c r="A97" s="1"/>
      <c r="B97" s="45" t="s">
        <v>127</v>
      </c>
      <c r="C97" s="9" t="s">
        <v>62</v>
      </c>
      <c r="D97" s="9" t="s">
        <v>55</v>
      </c>
      <c r="E97" s="9" t="s">
        <v>76</v>
      </c>
      <c r="F97" s="18"/>
      <c r="G97" s="19">
        <v>5.0</v>
      </c>
      <c r="H97" s="20">
        <v>44784.0</v>
      </c>
      <c r="I97" s="67">
        <v>44863.0</v>
      </c>
      <c r="J97" s="20">
        <v>44866.0</v>
      </c>
      <c r="K97" s="19">
        <v>3.0</v>
      </c>
      <c r="L97" s="1"/>
      <c r="M97" s="10" t="s">
        <v>49</v>
      </c>
      <c r="N97" s="21">
        <v>1.13</v>
      </c>
      <c r="O97" s="1"/>
      <c r="P97" s="22">
        <v>690.0</v>
      </c>
      <c r="Q97" s="22">
        <v>65.0</v>
      </c>
      <c r="R97" s="12"/>
      <c r="S97" s="1"/>
      <c r="T97" s="22">
        <v>886.11</v>
      </c>
      <c r="U97" s="23">
        <f t="shared" si="76"/>
        <v>1001.3043</v>
      </c>
      <c r="V97" s="23">
        <f t="shared" si="95"/>
        <v>295.37</v>
      </c>
      <c r="W97" s="21">
        <f t="shared" si="96"/>
        <v>333.7681</v>
      </c>
      <c r="X97" s="22">
        <v>2135.0</v>
      </c>
      <c r="Y97" s="1"/>
      <c r="Z97" s="24">
        <f t="shared" ref="Z97:AB97" si="164">IF(AC97="N/A","N/A",AC97/$T97)</f>
        <v>0.1479613141</v>
      </c>
      <c r="AA97" s="24">
        <f t="shared" si="164"/>
        <v>0.03067339269</v>
      </c>
      <c r="AB97" s="14" t="str">
        <f t="shared" si="164"/>
        <v>N/A</v>
      </c>
      <c r="AC97" s="22">
        <v>131.11</v>
      </c>
      <c r="AD97" s="22">
        <v>27.18</v>
      </c>
      <c r="AE97" s="12" t="s">
        <v>50</v>
      </c>
      <c r="AF97" s="26">
        <f t="shared" ref="AF97:AH97" si="165">IF(AC97="N/A","N/A",AC97*$N97)</f>
        <v>148.1543</v>
      </c>
      <c r="AG97" s="26">
        <f t="shared" si="165"/>
        <v>30.7134</v>
      </c>
      <c r="AH97" s="25" t="str">
        <f t="shared" si="165"/>
        <v>N/A</v>
      </c>
      <c r="AI97" s="1"/>
      <c r="AJ97" s="27">
        <f t="shared" si="102"/>
        <v>727.82</v>
      </c>
      <c r="AK97" s="28">
        <f t="shared" si="82"/>
        <v>822.4366</v>
      </c>
      <c r="AL97" s="1"/>
      <c r="AM97" s="1"/>
      <c r="AN97" s="1"/>
      <c r="AO97" s="1"/>
      <c r="AP97" s="1"/>
      <c r="AQ97" s="1"/>
      <c r="AR97" s="27">
        <v>4.53</v>
      </c>
      <c r="AS97" s="1"/>
      <c r="AT97" s="22">
        <v>200.0</v>
      </c>
      <c r="AU97" s="9" t="s">
        <v>57</v>
      </c>
      <c r="AV97" s="12" t="s">
        <v>50</v>
      </c>
      <c r="AW97" s="1"/>
      <c r="AX97" s="9"/>
      <c r="AY97" s="9" t="s">
        <v>50</v>
      </c>
      <c r="AZ97" s="1"/>
      <c r="BA97" s="9"/>
      <c r="BB97" s="9" t="s">
        <v>59</v>
      </c>
      <c r="BC97" s="9"/>
      <c r="BD97" s="1"/>
      <c r="BE97" s="9"/>
      <c r="BF97" s="1"/>
    </row>
    <row r="98">
      <c r="A98" s="1"/>
      <c r="B98" s="45" t="s">
        <v>128</v>
      </c>
      <c r="C98" s="9" t="s">
        <v>129</v>
      </c>
      <c r="D98" s="9" t="s">
        <v>55</v>
      </c>
      <c r="E98" s="9" t="s">
        <v>76</v>
      </c>
      <c r="F98" s="18"/>
      <c r="G98" s="19">
        <v>3.0</v>
      </c>
      <c r="H98" s="20">
        <v>44773.0</v>
      </c>
      <c r="I98" s="67">
        <v>44866.0</v>
      </c>
      <c r="J98" s="67">
        <v>44870.0</v>
      </c>
      <c r="K98" s="19">
        <v>4.0</v>
      </c>
      <c r="L98" s="1"/>
      <c r="M98" s="10" t="s">
        <v>49</v>
      </c>
      <c r="N98" s="21">
        <v>1.13</v>
      </c>
      <c r="O98" s="1"/>
      <c r="P98" s="22">
        <v>250.0</v>
      </c>
      <c r="Q98" s="22">
        <v>65.0</v>
      </c>
      <c r="R98" s="12"/>
      <c r="S98" s="1"/>
      <c r="T98" s="22">
        <v>1215.35</v>
      </c>
      <c r="U98" s="23">
        <f t="shared" si="76"/>
        <v>1373.3455</v>
      </c>
      <c r="V98" s="23">
        <f t="shared" si="95"/>
        <v>303.8375</v>
      </c>
      <c r="W98" s="21">
        <f t="shared" si="96"/>
        <v>343.336375</v>
      </c>
      <c r="X98" s="22">
        <v>1065.0</v>
      </c>
      <c r="Y98" s="1"/>
      <c r="Z98" s="24">
        <f t="shared" ref="Z98:AB98" si="166">IF(AC98="N/A","N/A",AC98/$T98)</f>
        <v>0.1237092196</v>
      </c>
      <c r="AA98" s="24">
        <f t="shared" si="166"/>
        <v>0.0315464681</v>
      </c>
      <c r="AB98" s="14" t="str">
        <f t="shared" si="166"/>
        <v>N/A</v>
      </c>
      <c r="AC98" s="22">
        <v>150.35</v>
      </c>
      <c r="AD98" s="22">
        <v>38.34</v>
      </c>
      <c r="AE98" s="12" t="s">
        <v>50</v>
      </c>
      <c r="AF98" s="26">
        <f t="shared" ref="AF98:AH98" si="167">IF(AC98="N/A","N/A",AC98*$N98)</f>
        <v>169.8955</v>
      </c>
      <c r="AG98" s="26">
        <f t="shared" si="167"/>
        <v>43.3242</v>
      </c>
      <c r="AH98" s="25" t="str">
        <f t="shared" si="167"/>
        <v>N/A</v>
      </c>
      <c r="AI98" s="1"/>
      <c r="AJ98" s="27">
        <f t="shared" si="102"/>
        <v>1026.66</v>
      </c>
      <c r="AK98" s="28">
        <f t="shared" si="82"/>
        <v>1160.1258</v>
      </c>
      <c r="AL98" s="1"/>
      <c r="AM98" s="1"/>
      <c r="AN98" s="1"/>
      <c r="AO98" s="1"/>
      <c r="AP98" s="1"/>
      <c r="AQ98" s="1"/>
      <c r="AR98" s="27">
        <v>6.39</v>
      </c>
      <c r="AS98" s="1"/>
      <c r="AT98" s="22">
        <v>200.0</v>
      </c>
      <c r="AU98" s="9" t="s">
        <v>57</v>
      </c>
      <c r="AV98" s="12" t="s">
        <v>50</v>
      </c>
      <c r="AW98" s="1"/>
      <c r="AX98" s="9"/>
      <c r="AY98" s="9" t="s">
        <v>50</v>
      </c>
      <c r="AZ98" s="1"/>
      <c r="BA98" s="9"/>
      <c r="BB98" s="9" t="s">
        <v>59</v>
      </c>
      <c r="BC98" s="9"/>
      <c r="BD98" s="1"/>
      <c r="BE98" s="9"/>
      <c r="BF98" s="1"/>
    </row>
    <row r="99">
      <c r="A99" s="1"/>
      <c r="B99" s="56" t="s">
        <v>130</v>
      </c>
      <c r="C99" s="9" t="s">
        <v>62</v>
      </c>
      <c r="D99" s="9" t="s">
        <v>55</v>
      </c>
      <c r="E99" s="9" t="s">
        <v>76</v>
      </c>
      <c r="F99" s="18"/>
      <c r="G99" s="19">
        <v>6.0</v>
      </c>
      <c r="H99" s="20">
        <v>44810.0</v>
      </c>
      <c r="I99" s="20">
        <v>44870.0</v>
      </c>
      <c r="J99" s="20">
        <v>44872.0</v>
      </c>
      <c r="K99" s="19">
        <v>2.0</v>
      </c>
      <c r="L99" s="1"/>
      <c r="M99" s="10" t="s">
        <v>49</v>
      </c>
      <c r="N99" s="21">
        <v>1.13</v>
      </c>
      <c r="O99" s="1"/>
      <c r="P99" s="22">
        <v>250.0</v>
      </c>
      <c r="Q99" s="22">
        <v>65.0</v>
      </c>
      <c r="R99" s="12"/>
      <c r="S99" s="1"/>
      <c r="T99" s="22">
        <v>660.72</v>
      </c>
      <c r="U99" s="23">
        <f t="shared" si="76"/>
        <v>746.6136</v>
      </c>
      <c r="V99" s="23">
        <f t="shared" si="95"/>
        <v>330.36</v>
      </c>
      <c r="W99" s="21">
        <f t="shared" si="96"/>
        <v>373.3068</v>
      </c>
      <c r="X99" s="22">
        <v>665.0</v>
      </c>
      <c r="Y99" s="1"/>
      <c r="Z99" s="24">
        <f t="shared" ref="Z99:AB99" si="168">IF(AC99="N/A","N/A",AC99/$T99)</f>
        <v>0.1448722606</v>
      </c>
      <c r="AA99" s="24">
        <f t="shared" si="168"/>
        <v>0.03078459862</v>
      </c>
      <c r="AB99" s="14" t="str">
        <f t="shared" si="168"/>
        <v>N/A</v>
      </c>
      <c r="AC99" s="22">
        <v>95.72</v>
      </c>
      <c r="AD99" s="22">
        <v>20.34</v>
      </c>
      <c r="AE99" s="12" t="s">
        <v>50</v>
      </c>
      <c r="AF99" s="26">
        <f t="shared" ref="AF99:AH99" si="169">IF(AC99="N/A","N/A",AC99*$N99)</f>
        <v>108.1636</v>
      </c>
      <c r="AG99" s="26">
        <f t="shared" si="169"/>
        <v>22.9842</v>
      </c>
      <c r="AH99" s="25" t="str">
        <f t="shared" si="169"/>
        <v>N/A</v>
      </c>
      <c r="AI99" s="1"/>
      <c r="AJ99" s="27">
        <f t="shared" si="102"/>
        <v>544.66</v>
      </c>
      <c r="AK99" s="28">
        <f t="shared" si="82"/>
        <v>615.4658</v>
      </c>
      <c r="AL99" s="1"/>
      <c r="AM99" s="1"/>
      <c r="AN99" s="1"/>
      <c r="AO99" s="1"/>
      <c r="AP99" s="1"/>
      <c r="AQ99" s="1"/>
      <c r="AR99" s="27">
        <v>3.39</v>
      </c>
      <c r="AS99" s="1"/>
      <c r="AT99" s="22">
        <v>200.0</v>
      </c>
      <c r="AU99" s="9" t="s">
        <v>57</v>
      </c>
      <c r="AV99" s="12" t="s">
        <v>50</v>
      </c>
      <c r="AW99" s="1"/>
      <c r="AX99" s="9"/>
      <c r="AY99" s="9" t="s">
        <v>50</v>
      </c>
      <c r="AZ99" s="1"/>
      <c r="BA99" s="9"/>
      <c r="BB99" s="9" t="s">
        <v>59</v>
      </c>
      <c r="BC99" s="9"/>
      <c r="BD99" s="1"/>
      <c r="BE99" s="9"/>
      <c r="BF99" s="1"/>
    </row>
    <row r="100">
      <c r="A100" s="1"/>
      <c r="B100" s="45" t="s">
        <v>131</v>
      </c>
      <c r="C100" s="9" t="s">
        <v>62</v>
      </c>
      <c r="D100" s="9" t="s">
        <v>55</v>
      </c>
      <c r="E100" s="9" t="s">
        <v>89</v>
      </c>
      <c r="F100" s="18"/>
      <c r="G100" s="19">
        <v>4.0</v>
      </c>
      <c r="H100" s="20">
        <v>44741.0</v>
      </c>
      <c r="I100" s="67">
        <v>44876.0</v>
      </c>
      <c r="J100" s="67">
        <v>44878.0</v>
      </c>
      <c r="K100" s="19">
        <v>2.0</v>
      </c>
      <c r="L100" s="1"/>
      <c r="M100" s="10" t="s">
        <v>49</v>
      </c>
      <c r="N100" s="21">
        <v>1.13</v>
      </c>
      <c r="O100" s="1"/>
      <c r="P100" s="22">
        <v>230.0</v>
      </c>
      <c r="Q100" s="22">
        <v>100.0</v>
      </c>
      <c r="R100" s="12"/>
      <c r="S100" s="1"/>
      <c r="T100" s="22">
        <v>654.87</v>
      </c>
      <c r="U100" s="23">
        <f t="shared" si="76"/>
        <v>740.0031</v>
      </c>
      <c r="V100" s="23">
        <f t="shared" si="95"/>
        <v>327.435</v>
      </c>
      <c r="W100" s="21">
        <f t="shared" si="96"/>
        <v>370.00155</v>
      </c>
      <c r="X100" s="22">
        <v>560.0</v>
      </c>
      <c r="Y100" s="1"/>
      <c r="Z100" s="24">
        <f t="shared" ref="Z100:AB100" si="170">IF(AC100="N/A","N/A",AC100/$T100)</f>
        <v>0.1448684472</v>
      </c>
      <c r="AA100" s="24">
        <f t="shared" si="170"/>
        <v>0.0307847359</v>
      </c>
      <c r="AB100" s="14" t="str">
        <f t="shared" si="170"/>
        <v>N/A</v>
      </c>
      <c r="AC100" s="22">
        <v>94.87</v>
      </c>
      <c r="AD100" s="22">
        <v>20.16</v>
      </c>
      <c r="AE100" s="12" t="s">
        <v>50</v>
      </c>
      <c r="AF100" s="26">
        <f t="shared" ref="AF100:AH100" si="171">IF(AC100="N/A","N/A",AC100*$N100)</f>
        <v>107.2031</v>
      </c>
      <c r="AG100" s="26">
        <f t="shared" si="171"/>
        <v>22.7808</v>
      </c>
      <c r="AH100" s="25" t="str">
        <f t="shared" si="171"/>
        <v>N/A</v>
      </c>
      <c r="AI100" s="1"/>
      <c r="AJ100" s="27">
        <f t="shared" si="102"/>
        <v>539.84</v>
      </c>
      <c r="AK100" s="28">
        <f t="shared" si="82"/>
        <v>610.0192</v>
      </c>
      <c r="AL100" s="1"/>
      <c r="AM100" s="1"/>
      <c r="AN100" s="1"/>
      <c r="AO100" s="1"/>
      <c r="AP100" s="1"/>
      <c r="AQ100" s="1"/>
      <c r="AR100" s="27">
        <v>3.36</v>
      </c>
      <c r="AS100" s="1"/>
      <c r="AT100" s="22">
        <v>200.0</v>
      </c>
      <c r="AU100" s="9" t="s">
        <v>57</v>
      </c>
      <c r="AV100" s="12" t="s">
        <v>50</v>
      </c>
      <c r="AW100" s="1"/>
      <c r="AX100" s="9"/>
      <c r="AY100" s="9" t="s">
        <v>50</v>
      </c>
      <c r="AZ100" s="1"/>
      <c r="BA100" s="9"/>
      <c r="BB100" s="9" t="s">
        <v>59</v>
      </c>
      <c r="BC100" s="9"/>
      <c r="BD100" s="1"/>
      <c r="BE100" s="9"/>
      <c r="BF100" s="1"/>
    </row>
    <row r="101">
      <c r="A101" s="1"/>
      <c r="B101" s="45" t="s">
        <v>132</v>
      </c>
      <c r="C101" s="9" t="s">
        <v>62</v>
      </c>
      <c r="D101" s="9" t="s">
        <v>55</v>
      </c>
      <c r="E101" s="9" t="s">
        <v>76</v>
      </c>
      <c r="F101" s="18"/>
      <c r="G101" s="19">
        <v>4.0</v>
      </c>
      <c r="H101" s="20">
        <v>44793.0</v>
      </c>
      <c r="I101" s="67">
        <v>44883.0</v>
      </c>
      <c r="J101" s="67">
        <v>44885.0</v>
      </c>
      <c r="K101" s="19">
        <v>2.0</v>
      </c>
      <c r="L101" s="1"/>
      <c r="M101" s="10" t="s">
        <v>49</v>
      </c>
      <c r="N101" s="21">
        <v>1.13</v>
      </c>
      <c r="O101" s="1"/>
      <c r="P101" s="22">
        <v>250.0</v>
      </c>
      <c r="Q101" s="22">
        <v>65.0</v>
      </c>
      <c r="R101" s="12"/>
      <c r="S101" s="1"/>
      <c r="T101" s="22">
        <v>660.72</v>
      </c>
      <c r="U101" s="23">
        <f t="shared" si="76"/>
        <v>746.6136</v>
      </c>
      <c r="V101" s="23">
        <f t="shared" si="95"/>
        <v>330.36</v>
      </c>
      <c r="W101" s="21">
        <f t="shared" si="96"/>
        <v>373.3068</v>
      </c>
      <c r="X101" s="22">
        <v>565.0</v>
      </c>
      <c r="Y101" s="1"/>
      <c r="Z101" s="24">
        <f t="shared" ref="Z101:AB101" si="172">IF(AC101="N/A","N/A",AC101/$T101)</f>
        <v>0.1448722606</v>
      </c>
      <c r="AA101" s="24">
        <f t="shared" si="172"/>
        <v>0.03078459862</v>
      </c>
      <c r="AB101" s="14" t="str">
        <f t="shared" si="172"/>
        <v>N/A</v>
      </c>
      <c r="AC101" s="22">
        <v>95.72</v>
      </c>
      <c r="AD101" s="22">
        <v>20.34</v>
      </c>
      <c r="AE101" s="12" t="s">
        <v>50</v>
      </c>
      <c r="AF101" s="26">
        <f t="shared" ref="AF101:AH101" si="173">IF(AC101="N/A","N/A",AC101*$N101)</f>
        <v>108.1636</v>
      </c>
      <c r="AG101" s="26">
        <f t="shared" si="173"/>
        <v>22.9842</v>
      </c>
      <c r="AH101" s="25" t="str">
        <f t="shared" si="173"/>
        <v>N/A</v>
      </c>
      <c r="AI101" s="1"/>
      <c r="AJ101" s="27">
        <f t="shared" si="102"/>
        <v>544.66</v>
      </c>
      <c r="AK101" s="28">
        <f t="shared" si="82"/>
        <v>615.4658</v>
      </c>
      <c r="AL101" s="1"/>
      <c r="AM101" s="1"/>
      <c r="AN101" s="1"/>
      <c r="AO101" s="1"/>
      <c r="AP101" s="1"/>
      <c r="AQ101" s="1"/>
      <c r="AR101" s="27">
        <v>3.39</v>
      </c>
      <c r="AS101" s="1"/>
      <c r="AT101" s="22">
        <v>150.0</v>
      </c>
      <c r="AU101" s="9" t="s">
        <v>57</v>
      </c>
      <c r="AV101" s="12" t="s">
        <v>50</v>
      </c>
      <c r="AW101" s="1"/>
      <c r="AX101" s="9"/>
      <c r="AY101" s="9" t="s">
        <v>50</v>
      </c>
      <c r="AZ101" s="1"/>
      <c r="BA101" s="9"/>
      <c r="BB101" s="9" t="s">
        <v>59</v>
      </c>
      <c r="BC101" s="9"/>
      <c r="BD101" s="1"/>
      <c r="BE101" s="9"/>
      <c r="BF101" s="1"/>
    </row>
    <row r="102">
      <c r="A102" s="1"/>
      <c r="B102" s="31" t="s">
        <v>133</v>
      </c>
      <c r="C102" s="31" t="s">
        <v>62</v>
      </c>
      <c r="D102" s="31" t="s">
        <v>63</v>
      </c>
      <c r="E102" s="32" t="s">
        <v>72</v>
      </c>
      <c r="F102" s="32"/>
      <c r="G102" s="33">
        <v>5.0</v>
      </c>
      <c r="H102" s="34">
        <v>44833.0</v>
      </c>
      <c r="I102" s="66">
        <v>44883.0</v>
      </c>
      <c r="J102" s="66">
        <v>44886.0</v>
      </c>
      <c r="K102" s="33">
        <v>3.0</v>
      </c>
      <c r="L102" s="31"/>
      <c r="M102" s="35" t="s">
        <v>49</v>
      </c>
      <c r="N102" s="36">
        <v>1.13</v>
      </c>
      <c r="O102" s="31"/>
      <c r="P102" s="37">
        <v>700.0</v>
      </c>
      <c r="Q102" s="37">
        <v>150.0</v>
      </c>
      <c r="R102" s="38"/>
      <c r="S102" s="31"/>
      <c r="T102" s="37">
        <v>2567.65</v>
      </c>
      <c r="U102" s="23">
        <f t="shared" si="76"/>
        <v>2901.4445</v>
      </c>
      <c r="V102" s="39">
        <f t="shared" si="95"/>
        <v>855.8833333</v>
      </c>
      <c r="W102" s="36">
        <f t="shared" si="96"/>
        <v>967.1481667</v>
      </c>
      <c r="X102" s="37">
        <v>2250.0</v>
      </c>
      <c r="Y102" s="31"/>
      <c r="Z102" s="47">
        <f t="shared" ref="Z102:AB102" si="174">IF(AC102="N/A","N/A",AC102/$T102)</f>
        <v>0.123712344</v>
      </c>
      <c r="AA102" s="47">
        <f t="shared" si="174"/>
        <v>0.03154635562</v>
      </c>
      <c r="AB102" s="44" t="str">
        <f t="shared" si="174"/>
        <v>N/A</v>
      </c>
      <c r="AC102" s="37">
        <v>317.65</v>
      </c>
      <c r="AD102" s="37">
        <v>81.0</v>
      </c>
      <c r="AE102" s="38" t="s">
        <v>50</v>
      </c>
      <c r="AF102" s="26">
        <f t="shared" ref="AF102:AH102" si="175">IF(AC102="N/A","N/A",AC102*$N102)</f>
        <v>358.9445</v>
      </c>
      <c r="AG102" s="26">
        <f t="shared" si="175"/>
        <v>91.53</v>
      </c>
      <c r="AH102" s="25" t="str">
        <f t="shared" si="175"/>
        <v>N/A</v>
      </c>
      <c r="AI102" s="31"/>
      <c r="AJ102" s="37">
        <f t="shared" si="102"/>
        <v>2169</v>
      </c>
      <c r="AK102" s="33">
        <f t="shared" si="82"/>
        <v>2450.97</v>
      </c>
      <c r="AL102" s="31"/>
      <c r="AM102" s="31"/>
      <c r="AN102" s="31"/>
      <c r="AO102" s="31"/>
      <c r="AP102" s="31"/>
      <c r="AQ102" s="31"/>
      <c r="AR102" s="37">
        <v>13.5</v>
      </c>
      <c r="AS102" s="31"/>
      <c r="AT102" s="37">
        <v>200.0</v>
      </c>
      <c r="AU102" s="31"/>
      <c r="AV102" s="38"/>
      <c r="AW102" s="31"/>
      <c r="AX102" s="31" t="s">
        <v>58</v>
      </c>
      <c r="AY102" s="31"/>
      <c r="AZ102" s="31"/>
      <c r="BA102" s="31"/>
      <c r="BB102" s="31" t="s">
        <v>59</v>
      </c>
      <c r="BC102" s="31"/>
      <c r="BD102" s="31"/>
      <c r="BE102" s="31"/>
      <c r="BF102" s="1"/>
    </row>
    <row r="103">
      <c r="A103" s="1"/>
      <c r="B103" s="56" t="s">
        <v>134</v>
      </c>
      <c r="C103" s="9" t="s">
        <v>62</v>
      </c>
      <c r="D103" s="9" t="s">
        <v>55</v>
      </c>
      <c r="E103" s="9" t="s">
        <v>100</v>
      </c>
      <c r="F103" s="18"/>
      <c r="G103" s="19">
        <v>5.0</v>
      </c>
      <c r="H103" s="20">
        <v>44792.0</v>
      </c>
      <c r="I103" s="67">
        <v>44885.0</v>
      </c>
      <c r="J103" s="67">
        <v>44889.0</v>
      </c>
      <c r="K103" s="19">
        <v>4.0</v>
      </c>
      <c r="L103" s="1"/>
      <c r="M103" s="10" t="s">
        <v>49</v>
      </c>
      <c r="N103" s="21">
        <v>1.13</v>
      </c>
      <c r="O103" s="1"/>
      <c r="P103" s="22">
        <v>230.0</v>
      </c>
      <c r="Q103" s="22">
        <v>100.0</v>
      </c>
      <c r="R103" s="12"/>
      <c r="S103" s="1"/>
      <c r="T103" s="22">
        <v>1174.08</v>
      </c>
      <c r="U103" s="23">
        <f t="shared" si="76"/>
        <v>1326.7104</v>
      </c>
      <c r="V103" s="23">
        <f t="shared" si="95"/>
        <v>293.52</v>
      </c>
      <c r="W103" s="21">
        <f t="shared" si="96"/>
        <v>331.6776</v>
      </c>
      <c r="X103" s="22">
        <v>1100.0</v>
      </c>
      <c r="Y103" s="1"/>
      <c r="Z103" s="24">
        <f t="shared" ref="Z103:AB103" si="176">IF(AC103="N/A","N/A",AC103/$T103)</f>
        <v>0.1312346688</v>
      </c>
      <c r="AA103" s="24">
        <f t="shared" si="176"/>
        <v>0.03127555192</v>
      </c>
      <c r="AB103" s="14" t="str">
        <f t="shared" si="176"/>
        <v>N/A</v>
      </c>
      <c r="AC103" s="22">
        <v>154.08</v>
      </c>
      <c r="AD103" s="22">
        <v>36.72</v>
      </c>
      <c r="AE103" s="12" t="s">
        <v>50</v>
      </c>
      <c r="AF103" s="26">
        <f t="shared" ref="AF103:AH103" si="177">IF(AC103="N/A","N/A",AC103*$N103)</f>
        <v>174.1104</v>
      </c>
      <c r="AG103" s="26">
        <f t="shared" si="177"/>
        <v>41.4936</v>
      </c>
      <c r="AH103" s="25" t="str">
        <f t="shared" si="177"/>
        <v>N/A</v>
      </c>
      <c r="AI103" s="1"/>
      <c r="AJ103" s="27">
        <f t="shared" si="102"/>
        <v>983.28</v>
      </c>
      <c r="AK103" s="28">
        <f t="shared" si="82"/>
        <v>1111.1064</v>
      </c>
      <c r="AL103" s="1"/>
      <c r="AM103" s="1"/>
      <c r="AN103" s="1"/>
      <c r="AO103" s="1"/>
      <c r="AP103" s="1"/>
      <c r="AQ103" s="1"/>
      <c r="AR103" s="27">
        <v>6.12</v>
      </c>
      <c r="AS103" s="1"/>
      <c r="AT103" s="12"/>
      <c r="AU103" s="71" t="s">
        <v>126</v>
      </c>
      <c r="AV103" s="12"/>
      <c r="AW103" s="1"/>
      <c r="AX103" s="9"/>
      <c r="AY103" s="9" t="s">
        <v>50</v>
      </c>
      <c r="AZ103" s="1"/>
      <c r="BA103" s="9"/>
      <c r="BB103" s="9" t="s">
        <v>59</v>
      </c>
      <c r="BC103" s="9"/>
      <c r="BD103" s="1"/>
      <c r="BE103" s="9"/>
      <c r="BF103" s="1"/>
    </row>
    <row r="104">
      <c r="A104" s="1"/>
      <c r="B104" s="56" t="s">
        <v>135</v>
      </c>
      <c r="C104" s="9" t="s">
        <v>62</v>
      </c>
      <c r="D104" s="9" t="s">
        <v>55</v>
      </c>
      <c r="E104" s="9" t="s">
        <v>100</v>
      </c>
      <c r="F104" s="18"/>
      <c r="G104" s="19">
        <v>3.0</v>
      </c>
      <c r="H104" s="20">
        <v>44806.0</v>
      </c>
      <c r="I104" s="67">
        <v>44890.0</v>
      </c>
      <c r="J104" s="67">
        <v>44892.0</v>
      </c>
      <c r="K104" s="19">
        <v>2.0</v>
      </c>
      <c r="L104" s="1"/>
      <c r="M104" s="10" t="s">
        <v>49</v>
      </c>
      <c r="N104" s="21">
        <v>1.13</v>
      </c>
      <c r="O104" s="1"/>
      <c r="P104" s="22">
        <v>250.0</v>
      </c>
      <c r="Q104" s="22">
        <v>100.0</v>
      </c>
      <c r="R104" s="12"/>
      <c r="S104" s="1"/>
      <c r="T104" s="22">
        <v>701.65</v>
      </c>
      <c r="U104" s="23">
        <f t="shared" si="76"/>
        <v>792.8645</v>
      </c>
      <c r="V104" s="23">
        <f t="shared" si="95"/>
        <v>350.825</v>
      </c>
      <c r="W104" s="21">
        <f t="shared" si="96"/>
        <v>396.43225</v>
      </c>
      <c r="X104" s="22">
        <v>600.0</v>
      </c>
      <c r="Y104" s="1"/>
      <c r="Z104" s="24">
        <f t="shared" ref="Z104:AB104" si="178">IF(AC104="N/A","N/A",AC104/$T104)</f>
        <v>0.1448727998</v>
      </c>
      <c r="AA104" s="24">
        <f t="shared" si="178"/>
        <v>0.03078457921</v>
      </c>
      <c r="AB104" s="14" t="str">
        <f t="shared" si="178"/>
        <v>N/A</v>
      </c>
      <c r="AC104" s="22">
        <v>101.65</v>
      </c>
      <c r="AD104" s="22">
        <v>21.6</v>
      </c>
      <c r="AE104" s="12" t="s">
        <v>50</v>
      </c>
      <c r="AF104" s="26">
        <f t="shared" ref="AF104:AH104" si="179">IF(AC104="N/A","N/A",AC104*$N104)</f>
        <v>114.8645</v>
      </c>
      <c r="AG104" s="26">
        <f t="shared" si="179"/>
        <v>24.408</v>
      </c>
      <c r="AH104" s="25" t="str">
        <f t="shared" si="179"/>
        <v>N/A</v>
      </c>
      <c r="AI104" s="1"/>
      <c r="AJ104" s="27">
        <f t="shared" si="102"/>
        <v>578.4</v>
      </c>
      <c r="AK104" s="28">
        <f t="shared" si="82"/>
        <v>653.592</v>
      </c>
      <c r="AL104" s="1"/>
      <c r="AM104" s="1"/>
      <c r="AN104" s="1"/>
      <c r="AO104" s="1"/>
      <c r="AP104" s="1"/>
      <c r="AQ104" s="1"/>
      <c r="AR104" s="27">
        <v>3.6</v>
      </c>
      <c r="AS104" s="1"/>
      <c r="AT104" s="22">
        <v>200.0</v>
      </c>
      <c r="AU104" s="9" t="s">
        <v>57</v>
      </c>
      <c r="AV104" s="12"/>
      <c r="AW104" s="1"/>
      <c r="AX104" s="9"/>
      <c r="AY104" s="9" t="s">
        <v>50</v>
      </c>
      <c r="AZ104" s="1"/>
      <c r="BA104" s="9"/>
      <c r="BB104" s="9" t="s">
        <v>59</v>
      </c>
      <c r="BC104" s="9"/>
      <c r="BD104" s="1"/>
      <c r="BE104" s="9"/>
      <c r="BF104" s="1"/>
    </row>
    <row r="105">
      <c r="A105" s="1"/>
      <c r="B105" s="56" t="s">
        <v>136</v>
      </c>
      <c r="C105" s="9" t="s">
        <v>62</v>
      </c>
      <c r="D105" s="9" t="s">
        <v>63</v>
      </c>
      <c r="E105" s="18" t="s">
        <v>72</v>
      </c>
      <c r="F105" s="18"/>
      <c r="G105" s="19">
        <v>4.0</v>
      </c>
      <c r="H105" s="20">
        <v>44830.0</v>
      </c>
      <c r="I105" s="67">
        <v>44901.0</v>
      </c>
      <c r="J105" s="67">
        <v>44909.0</v>
      </c>
      <c r="K105" s="19">
        <v>8.0</v>
      </c>
      <c r="L105" s="1"/>
      <c r="M105" s="10" t="s">
        <v>49</v>
      </c>
      <c r="N105" s="21">
        <v>1.13</v>
      </c>
      <c r="O105" s="1"/>
      <c r="P105" s="22">
        <v>800.0</v>
      </c>
      <c r="Q105" s="22">
        <v>150.0</v>
      </c>
      <c r="R105" s="12"/>
      <c r="S105" s="1"/>
      <c r="T105" s="22">
        <v>7659.65</v>
      </c>
      <c r="U105" s="23">
        <f t="shared" si="76"/>
        <v>8655.4045</v>
      </c>
      <c r="V105" s="23">
        <f t="shared" si="95"/>
        <v>957.45625</v>
      </c>
      <c r="W105" s="21">
        <f t="shared" si="96"/>
        <v>1081.925563</v>
      </c>
      <c r="X105" s="22">
        <v>6500.0</v>
      </c>
      <c r="Y105" s="1"/>
      <c r="Z105" s="24">
        <f t="shared" ref="Z105:AB105" si="180">IF(AC105="N/A","N/A",AC105/$T105)</f>
        <v>0.1448695436</v>
      </c>
      <c r="AA105" s="24">
        <f t="shared" si="180"/>
        <v>0.03078469643</v>
      </c>
      <c r="AB105" s="14" t="str">
        <f t="shared" si="180"/>
        <v>N/A</v>
      </c>
      <c r="AC105" s="22">
        <v>1109.65</v>
      </c>
      <c r="AD105" s="22">
        <v>235.8</v>
      </c>
      <c r="AE105" s="12" t="s">
        <v>50</v>
      </c>
      <c r="AF105" s="26">
        <f t="shared" ref="AF105:AH105" si="181">IF(AC105="N/A","N/A",AC105*$N105)</f>
        <v>1253.9045</v>
      </c>
      <c r="AG105" s="26">
        <f t="shared" si="181"/>
        <v>266.454</v>
      </c>
      <c r="AH105" s="25" t="str">
        <f t="shared" si="181"/>
        <v>N/A</v>
      </c>
      <c r="AI105" s="1"/>
      <c r="AJ105" s="27">
        <f t="shared" si="102"/>
        <v>6314.2</v>
      </c>
      <c r="AK105" s="28">
        <f t="shared" si="82"/>
        <v>7135.046</v>
      </c>
      <c r="AL105" s="1"/>
      <c r="AM105" s="1"/>
      <c r="AN105" s="1"/>
      <c r="AO105" s="1"/>
      <c r="AP105" s="1"/>
      <c r="AQ105" s="1"/>
      <c r="AR105" s="27">
        <v>39.3</v>
      </c>
      <c r="AS105" s="1"/>
      <c r="AT105" s="22">
        <v>200.0</v>
      </c>
      <c r="AU105" s="9" t="s">
        <v>57</v>
      </c>
      <c r="AV105" s="12"/>
      <c r="AW105" s="1"/>
      <c r="AX105" s="9"/>
      <c r="AY105" s="9" t="s">
        <v>50</v>
      </c>
      <c r="AZ105" s="1"/>
      <c r="BA105" s="9"/>
      <c r="BB105" s="9"/>
      <c r="BC105" s="9"/>
      <c r="BD105" s="1"/>
      <c r="BE105" s="9"/>
      <c r="BF105" s="1"/>
    </row>
    <row r="106">
      <c r="A106" s="1"/>
      <c r="B106" s="45" t="s">
        <v>137</v>
      </c>
      <c r="C106" s="9" t="s">
        <v>62</v>
      </c>
      <c r="D106" s="9" t="s">
        <v>63</v>
      </c>
      <c r="E106" s="18" t="s">
        <v>72</v>
      </c>
      <c r="F106" s="18"/>
      <c r="G106" s="19">
        <v>4.0</v>
      </c>
      <c r="H106" s="20">
        <v>44837.0</v>
      </c>
      <c r="I106" s="67">
        <v>44911.0</v>
      </c>
      <c r="J106" s="67">
        <v>44915.0</v>
      </c>
      <c r="K106" s="19">
        <v>4.0</v>
      </c>
      <c r="L106" s="1"/>
      <c r="M106" s="10" t="s">
        <v>49</v>
      </c>
      <c r="N106" s="21">
        <v>1.13</v>
      </c>
      <c r="O106" s="1"/>
      <c r="P106" s="22">
        <v>825.0</v>
      </c>
      <c r="Q106" s="22">
        <v>150.0</v>
      </c>
      <c r="R106" s="12"/>
      <c r="S106" s="1"/>
      <c r="T106" s="22">
        <v>4034.47</v>
      </c>
      <c r="U106" s="23">
        <f t="shared" si="76"/>
        <v>4558.9511</v>
      </c>
      <c r="V106" s="23">
        <f t="shared" si="95"/>
        <v>1008.6175</v>
      </c>
      <c r="W106" s="21">
        <f t="shared" si="96"/>
        <v>1139.737775</v>
      </c>
      <c r="X106" s="22">
        <v>3450.0</v>
      </c>
      <c r="Y106" s="1"/>
      <c r="Z106" s="24">
        <f t="shared" ref="Z106:AB106" si="182">IF(AC106="N/A","N/A",AC106/$T106)</f>
        <v>0.1448690906</v>
      </c>
      <c r="AA106" s="24">
        <f t="shared" si="182"/>
        <v>0.03078471274</v>
      </c>
      <c r="AB106" s="14" t="str">
        <f t="shared" si="182"/>
        <v>N/A</v>
      </c>
      <c r="AC106" s="22">
        <v>584.47</v>
      </c>
      <c r="AD106" s="22">
        <v>124.2</v>
      </c>
      <c r="AE106" s="12" t="s">
        <v>50</v>
      </c>
      <c r="AF106" s="26">
        <f t="shared" ref="AF106:AH106" si="183">IF(AC106="N/A","N/A",AC106*$N106)</f>
        <v>660.4511</v>
      </c>
      <c r="AG106" s="26">
        <f t="shared" si="183"/>
        <v>140.346</v>
      </c>
      <c r="AH106" s="25" t="str">
        <f t="shared" si="183"/>
        <v>N/A</v>
      </c>
      <c r="AI106" s="1"/>
      <c r="AJ106" s="27">
        <f t="shared" si="102"/>
        <v>3325.8</v>
      </c>
      <c r="AK106" s="28">
        <f t="shared" si="82"/>
        <v>3758.154</v>
      </c>
      <c r="AL106" s="1"/>
      <c r="AM106" s="1"/>
      <c r="AN106" s="1"/>
      <c r="AO106" s="1"/>
      <c r="AP106" s="1"/>
      <c r="AQ106" s="1"/>
      <c r="AR106" s="27">
        <v>124.2</v>
      </c>
      <c r="AS106" s="1"/>
      <c r="AT106" s="22">
        <v>200.0</v>
      </c>
      <c r="AU106" s="9" t="s">
        <v>57</v>
      </c>
      <c r="AV106" s="12"/>
      <c r="AW106" s="1"/>
      <c r="AX106" s="9"/>
      <c r="AY106" s="9" t="s">
        <v>50</v>
      </c>
      <c r="AZ106" s="1"/>
      <c r="BA106" s="9"/>
      <c r="BB106" s="9"/>
      <c r="BC106" s="9"/>
      <c r="BD106" s="1"/>
      <c r="BE106" s="9"/>
      <c r="BF106" s="1"/>
    </row>
    <row r="107">
      <c r="A107" s="1"/>
      <c r="B107" s="56" t="s">
        <v>138</v>
      </c>
      <c r="C107" s="9" t="s">
        <v>62</v>
      </c>
      <c r="D107" s="9" t="s">
        <v>63</v>
      </c>
      <c r="E107" s="18" t="s">
        <v>72</v>
      </c>
      <c r="F107" s="18"/>
      <c r="G107" s="19">
        <v>5.0</v>
      </c>
      <c r="H107" s="20">
        <v>44834.0</v>
      </c>
      <c r="I107" s="67">
        <v>44917.0</v>
      </c>
      <c r="J107" s="67">
        <v>44922.0</v>
      </c>
      <c r="K107" s="19">
        <v>5.0</v>
      </c>
      <c r="L107" s="1"/>
      <c r="M107" s="10" t="s">
        <v>49</v>
      </c>
      <c r="N107" s="21">
        <v>1.13</v>
      </c>
      <c r="O107" s="1"/>
      <c r="P107" s="22">
        <v>900.0</v>
      </c>
      <c r="Q107" s="22">
        <v>150.0</v>
      </c>
      <c r="R107" s="12"/>
      <c r="S107" s="1"/>
      <c r="T107" s="22">
        <v>5306.47</v>
      </c>
      <c r="U107" s="23">
        <f t="shared" si="76"/>
        <v>5996.3111</v>
      </c>
      <c r="V107" s="23">
        <f t="shared" si="95"/>
        <v>1061.294</v>
      </c>
      <c r="W107" s="21">
        <f t="shared" si="96"/>
        <v>1199.26222</v>
      </c>
      <c r="X107" s="22">
        <v>4550.0</v>
      </c>
      <c r="Y107" s="1"/>
      <c r="Z107" s="24">
        <f t="shared" ref="Z107:AB107" si="184">IF(AC107="N/A","N/A",AC107/$T107)</f>
        <v>0.1237112431</v>
      </c>
      <c r="AA107" s="24">
        <f t="shared" si="184"/>
        <v>0.03154639525</v>
      </c>
      <c r="AB107" s="14" t="str">
        <f t="shared" si="184"/>
        <v>N/A</v>
      </c>
      <c r="AC107" s="22">
        <v>656.47</v>
      </c>
      <c r="AD107" s="22">
        <v>167.4</v>
      </c>
      <c r="AE107" s="12" t="s">
        <v>50</v>
      </c>
      <c r="AF107" s="26">
        <f t="shared" ref="AF107:AH107" si="185">IF(AC107="N/A","N/A",AC107*$N107)</f>
        <v>741.8111</v>
      </c>
      <c r="AG107" s="26">
        <f t="shared" si="185"/>
        <v>189.162</v>
      </c>
      <c r="AH107" s="25" t="str">
        <f t="shared" si="185"/>
        <v>N/A</v>
      </c>
      <c r="AI107" s="1"/>
      <c r="AJ107" s="27">
        <f t="shared" si="102"/>
        <v>4482.6</v>
      </c>
      <c r="AK107" s="28">
        <f t="shared" si="82"/>
        <v>5065.338</v>
      </c>
      <c r="AL107" s="1"/>
      <c r="AM107" s="1"/>
      <c r="AN107" s="1"/>
      <c r="AO107" s="1"/>
      <c r="AP107" s="1"/>
      <c r="AQ107" s="1"/>
      <c r="AR107" s="27">
        <v>27.9</v>
      </c>
      <c r="AS107" s="1"/>
      <c r="AT107" s="22">
        <v>200.0</v>
      </c>
      <c r="AU107" s="9" t="s">
        <v>57</v>
      </c>
      <c r="AV107" s="12"/>
      <c r="AW107" s="1"/>
      <c r="AX107" s="9"/>
      <c r="AY107" s="9" t="s">
        <v>50</v>
      </c>
      <c r="AZ107" s="1"/>
      <c r="BA107" s="9"/>
      <c r="BB107" s="9"/>
      <c r="BC107" s="9"/>
      <c r="BD107" s="1"/>
      <c r="BE107" s="9"/>
      <c r="BF107" s="1"/>
    </row>
    <row r="108">
      <c r="A108" s="1"/>
      <c r="B108" s="56" t="s">
        <v>139</v>
      </c>
      <c r="C108" s="9" t="s">
        <v>62</v>
      </c>
      <c r="D108" s="9" t="s">
        <v>55</v>
      </c>
      <c r="E108" s="9" t="s">
        <v>100</v>
      </c>
      <c r="F108" s="18"/>
      <c r="G108" s="19">
        <v>3.0</v>
      </c>
      <c r="H108" s="20">
        <v>44828.0</v>
      </c>
      <c r="I108" s="67">
        <v>44918.0</v>
      </c>
      <c r="J108" s="67">
        <v>44922.0</v>
      </c>
      <c r="K108" s="19">
        <v>4.0</v>
      </c>
      <c r="L108" s="1"/>
      <c r="M108" s="10" t="s">
        <v>49</v>
      </c>
      <c r="N108" s="21">
        <v>1.13</v>
      </c>
      <c r="O108" s="1"/>
      <c r="P108" s="22">
        <v>300.0</v>
      </c>
      <c r="Q108" s="22">
        <v>100.0</v>
      </c>
      <c r="R108" s="12"/>
      <c r="S108" s="1"/>
      <c r="T108" s="22">
        <v>1520.24</v>
      </c>
      <c r="U108" s="23">
        <f t="shared" si="76"/>
        <v>1717.8712</v>
      </c>
      <c r="V108" s="23">
        <f t="shared" si="95"/>
        <v>380.06</v>
      </c>
      <c r="W108" s="21">
        <f t="shared" si="96"/>
        <v>429.4678</v>
      </c>
      <c r="X108" s="22">
        <v>1300.0</v>
      </c>
      <c r="Y108" s="1"/>
      <c r="Z108" s="24">
        <f t="shared" ref="Z108:AB108" si="186">IF(AC108="N/A","N/A",AC108/$T108)</f>
        <v>0.1448718623</v>
      </c>
      <c r="AA108" s="24">
        <f t="shared" si="186"/>
        <v>0.03078461296</v>
      </c>
      <c r="AB108" s="14" t="str">
        <f t="shared" si="186"/>
        <v>N/A</v>
      </c>
      <c r="AC108" s="22">
        <v>220.24</v>
      </c>
      <c r="AD108" s="22">
        <v>46.8</v>
      </c>
      <c r="AE108" s="12" t="s">
        <v>50</v>
      </c>
      <c r="AF108" s="26">
        <f t="shared" ref="AF108:AH108" si="187">IF(AC108="N/A","N/A",AC108*$N108)</f>
        <v>248.8712</v>
      </c>
      <c r="AG108" s="26">
        <f t="shared" si="187"/>
        <v>52.884</v>
      </c>
      <c r="AH108" s="25" t="str">
        <f t="shared" si="187"/>
        <v>N/A</v>
      </c>
      <c r="AI108" s="1"/>
      <c r="AJ108" s="27">
        <f t="shared" si="102"/>
        <v>1253.2</v>
      </c>
      <c r="AK108" s="28">
        <f t="shared" si="82"/>
        <v>1416.116</v>
      </c>
      <c r="AL108" s="1"/>
      <c r="AM108" s="1"/>
      <c r="AN108" s="1"/>
      <c r="AO108" s="1"/>
      <c r="AP108" s="1"/>
      <c r="AQ108" s="1"/>
      <c r="AR108" s="27">
        <v>7.8</v>
      </c>
      <c r="AS108" s="1"/>
      <c r="AT108" s="22">
        <v>200.0</v>
      </c>
      <c r="AU108" s="9" t="s">
        <v>57</v>
      </c>
      <c r="AV108" s="12"/>
      <c r="AW108" s="1"/>
      <c r="AX108" s="9"/>
      <c r="AY108" s="9" t="s">
        <v>50</v>
      </c>
      <c r="AZ108" s="1"/>
      <c r="BA108" s="9"/>
      <c r="BB108" s="9"/>
      <c r="BC108" s="9"/>
      <c r="BD108" s="1"/>
      <c r="BE108" s="9"/>
      <c r="BF108" s="1"/>
    </row>
    <row r="109">
      <c r="A109" s="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"/>
      <c r="M109" s="9"/>
      <c r="N109" s="1"/>
      <c r="O109" s="1"/>
      <c r="P109" s="12"/>
      <c r="Q109" s="12"/>
      <c r="R109" s="12"/>
      <c r="S109" s="1"/>
      <c r="T109" s="12"/>
      <c r="U109" s="1"/>
      <c r="V109" s="1"/>
      <c r="W109" s="1"/>
      <c r="X109" s="12"/>
      <c r="Y109" s="1"/>
      <c r="Z109" s="14"/>
      <c r="AA109" s="14"/>
      <c r="AB109" s="14"/>
      <c r="AC109" s="12"/>
      <c r="AD109" s="12"/>
      <c r="AE109" s="12"/>
      <c r="AF109" s="14"/>
      <c r="AG109" s="14"/>
      <c r="AH109" s="14"/>
      <c r="AI109" s="1"/>
      <c r="AJ109" s="2"/>
      <c r="AK109" s="2"/>
      <c r="AL109" s="1"/>
      <c r="AM109" s="1"/>
      <c r="AN109" s="1"/>
      <c r="AO109" s="1"/>
      <c r="AP109" s="1"/>
      <c r="AQ109" s="1"/>
      <c r="AR109" s="2"/>
      <c r="AS109" s="1"/>
      <c r="AT109" s="12"/>
      <c r="AU109" s="9"/>
      <c r="AV109" s="12"/>
      <c r="AW109" s="1"/>
      <c r="AX109" s="9"/>
      <c r="AY109" s="9"/>
      <c r="AZ109" s="1"/>
      <c r="BA109" s="9"/>
      <c r="BB109" s="9"/>
      <c r="BC109" s="9"/>
      <c r="BD109" s="1"/>
      <c r="BE109" s="9"/>
      <c r="BF109" s="1"/>
    </row>
    <row r="110">
      <c r="A110" s="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"/>
      <c r="M110" s="9"/>
      <c r="N110" s="1"/>
      <c r="O110" s="1"/>
      <c r="P110" s="12"/>
      <c r="Q110" s="12"/>
      <c r="R110" s="12"/>
      <c r="S110" s="1"/>
      <c r="T110" s="12"/>
      <c r="U110" s="1"/>
      <c r="V110" s="1"/>
      <c r="W110" s="1"/>
      <c r="X110" s="12"/>
      <c r="Y110" s="1"/>
      <c r="Z110" s="14"/>
      <c r="AA110" s="14"/>
      <c r="AB110" s="14"/>
      <c r="AC110" s="12"/>
      <c r="AD110" s="12"/>
      <c r="AE110" s="12"/>
      <c r="AF110" s="14"/>
      <c r="AG110" s="14"/>
      <c r="AH110" s="14"/>
      <c r="AI110" s="1"/>
      <c r="AJ110" s="2"/>
      <c r="AK110" s="2"/>
      <c r="AL110" s="1"/>
      <c r="AM110" s="1"/>
      <c r="AN110" s="1"/>
      <c r="AO110" s="1"/>
      <c r="AP110" s="1"/>
      <c r="AQ110" s="1"/>
      <c r="AR110" s="2"/>
      <c r="AS110" s="1"/>
      <c r="AT110" s="12"/>
      <c r="AU110" s="9"/>
      <c r="AV110" s="12"/>
      <c r="AW110" s="1"/>
      <c r="AX110" s="9"/>
      <c r="AY110" s="9"/>
      <c r="AZ110" s="1"/>
      <c r="BA110" s="9"/>
      <c r="BB110" s="9"/>
      <c r="BC110" s="9"/>
      <c r="BD110" s="1"/>
      <c r="BE110" s="9"/>
      <c r="BF110" s="1"/>
    </row>
    <row r="111">
      <c r="A111" s="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"/>
      <c r="M111" s="9"/>
      <c r="N111" s="1"/>
      <c r="O111" s="1"/>
      <c r="P111" s="12"/>
      <c r="Q111" s="12"/>
      <c r="R111" s="12"/>
      <c r="S111" s="1"/>
      <c r="T111" s="12"/>
      <c r="U111" s="1"/>
      <c r="V111" s="1"/>
      <c r="W111" s="1"/>
      <c r="X111" s="12"/>
      <c r="Y111" s="1"/>
      <c r="Z111" s="1"/>
      <c r="AA111" s="1"/>
      <c r="AB111" s="1"/>
      <c r="AC111" s="12"/>
      <c r="AD111" s="12"/>
      <c r="AE111" s="12"/>
      <c r="AF111" s="1"/>
      <c r="AG111" s="1"/>
      <c r="AH111" s="1"/>
      <c r="AI111" s="1"/>
      <c r="AJ111" s="2"/>
      <c r="AK111" s="2"/>
      <c r="AL111" s="1"/>
      <c r="AM111" s="1"/>
      <c r="AN111" s="1"/>
      <c r="AO111" s="1"/>
      <c r="AP111" s="1"/>
      <c r="AQ111" s="1"/>
      <c r="AR111" s="2"/>
      <c r="AS111" s="1"/>
      <c r="AT111" s="12"/>
      <c r="AU111" s="9"/>
      <c r="AV111" s="12"/>
      <c r="AW111" s="1"/>
      <c r="AX111" s="9"/>
      <c r="AY111" s="9"/>
      <c r="AZ111" s="1"/>
      <c r="BA111" s="9"/>
      <c r="BB111" s="9"/>
      <c r="BC111" s="9"/>
      <c r="BD111" s="1"/>
      <c r="BE111" s="9"/>
      <c r="BF111" s="1"/>
    </row>
    <row r="112">
      <c r="A112" s="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"/>
      <c r="M112" s="9"/>
      <c r="N112" s="1"/>
      <c r="O112" s="1"/>
      <c r="P112" s="12"/>
      <c r="Q112" s="12"/>
      <c r="R112" s="12"/>
      <c r="S112" s="1"/>
      <c r="T112" s="12"/>
      <c r="U112" s="1"/>
      <c r="V112" s="1"/>
      <c r="W112" s="1"/>
      <c r="X112" s="12"/>
      <c r="Y112" s="1"/>
      <c r="Z112" s="1"/>
      <c r="AA112" s="1"/>
      <c r="AB112" s="1"/>
      <c r="AC112" s="12"/>
      <c r="AD112" s="12"/>
      <c r="AE112" s="12"/>
      <c r="AF112" s="1"/>
      <c r="AG112" s="1"/>
      <c r="AH112" s="1"/>
      <c r="AI112" s="1"/>
      <c r="AJ112" s="2"/>
      <c r="AK112" s="2"/>
      <c r="AL112" s="1"/>
      <c r="AM112" s="1"/>
      <c r="AN112" s="1"/>
      <c r="AO112" s="1"/>
      <c r="AP112" s="1"/>
      <c r="AQ112" s="1"/>
      <c r="AR112" s="2"/>
      <c r="AS112" s="1"/>
      <c r="AT112" s="12"/>
      <c r="AU112" s="9"/>
      <c r="AV112" s="12"/>
      <c r="AW112" s="1"/>
      <c r="AX112" s="9"/>
      <c r="AY112" s="9"/>
      <c r="AZ112" s="1"/>
      <c r="BA112" s="9"/>
      <c r="BB112" s="9"/>
      <c r="BC112" s="9"/>
      <c r="BD112" s="1"/>
      <c r="BE112" s="9"/>
      <c r="BF112" s="1"/>
    </row>
    <row r="113">
      <c r="A113" s="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"/>
      <c r="M113" s="9"/>
      <c r="N113" s="1"/>
      <c r="O113" s="1"/>
      <c r="P113" s="12"/>
      <c r="Q113" s="12"/>
      <c r="R113" s="12"/>
      <c r="S113" s="1"/>
      <c r="T113" s="12"/>
      <c r="U113" s="1"/>
      <c r="V113" s="1"/>
      <c r="W113" s="1"/>
      <c r="X113" s="12"/>
      <c r="Y113" s="1"/>
      <c r="Z113" s="1"/>
      <c r="AA113" s="1"/>
      <c r="AB113" s="1"/>
      <c r="AC113" s="12"/>
      <c r="AD113" s="12"/>
      <c r="AE113" s="12"/>
      <c r="AF113" s="1"/>
      <c r="AG113" s="1"/>
      <c r="AH113" s="1"/>
      <c r="AI113" s="1"/>
      <c r="AJ113" s="2"/>
      <c r="AK113" s="2"/>
      <c r="AL113" s="1"/>
      <c r="AM113" s="1"/>
      <c r="AN113" s="1"/>
      <c r="AO113" s="1"/>
      <c r="AP113" s="1"/>
      <c r="AQ113" s="1"/>
      <c r="AR113" s="2"/>
      <c r="AS113" s="1"/>
      <c r="AT113" s="12"/>
      <c r="AU113" s="9"/>
      <c r="AV113" s="12"/>
      <c r="AW113" s="1"/>
      <c r="AX113" s="9"/>
      <c r="AY113" s="9"/>
      <c r="AZ113" s="1"/>
      <c r="BA113" s="9"/>
      <c r="BB113" s="9"/>
      <c r="BC113" s="9"/>
      <c r="BD113" s="1"/>
      <c r="BE113" s="9"/>
      <c r="BF113" s="1"/>
    </row>
    <row r="114">
      <c r="A114" s="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"/>
      <c r="M114" s="9"/>
      <c r="N114" s="1"/>
      <c r="O114" s="1"/>
      <c r="P114" s="12"/>
      <c r="Q114" s="12"/>
      <c r="R114" s="12"/>
      <c r="S114" s="1"/>
      <c r="T114" s="12"/>
      <c r="U114" s="1"/>
      <c r="V114" s="1"/>
      <c r="W114" s="1"/>
      <c r="X114" s="12"/>
      <c r="Y114" s="1"/>
      <c r="Z114" s="1"/>
      <c r="AA114" s="1"/>
      <c r="AB114" s="1"/>
      <c r="AC114" s="12"/>
      <c r="AD114" s="12"/>
      <c r="AE114" s="12"/>
      <c r="AF114" s="1"/>
      <c r="AG114" s="1"/>
      <c r="AH114" s="1"/>
      <c r="AI114" s="1"/>
      <c r="AJ114" s="2"/>
      <c r="AK114" s="2"/>
      <c r="AL114" s="1"/>
      <c r="AM114" s="1"/>
      <c r="AN114" s="1"/>
      <c r="AO114" s="1"/>
      <c r="AP114" s="1"/>
      <c r="AQ114" s="1"/>
      <c r="AR114" s="2"/>
      <c r="AS114" s="1"/>
      <c r="AT114" s="12"/>
      <c r="AU114" s="9"/>
      <c r="AV114" s="12"/>
      <c r="AW114" s="1"/>
      <c r="AX114" s="9"/>
      <c r="AY114" s="9"/>
      <c r="AZ114" s="1"/>
      <c r="BA114" s="9"/>
      <c r="BB114" s="9"/>
      <c r="BC114" s="9"/>
      <c r="BD114" s="1"/>
      <c r="BE114" s="9"/>
      <c r="BF114" s="1"/>
    </row>
    <row r="115">
      <c r="A115" s="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"/>
      <c r="M115" s="9"/>
      <c r="N115" s="1"/>
      <c r="O115" s="1"/>
      <c r="P115" s="12"/>
      <c r="Q115" s="12"/>
      <c r="R115" s="12"/>
      <c r="S115" s="1"/>
      <c r="T115" s="12"/>
      <c r="U115" s="1"/>
      <c r="V115" s="1"/>
      <c r="W115" s="1"/>
      <c r="X115" s="12"/>
      <c r="Y115" s="1"/>
      <c r="Z115" s="1"/>
      <c r="AA115" s="1"/>
      <c r="AB115" s="1"/>
      <c r="AC115" s="12"/>
      <c r="AD115" s="12"/>
      <c r="AE115" s="12"/>
      <c r="AF115" s="1"/>
      <c r="AG115" s="1"/>
      <c r="AH115" s="1"/>
      <c r="AI115" s="1"/>
      <c r="AJ115" s="2"/>
      <c r="AK115" s="2"/>
      <c r="AL115" s="1"/>
      <c r="AM115" s="1"/>
      <c r="AN115" s="1"/>
      <c r="AO115" s="1"/>
      <c r="AP115" s="1"/>
      <c r="AQ115" s="1"/>
      <c r="AR115" s="2"/>
      <c r="AS115" s="1"/>
      <c r="AT115" s="12"/>
      <c r="AU115" s="9"/>
      <c r="AV115" s="12"/>
      <c r="AW115" s="1"/>
      <c r="AX115" s="9"/>
      <c r="AY115" s="9"/>
      <c r="AZ115" s="1"/>
      <c r="BA115" s="9"/>
      <c r="BB115" s="9"/>
      <c r="BC115" s="9"/>
      <c r="BD115" s="1"/>
      <c r="BE115" s="9"/>
      <c r="BF115" s="1"/>
    </row>
    <row r="116">
      <c r="A116" s="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"/>
      <c r="M116" s="9"/>
      <c r="N116" s="1"/>
      <c r="O116" s="1"/>
      <c r="P116" s="12"/>
      <c r="Q116" s="12"/>
      <c r="R116" s="12"/>
      <c r="S116" s="1"/>
      <c r="T116" s="12"/>
      <c r="U116" s="1"/>
      <c r="V116" s="1"/>
      <c r="W116" s="1"/>
      <c r="X116" s="12"/>
      <c r="Y116" s="1"/>
      <c r="Z116" s="1"/>
      <c r="AA116" s="1"/>
      <c r="AB116" s="1"/>
      <c r="AC116" s="12"/>
      <c r="AD116" s="12"/>
      <c r="AE116" s="12"/>
      <c r="AF116" s="1"/>
      <c r="AG116" s="1"/>
      <c r="AH116" s="1"/>
      <c r="AI116" s="1"/>
      <c r="AJ116" s="2"/>
      <c r="AK116" s="2"/>
      <c r="AL116" s="1"/>
      <c r="AM116" s="1"/>
      <c r="AN116" s="1"/>
      <c r="AO116" s="1"/>
      <c r="AP116" s="1"/>
      <c r="AQ116" s="1"/>
      <c r="AR116" s="2"/>
      <c r="AS116" s="1"/>
      <c r="AT116" s="12"/>
      <c r="AU116" s="9"/>
      <c r="AV116" s="12"/>
      <c r="AW116" s="1"/>
      <c r="AX116" s="9"/>
      <c r="AY116" s="9"/>
      <c r="AZ116" s="1"/>
      <c r="BA116" s="9"/>
      <c r="BB116" s="9"/>
      <c r="BC116" s="9"/>
      <c r="BD116" s="1"/>
      <c r="BE116" s="9"/>
      <c r="BF116" s="1"/>
    </row>
    <row r="117">
      <c r="A117" s="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"/>
      <c r="M117" s="9"/>
      <c r="N117" s="1"/>
      <c r="O117" s="1"/>
      <c r="P117" s="12"/>
      <c r="Q117" s="12"/>
      <c r="R117" s="12"/>
      <c r="S117" s="1"/>
      <c r="T117" s="12"/>
      <c r="U117" s="1"/>
      <c r="V117" s="1"/>
      <c r="W117" s="1"/>
      <c r="X117" s="12"/>
      <c r="Y117" s="1"/>
      <c r="Z117" s="1"/>
      <c r="AA117" s="1"/>
      <c r="AB117" s="1"/>
      <c r="AC117" s="12"/>
      <c r="AD117" s="12"/>
      <c r="AE117" s="12"/>
      <c r="AF117" s="1"/>
      <c r="AG117" s="1"/>
      <c r="AH117" s="1"/>
      <c r="AI117" s="1"/>
      <c r="AJ117" s="2"/>
      <c r="AK117" s="2"/>
      <c r="AL117" s="1"/>
      <c r="AM117" s="1"/>
      <c r="AN117" s="1"/>
      <c r="AO117" s="1"/>
      <c r="AP117" s="1"/>
      <c r="AQ117" s="1"/>
      <c r="AR117" s="2"/>
      <c r="AS117" s="1"/>
      <c r="AT117" s="12"/>
      <c r="AU117" s="9"/>
      <c r="AV117" s="12"/>
      <c r="AW117" s="1"/>
      <c r="AX117" s="9"/>
      <c r="AY117" s="9"/>
      <c r="AZ117" s="1"/>
      <c r="BA117" s="9"/>
      <c r="BB117" s="9"/>
      <c r="BC117" s="9"/>
      <c r="BD117" s="1"/>
      <c r="BE117" s="9"/>
      <c r="BF117" s="1"/>
    </row>
    <row r="118">
      <c r="A118" s="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"/>
      <c r="M118" s="9"/>
      <c r="N118" s="1"/>
      <c r="O118" s="1"/>
      <c r="P118" s="12"/>
      <c r="Q118" s="12"/>
      <c r="R118" s="12"/>
      <c r="S118" s="1"/>
      <c r="T118" s="12"/>
      <c r="U118" s="1"/>
      <c r="V118" s="1"/>
      <c r="W118" s="1"/>
      <c r="X118" s="12"/>
      <c r="Y118" s="1"/>
      <c r="Z118" s="1"/>
      <c r="AA118" s="1"/>
      <c r="AB118" s="1"/>
      <c r="AC118" s="12"/>
      <c r="AD118" s="12"/>
      <c r="AE118" s="12"/>
      <c r="AF118" s="1"/>
      <c r="AG118" s="1"/>
      <c r="AH118" s="1"/>
      <c r="AI118" s="1"/>
      <c r="AJ118" s="2"/>
      <c r="AK118" s="2"/>
      <c r="AL118" s="1"/>
      <c r="AM118" s="1"/>
      <c r="AN118" s="1"/>
      <c r="AO118" s="1"/>
      <c r="AP118" s="1"/>
      <c r="AQ118" s="1"/>
      <c r="AR118" s="2"/>
      <c r="AS118" s="1"/>
      <c r="AT118" s="12"/>
      <c r="AU118" s="9"/>
      <c r="AV118" s="12"/>
      <c r="AW118" s="1"/>
      <c r="AX118" s="9"/>
      <c r="AY118" s="9"/>
      <c r="AZ118" s="1"/>
      <c r="BA118" s="9"/>
      <c r="BB118" s="9"/>
      <c r="BC118" s="9"/>
      <c r="BD118" s="1"/>
      <c r="BE118" s="9"/>
      <c r="BF118" s="1"/>
    </row>
    <row r="119">
      <c r="A119" s="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"/>
      <c r="M119" s="9"/>
      <c r="N119" s="1"/>
      <c r="O119" s="1"/>
      <c r="P119" s="12"/>
      <c r="Q119" s="12"/>
      <c r="R119" s="12"/>
      <c r="S119" s="1"/>
      <c r="T119" s="12"/>
      <c r="U119" s="1"/>
      <c r="V119" s="1"/>
      <c r="W119" s="1"/>
      <c r="X119" s="12"/>
      <c r="Y119" s="1"/>
      <c r="Z119" s="1"/>
      <c r="AA119" s="1"/>
      <c r="AB119" s="1"/>
      <c r="AC119" s="12"/>
      <c r="AD119" s="12"/>
      <c r="AE119" s="12"/>
      <c r="AF119" s="1"/>
      <c r="AG119" s="1"/>
      <c r="AH119" s="1"/>
      <c r="AI119" s="1"/>
      <c r="AJ119" s="2"/>
      <c r="AK119" s="2"/>
      <c r="AL119" s="1"/>
      <c r="AM119" s="1"/>
      <c r="AN119" s="1"/>
      <c r="AO119" s="1"/>
      <c r="AP119" s="1"/>
      <c r="AQ119" s="1"/>
      <c r="AR119" s="2"/>
      <c r="AS119" s="1"/>
      <c r="AT119" s="12"/>
      <c r="AU119" s="9"/>
      <c r="AV119" s="12"/>
      <c r="AW119" s="1"/>
      <c r="AX119" s="9"/>
      <c r="AY119" s="9"/>
      <c r="AZ119" s="1"/>
      <c r="BA119" s="9"/>
      <c r="BB119" s="9"/>
      <c r="BC119" s="9"/>
      <c r="BD119" s="1"/>
      <c r="BE119" s="9"/>
      <c r="BF119" s="1"/>
    </row>
    <row r="120">
      <c r="A120" s="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"/>
      <c r="M120" s="9"/>
      <c r="N120" s="1"/>
      <c r="O120" s="1"/>
      <c r="P120" s="12"/>
      <c r="Q120" s="12"/>
      <c r="R120" s="12"/>
      <c r="S120" s="1"/>
      <c r="T120" s="12"/>
      <c r="U120" s="1"/>
      <c r="V120" s="1"/>
      <c r="W120" s="1"/>
      <c r="X120" s="12"/>
      <c r="Y120" s="1"/>
      <c r="Z120" s="1"/>
      <c r="AA120" s="1"/>
      <c r="AB120" s="1"/>
      <c r="AC120" s="12"/>
      <c r="AD120" s="12"/>
      <c r="AE120" s="12"/>
      <c r="AF120" s="1"/>
      <c r="AG120" s="1"/>
      <c r="AH120" s="1"/>
      <c r="AI120" s="1"/>
      <c r="AJ120" s="2"/>
      <c r="AK120" s="2"/>
      <c r="AL120" s="1"/>
      <c r="AM120" s="1"/>
      <c r="AN120" s="1"/>
      <c r="AO120" s="1"/>
      <c r="AP120" s="1"/>
      <c r="AQ120" s="1"/>
      <c r="AR120" s="2"/>
      <c r="AS120" s="1"/>
      <c r="AT120" s="12"/>
      <c r="AU120" s="9"/>
      <c r="AV120" s="12"/>
      <c r="AW120" s="1"/>
      <c r="AX120" s="9"/>
      <c r="AY120" s="9"/>
      <c r="AZ120" s="1"/>
      <c r="BA120" s="9"/>
      <c r="BB120" s="9"/>
      <c r="BC120" s="9"/>
      <c r="BD120" s="1"/>
      <c r="BE120" s="9"/>
      <c r="BF120" s="1"/>
    </row>
    <row r="121">
      <c r="A121" s="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"/>
      <c r="M121" s="9"/>
      <c r="N121" s="1"/>
      <c r="O121" s="1"/>
      <c r="P121" s="12"/>
      <c r="Q121" s="12"/>
      <c r="R121" s="12"/>
      <c r="S121" s="1"/>
      <c r="T121" s="12"/>
      <c r="U121" s="1"/>
      <c r="V121" s="1"/>
      <c r="W121" s="1"/>
      <c r="X121" s="12"/>
      <c r="Y121" s="1"/>
      <c r="Z121" s="1"/>
      <c r="AA121" s="1"/>
      <c r="AB121" s="1"/>
      <c r="AC121" s="12"/>
      <c r="AD121" s="12"/>
      <c r="AE121" s="12"/>
      <c r="AF121" s="1"/>
      <c r="AG121" s="1"/>
      <c r="AH121" s="1"/>
      <c r="AI121" s="1"/>
      <c r="AJ121" s="2"/>
      <c r="AK121" s="2"/>
      <c r="AL121" s="1"/>
      <c r="AM121" s="1"/>
      <c r="AN121" s="1"/>
      <c r="AO121" s="1"/>
      <c r="AP121" s="1"/>
      <c r="AQ121" s="1"/>
      <c r="AR121" s="2"/>
      <c r="AS121" s="1"/>
      <c r="AT121" s="12"/>
      <c r="AU121" s="9"/>
      <c r="AV121" s="12"/>
      <c r="AW121" s="1"/>
      <c r="AX121" s="9"/>
      <c r="AY121" s="9"/>
      <c r="AZ121" s="1"/>
      <c r="BA121" s="9"/>
      <c r="BB121" s="9"/>
      <c r="BC121" s="9"/>
      <c r="BD121" s="1"/>
      <c r="BE121" s="9"/>
      <c r="BF121" s="1"/>
    </row>
    <row r="122">
      <c r="A122" s="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"/>
      <c r="M122" s="9"/>
      <c r="N122" s="1"/>
      <c r="O122" s="1"/>
      <c r="P122" s="12"/>
      <c r="Q122" s="12"/>
      <c r="R122" s="12"/>
      <c r="S122" s="1"/>
      <c r="T122" s="12"/>
      <c r="U122" s="1"/>
      <c r="V122" s="1"/>
      <c r="W122" s="1"/>
      <c r="X122" s="12"/>
      <c r="Y122" s="1"/>
      <c r="Z122" s="1"/>
      <c r="AA122" s="1"/>
      <c r="AB122" s="1"/>
      <c r="AC122" s="12"/>
      <c r="AD122" s="12"/>
      <c r="AE122" s="12"/>
      <c r="AF122" s="1"/>
      <c r="AG122" s="1"/>
      <c r="AH122" s="1"/>
      <c r="AI122" s="1"/>
      <c r="AJ122" s="2"/>
      <c r="AK122" s="2"/>
      <c r="AL122" s="1"/>
      <c r="AM122" s="1"/>
      <c r="AN122" s="1"/>
      <c r="AO122" s="1"/>
      <c r="AP122" s="1"/>
      <c r="AQ122" s="1"/>
      <c r="AR122" s="2"/>
      <c r="AS122" s="1"/>
      <c r="AT122" s="12"/>
      <c r="AU122" s="9"/>
      <c r="AV122" s="12"/>
      <c r="AW122" s="1"/>
      <c r="AX122" s="9"/>
      <c r="AY122" s="9"/>
      <c r="AZ122" s="1"/>
      <c r="BA122" s="9"/>
      <c r="BB122" s="9"/>
      <c r="BC122" s="9"/>
      <c r="BD122" s="1"/>
      <c r="BE122" s="9"/>
      <c r="BF122" s="1"/>
    </row>
    <row r="123">
      <c r="A123" s="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"/>
      <c r="M123" s="9"/>
      <c r="N123" s="1"/>
      <c r="O123" s="1"/>
      <c r="P123" s="12"/>
      <c r="Q123" s="12"/>
      <c r="R123" s="12"/>
      <c r="S123" s="1"/>
      <c r="T123" s="12"/>
      <c r="U123" s="1"/>
      <c r="V123" s="1"/>
      <c r="W123" s="1"/>
      <c r="X123" s="12"/>
      <c r="Y123" s="1"/>
      <c r="Z123" s="1"/>
      <c r="AA123" s="1"/>
      <c r="AB123" s="1"/>
      <c r="AC123" s="12"/>
      <c r="AD123" s="12"/>
      <c r="AE123" s="12"/>
      <c r="AF123" s="1"/>
      <c r="AG123" s="1"/>
      <c r="AH123" s="1"/>
      <c r="AI123" s="1"/>
      <c r="AJ123" s="2"/>
      <c r="AK123" s="2"/>
      <c r="AL123" s="1"/>
      <c r="AM123" s="1"/>
      <c r="AN123" s="1"/>
      <c r="AO123" s="1"/>
      <c r="AP123" s="1"/>
      <c r="AQ123" s="1"/>
      <c r="AR123" s="2"/>
      <c r="AS123" s="1"/>
      <c r="AT123" s="12"/>
      <c r="AU123" s="9"/>
      <c r="AV123" s="12"/>
      <c r="AW123" s="1"/>
      <c r="AX123" s="9"/>
      <c r="AY123" s="9"/>
      <c r="AZ123" s="1"/>
      <c r="BA123" s="9"/>
      <c r="BB123" s="9"/>
      <c r="BC123" s="9"/>
      <c r="BD123" s="1"/>
      <c r="BE123" s="9"/>
      <c r="BF123" s="1"/>
    </row>
    <row r="124">
      <c r="A124" s="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"/>
      <c r="M124" s="9"/>
      <c r="N124" s="1"/>
      <c r="O124" s="1"/>
      <c r="P124" s="12"/>
      <c r="Q124" s="12"/>
      <c r="R124" s="12"/>
      <c r="S124" s="1"/>
      <c r="T124" s="12"/>
      <c r="U124" s="1"/>
      <c r="V124" s="1"/>
      <c r="W124" s="1"/>
      <c r="X124" s="12"/>
      <c r="Y124" s="1"/>
      <c r="Z124" s="1"/>
      <c r="AA124" s="1"/>
      <c r="AB124" s="1"/>
      <c r="AC124" s="12"/>
      <c r="AD124" s="12"/>
      <c r="AE124" s="12"/>
      <c r="AF124" s="1"/>
      <c r="AG124" s="1"/>
      <c r="AH124" s="1"/>
      <c r="AI124" s="1"/>
      <c r="AJ124" s="2"/>
      <c r="AK124" s="2"/>
      <c r="AL124" s="1"/>
      <c r="AM124" s="1"/>
      <c r="AN124" s="1"/>
      <c r="AO124" s="1"/>
      <c r="AP124" s="1"/>
      <c r="AQ124" s="1"/>
      <c r="AR124" s="2"/>
      <c r="AS124" s="1"/>
      <c r="AT124" s="12"/>
      <c r="AU124" s="9"/>
      <c r="AV124" s="12"/>
      <c r="AW124" s="1"/>
      <c r="AX124" s="9"/>
      <c r="AY124" s="9"/>
      <c r="AZ124" s="1"/>
      <c r="BA124" s="9"/>
      <c r="BB124" s="9"/>
      <c r="BC124" s="9"/>
      <c r="BD124" s="1"/>
      <c r="BE124" s="9"/>
      <c r="BF124" s="1"/>
    </row>
    <row r="125">
      <c r="A125" s="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"/>
      <c r="M125" s="9"/>
      <c r="N125" s="1"/>
      <c r="O125" s="1"/>
      <c r="P125" s="12"/>
      <c r="Q125" s="12"/>
      <c r="R125" s="12"/>
      <c r="S125" s="1"/>
      <c r="T125" s="12"/>
      <c r="U125" s="1"/>
      <c r="V125" s="1"/>
      <c r="W125" s="1"/>
      <c r="X125" s="12"/>
      <c r="Y125" s="1"/>
      <c r="Z125" s="1"/>
      <c r="AA125" s="1"/>
      <c r="AB125" s="1"/>
      <c r="AC125" s="12"/>
      <c r="AD125" s="12"/>
      <c r="AE125" s="12"/>
      <c r="AF125" s="1"/>
      <c r="AG125" s="1"/>
      <c r="AH125" s="1"/>
      <c r="AI125" s="1"/>
      <c r="AJ125" s="2"/>
      <c r="AK125" s="2"/>
      <c r="AL125" s="1"/>
      <c r="AM125" s="1"/>
      <c r="AN125" s="1"/>
      <c r="AO125" s="1"/>
      <c r="AP125" s="1"/>
      <c r="AQ125" s="1"/>
      <c r="AR125" s="2"/>
      <c r="AS125" s="1"/>
      <c r="AT125" s="12"/>
      <c r="AU125" s="9"/>
      <c r="AV125" s="12"/>
      <c r="AW125" s="1"/>
      <c r="AX125" s="9"/>
      <c r="AY125" s="9"/>
      <c r="AZ125" s="1"/>
      <c r="BA125" s="9"/>
      <c r="BB125" s="9"/>
      <c r="BC125" s="9"/>
      <c r="BD125" s="1"/>
      <c r="BE125" s="9"/>
      <c r="BF125" s="1"/>
    </row>
    <row r="126">
      <c r="A126" s="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"/>
      <c r="M126" s="9"/>
      <c r="N126" s="1"/>
      <c r="O126" s="1"/>
      <c r="P126" s="12"/>
      <c r="Q126" s="12"/>
      <c r="R126" s="12"/>
      <c r="S126" s="1"/>
      <c r="T126" s="12"/>
      <c r="U126" s="1"/>
      <c r="V126" s="1"/>
      <c r="W126" s="1"/>
      <c r="X126" s="12"/>
      <c r="Y126" s="1"/>
      <c r="Z126" s="1"/>
      <c r="AA126" s="1"/>
      <c r="AB126" s="1"/>
      <c r="AC126" s="12"/>
      <c r="AD126" s="12"/>
      <c r="AE126" s="12"/>
      <c r="AF126" s="1"/>
      <c r="AG126" s="1"/>
      <c r="AH126" s="1"/>
      <c r="AI126" s="1"/>
      <c r="AJ126" s="2"/>
      <c r="AK126" s="2"/>
      <c r="AL126" s="1"/>
      <c r="AM126" s="1"/>
      <c r="AN126" s="1"/>
      <c r="AO126" s="1"/>
      <c r="AP126" s="1"/>
      <c r="AQ126" s="1"/>
      <c r="AR126" s="2"/>
      <c r="AS126" s="1"/>
      <c r="AT126" s="12"/>
      <c r="AU126" s="9"/>
      <c r="AV126" s="12"/>
      <c r="AW126" s="1"/>
      <c r="AX126" s="9"/>
      <c r="AY126" s="9"/>
      <c r="AZ126" s="1"/>
      <c r="BA126" s="9"/>
      <c r="BB126" s="9"/>
      <c r="BC126" s="9"/>
      <c r="BD126" s="1"/>
      <c r="BE126" s="9"/>
      <c r="BF126" s="1"/>
    </row>
    <row r="127">
      <c r="A127" s="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"/>
      <c r="M127" s="9"/>
      <c r="N127" s="1"/>
      <c r="O127" s="1"/>
      <c r="P127" s="12"/>
      <c r="Q127" s="12"/>
      <c r="R127" s="12"/>
      <c r="S127" s="1"/>
      <c r="T127" s="12"/>
      <c r="U127" s="1"/>
      <c r="V127" s="1"/>
      <c r="W127" s="1"/>
      <c r="X127" s="12"/>
      <c r="Y127" s="1"/>
      <c r="Z127" s="1"/>
      <c r="AA127" s="1"/>
      <c r="AB127" s="1"/>
      <c r="AC127" s="12"/>
      <c r="AD127" s="12"/>
      <c r="AE127" s="12"/>
      <c r="AF127" s="1"/>
      <c r="AG127" s="1"/>
      <c r="AH127" s="1"/>
      <c r="AI127" s="1"/>
      <c r="AJ127" s="2"/>
      <c r="AK127" s="2"/>
      <c r="AL127" s="1"/>
      <c r="AM127" s="1"/>
      <c r="AN127" s="1"/>
      <c r="AO127" s="1"/>
      <c r="AP127" s="1"/>
      <c r="AQ127" s="1"/>
      <c r="AR127" s="2"/>
      <c r="AS127" s="1"/>
      <c r="AT127" s="12"/>
      <c r="AU127" s="9"/>
      <c r="AV127" s="12"/>
      <c r="AW127" s="1"/>
      <c r="AX127" s="9"/>
      <c r="AY127" s="9"/>
      <c r="AZ127" s="1"/>
      <c r="BA127" s="9"/>
      <c r="BB127" s="9"/>
      <c r="BC127" s="9"/>
      <c r="BD127" s="1"/>
      <c r="BE127" s="9"/>
      <c r="BF127" s="1"/>
    </row>
    <row r="128">
      <c r="A128" s="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"/>
      <c r="M128" s="9"/>
      <c r="N128" s="1"/>
      <c r="O128" s="1"/>
      <c r="P128" s="12"/>
      <c r="Q128" s="12"/>
      <c r="R128" s="12"/>
      <c r="S128" s="1"/>
      <c r="T128" s="12"/>
      <c r="U128" s="1"/>
      <c r="V128" s="1"/>
      <c r="W128" s="1"/>
      <c r="X128" s="12"/>
      <c r="Y128" s="1"/>
      <c r="Z128" s="1"/>
      <c r="AA128" s="1"/>
      <c r="AB128" s="1"/>
      <c r="AC128" s="12"/>
      <c r="AD128" s="12"/>
      <c r="AE128" s="12"/>
      <c r="AF128" s="1"/>
      <c r="AG128" s="1"/>
      <c r="AH128" s="1"/>
      <c r="AI128" s="1"/>
      <c r="AJ128" s="2"/>
      <c r="AK128" s="2"/>
      <c r="AL128" s="1"/>
      <c r="AM128" s="1"/>
      <c r="AN128" s="1"/>
      <c r="AO128" s="1"/>
      <c r="AP128" s="1"/>
      <c r="AQ128" s="1"/>
      <c r="AR128" s="2"/>
      <c r="AS128" s="1"/>
      <c r="AT128" s="12"/>
      <c r="AU128" s="9"/>
      <c r="AV128" s="12"/>
      <c r="AW128" s="1"/>
      <c r="AX128" s="9"/>
      <c r="AY128" s="9"/>
      <c r="AZ128" s="1"/>
      <c r="BA128" s="9"/>
      <c r="BB128" s="9"/>
      <c r="BC128" s="9"/>
      <c r="BD128" s="1"/>
      <c r="BE128" s="9"/>
      <c r="BF128" s="1"/>
    </row>
    <row r="129">
      <c r="A129" s="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"/>
      <c r="M129" s="9"/>
      <c r="N129" s="1"/>
      <c r="O129" s="1"/>
      <c r="P129" s="12"/>
      <c r="Q129" s="12"/>
      <c r="R129" s="12"/>
      <c r="S129" s="1"/>
      <c r="T129" s="12"/>
      <c r="U129" s="1"/>
      <c r="V129" s="1"/>
      <c r="W129" s="1"/>
      <c r="X129" s="12"/>
      <c r="Y129" s="1"/>
      <c r="Z129" s="1"/>
      <c r="AA129" s="1"/>
      <c r="AB129" s="1"/>
      <c r="AC129" s="12"/>
      <c r="AD129" s="12"/>
      <c r="AE129" s="12"/>
      <c r="AF129" s="1"/>
      <c r="AG129" s="1"/>
      <c r="AH129" s="1"/>
      <c r="AI129" s="1"/>
      <c r="AJ129" s="2"/>
      <c r="AK129" s="2"/>
      <c r="AL129" s="1"/>
      <c r="AM129" s="1"/>
      <c r="AN129" s="1"/>
      <c r="AO129" s="1"/>
      <c r="AP129" s="1"/>
      <c r="AQ129" s="1"/>
      <c r="AR129" s="2"/>
      <c r="AS129" s="1"/>
      <c r="AT129" s="12"/>
      <c r="AU129" s="9"/>
      <c r="AV129" s="12"/>
      <c r="AW129" s="1"/>
      <c r="AX129" s="9"/>
      <c r="AY129" s="9"/>
      <c r="AZ129" s="1"/>
      <c r="BA129" s="9"/>
      <c r="BB129" s="9"/>
      <c r="BC129" s="9"/>
      <c r="BD129" s="1"/>
      <c r="BE129" s="9"/>
      <c r="BF129" s="1"/>
    </row>
    <row r="130">
      <c r="A130" s="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"/>
      <c r="M130" s="9"/>
      <c r="N130" s="1"/>
      <c r="O130" s="1"/>
      <c r="P130" s="12"/>
      <c r="Q130" s="12"/>
      <c r="R130" s="12"/>
      <c r="S130" s="1"/>
      <c r="T130" s="12"/>
      <c r="U130" s="1"/>
      <c r="V130" s="1"/>
      <c r="W130" s="1"/>
      <c r="X130" s="12"/>
      <c r="Y130" s="1"/>
      <c r="Z130" s="1"/>
      <c r="AA130" s="1"/>
      <c r="AB130" s="1"/>
      <c r="AC130" s="12"/>
      <c r="AD130" s="12"/>
      <c r="AE130" s="12"/>
      <c r="AF130" s="1"/>
      <c r="AG130" s="1"/>
      <c r="AH130" s="1"/>
      <c r="AI130" s="1"/>
      <c r="AJ130" s="2"/>
      <c r="AK130" s="2"/>
      <c r="AL130" s="1"/>
      <c r="AM130" s="1"/>
      <c r="AN130" s="1"/>
      <c r="AO130" s="1"/>
      <c r="AP130" s="1"/>
      <c r="AQ130" s="1"/>
      <c r="AR130" s="2"/>
      <c r="AS130" s="1"/>
      <c r="AT130" s="12"/>
      <c r="AU130" s="9"/>
      <c r="AV130" s="12"/>
      <c r="AW130" s="1"/>
      <c r="AX130" s="9"/>
      <c r="AY130" s="9"/>
      <c r="AZ130" s="1"/>
      <c r="BA130" s="9"/>
      <c r="BB130" s="9"/>
      <c r="BC130" s="9"/>
      <c r="BD130" s="1"/>
      <c r="BE130" s="9"/>
      <c r="BF130" s="1"/>
    </row>
    <row r="131">
      <c r="A131" s="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"/>
      <c r="M131" s="9"/>
      <c r="N131" s="1"/>
      <c r="O131" s="1"/>
      <c r="P131" s="12"/>
      <c r="Q131" s="12"/>
      <c r="R131" s="12"/>
      <c r="S131" s="1"/>
      <c r="T131" s="12"/>
      <c r="U131" s="1"/>
      <c r="V131" s="1"/>
      <c r="W131" s="1"/>
      <c r="X131" s="12"/>
      <c r="Y131" s="1"/>
      <c r="Z131" s="1"/>
      <c r="AA131" s="1"/>
      <c r="AB131" s="1"/>
      <c r="AC131" s="12"/>
      <c r="AD131" s="12"/>
      <c r="AE131" s="12"/>
      <c r="AF131" s="1"/>
      <c r="AG131" s="1"/>
      <c r="AH131" s="1"/>
      <c r="AI131" s="1"/>
      <c r="AJ131" s="2"/>
      <c r="AK131" s="2"/>
      <c r="AL131" s="1"/>
      <c r="AM131" s="1"/>
      <c r="AN131" s="1"/>
      <c r="AO131" s="1"/>
      <c r="AP131" s="1"/>
      <c r="AQ131" s="1"/>
      <c r="AR131" s="2"/>
      <c r="AS131" s="1"/>
      <c r="AT131" s="12"/>
      <c r="AU131" s="9"/>
      <c r="AV131" s="12"/>
      <c r="AW131" s="1"/>
      <c r="AX131" s="9"/>
      <c r="AY131" s="9"/>
      <c r="AZ131" s="1"/>
      <c r="BA131" s="9"/>
      <c r="BB131" s="9"/>
      <c r="BC131" s="9"/>
      <c r="BD131" s="1"/>
      <c r="BE131" s="9"/>
      <c r="BF131" s="1"/>
    </row>
    <row r="132">
      <c r="A132" s="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"/>
      <c r="M132" s="9"/>
      <c r="N132" s="1"/>
      <c r="O132" s="1"/>
      <c r="P132" s="12"/>
      <c r="Q132" s="12"/>
      <c r="R132" s="12"/>
      <c r="S132" s="1"/>
      <c r="T132" s="12"/>
      <c r="U132" s="1"/>
      <c r="V132" s="1"/>
      <c r="W132" s="1"/>
      <c r="X132" s="12"/>
      <c r="Y132" s="1"/>
      <c r="Z132" s="1"/>
      <c r="AA132" s="1"/>
      <c r="AB132" s="1"/>
      <c r="AC132" s="12"/>
      <c r="AD132" s="12"/>
      <c r="AE132" s="12"/>
      <c r="AF132" s="1"/>
      <c r="AG132" s="1"/>
      <c r="AH132" s="1"/>
      <c r="AI132" s="1"/>
      <c r="AJ132" s="2"/>
      <c r="AK132" s="2"/>
      <c r="AL132" s="1"/>
      <c r="AM132" s="1"/>
      <c r="AN132" s="1"/>
      <c r="AO132" s="1"/>
      <c r="AP132" s="1"/>
      <c r="AQ132" s="1"/>
      <c r="AR132" s="2"/>
      <c r="AS132" s="1"/>
      <c r="AT132" s="12"/>
      <c r="AU132" s="9"/>
      <c r="AV132" s="12"/>
      <c r="AW132" s="1"/>
      <c r="AX132" s="9"/>
      <c r="AY132" s="9"/>
      <c r="AZ132" s="1"/>
      <c r="BA132" s="9"/>
      <c r="BB132" s="9"/>
      <c r="BC132" s="9"/>
      <c r="BD132" s="1"/>
      <c r="BE132" s="9"/>
      <c r="BF132" s="1"/>
    </row>
    <row r="133">
      <c r="A133" s="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"/>
      <c r="M133" s="9"/>
      <c r="N133" s="1"/>
      <c r="O133" s="1"/>
      <c r="P133" s="12"/>
      <c r="Q133" s="12"/>
      <c r="R133" s="12"/>
      <c r="S133" s="1"/>
      <c r="T133" s="12"/>
      <c r="U133" s="1"/>
      <c r="V133" s="1"/>
      <c r="W133" s="1"/>
      <c r="X133" s="12"/>
      <c r="Y133" s="1"/>
      <c r="Z133" s="1"/>
      <c r="AA133" s="1"/>
      <c r="AB133" s="1"/>
      <c r="AC133" s="12"/>
      <c r="AD133" s="12"/>
      <c r="AE133" s="12"/>
      <c r="AF133" s="1"/>
      <c r="AG133" s="1"/>
      <c r="AH133" s="1"/>
      <c r="AI133" s="1"/>
      <c r="AJ133" s="2"/>
      <c r="AK133" s="2"/>
      <c r="AL133" s="1"/>
      <c r="AM133" s="1"/>
      <c r="AN133" s="1"/>
      <c r="AO133" s="1"/>
      <c r="AP133" s="1"/>
      <c r="AQ133" s="1"/>
      <c r="AR133" s="2"/>
      <c r="AS133" s="1"/>
      <c r="AT133" s="12"/>
      <c r="AU133" s="9"/>
      <c r="AV133" s="12"/>
      <c r="AW133" s="1"/>
      <c r="AX133" s="9"/>
      <c r="AY133" s="9"/>
      <c r="AZ133" s="1"/>
      <c r="BA133" s="9"/>
      <c r="BB133" s="9"/>
      <c r="BC133" s="9"/>
      <c r="BD133" s="1"/>
      <c r="BE133" s="9"/>
      <c r="BF133" s="1"/>
    </row>
    <row r="134">
      <c r="A134" s="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"/>
      <c r="M134" s="9"/>
      <c r="N134" s="1"/>
      <c r="O134" s="1"/>
      <c r="P134" s="12"/>
      <c r="Q134" s="12"/>
      <c r="R134" s="12"/>
      <c r="S134" s="1"/>
      <c r="T134" s="12"/>
      <c r="U134" s="1"/>
      <c r="V134" s="1"/>
      <c r="W134" s="1"/>
      <c r="X134" s="12"/>
      <c r="Y134" s="1"/>
      <c r="Z134" s="1"/>
      <c r="AA134" s="1"/>
      <c r="AB134" s="1"/>
      <c r="AC134" s="12"/>
      <c r="AD134" s="12"/>
      <c r="AE134" s="12"/>
      <c r="AF134" s="1"/>
      <c r="AG134" s="1"/>
      <c r="AH134" s="1"/>
      <c r="AI134" s="1"/>
      <c r="AJ134" s="2"/>
      <c r="AK134" s="2"/>
      <c r="AL134" s="1"/>
      <c r="AM134" s="1"/>
      <c r="AN134" s="1"/>
      <c r="AO134" s="1"/>
      <c r="AP134" s="1"/>
      <c r="AQ134" s="1"/>
      <c r="AR134" s="2"/>
      <c r="AS134" s="1"/>
      <c r="AT134" s="12"/>
      <c r="AU134" s="9"/>
      <c r="AV134" s="12"/>
      <c r="AW134" s="1"/>
      <c r="AX134" s="9"/>
      <c r="AY134" s="9"/>
      <c r="AZ134" s="1"/>
      <c r="BA134" s="9"/>
      <c r="BB134" s="9"/>
      <c r="BC134" s="9"/>
      <c r="BD134" s="1"/>
      <c r="BE134" s="9"/>
      <c r="BF134" s="1"/>
    </row>
    <row r="135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"/>
      <c r="M135" s="9"/>
      <c r="N135" s="1"/>
      <c r="O135" s="1"/>
      <c r="P135" s="12"/>
      <c r="Q135" s="12"/>
      <c r="R135" s="12"/>
      <c r="S135" s="1"/>
      <c r="T135" s="12"/>
      <c r="U135" s="1"/>
      <c r="V135" s="1"/>
      <c r="W135" s="1"/>
      <c r="X135" s="12"/>
      <c r="Y135" s="1"/>
      <c r="Z135" s="1"/>
      <c r="AA135" s="1"/>
      <c r="AB135" s="1"/>
      <c r="AC135" s="12"/>
      <c r="AD135" s="12"/>
      <c r="AE135" s="12"/>
      <c r="AF135" s="1"/>
      <c r="AG135" s="1"/>
      <c r="AH135" s="1"/>
      <c r="AI135" s="1"/>
      <c r="AJ135" s="2"/>
      <c r="AK135" s="2"/>
      <c r="AL135" s="1"/>
      <c r="AM135" s="1"/>
      <c r="AN135" s="1"/>
      <c r="AO135" s="1"/>
      <c r="AP135" s="1"/>
      <c r="AQ135" s="1"/>
      <c r="AR135" s="2"/>
      <c r="AS135" s="1"/>
      <c r="AT135" s="12"/>
      <c r="AU135" s="9"/>
      <c r="AV135" s="12"/>
      <c r="AW135" s="1"/>
      <c r="AX135" s="9"/>
      <c r="AY135" s="9"/>
      <c r="AZ135" s="1"/>
      <c r="BA135" s="9"/>
      <c r="BB135" s="9"/>
      <c r="BC135" s="9"/>
      <c r="BD135" s="1"/>
      <c r="BE135" s="9"/>
      <c r="BF135" s="1"/>
    </row>
    <row r="136">
      <c r="A136" s="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"/>
      <c r="M136" s="9"/>
      <c r="N136" s="1"/>
      <c r="O136" s="1"/>
      <c r="P136" s="12"/>
      <c r="Q136" s="12"/>
      <c r="R136" s="12"/>
      <c r="S136" s="1"/>
      <c r="T136" s="12"/>
      <c r="U136" s="1"/>
      <c r="V136" s="1"/>
      <c r="W136" s="1"/>
      <c r="X136" s="12"/>
      <c r="Y136" s="1"/>
      <c r="Z136" s="1"/>
      <c r="AA136" s="1"/>
      <c r="AB136" s="1"/>
      <c r="AC136" s="12"/>
      <c r="AD136" s="12"/>
      <c r="AE136" s="12"/>
      <c r="AF136" s="1"/>
      <c r="AG136" s="1"/>
      <c r="AH136" s="1"/>
      <c r="AI136" s="1"/>
      <c r="AJ136" s="2"/>
      <c r="AK136" s="2"/>
      <c r="AL136" s="1"/>
      <c r="AM136" s="1"/>
      <c r="AN136" s="1"/>
      <c r="AO136" s="1"/>
      <c r="AP136" s="1"/>
      <c r="AQ136" s="1"/>
      <c r="AR136" s="2"/>
      <c r="AS136" s="1"/>
      <c r="AT136" s="12"/>
      <c r="AU136" s="9"/>
      <c r="AV136" s="12"/>
      <c r="AW136" s="1"/>
      <c r="AX136" s="9"/>
      <c r="AY136" s="9"/>
      <c r="AZ136" s="1"/>
      <c r="BA136" s="9"/>
      <c r="BB136" s="9"/>
      <c r="BC136" s="9"/>
      <c r="BD136" s="1"/>
      <c r="BE136" s="9"/>
      <c r="BF136" s="1"/>
    </row>
    <row r="137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"/>
      <c r="M137" s="9"/>
      <c r="N137" s="1"/>
      <c r="O137" s="1"/>
      <c r="P137" s="12"/>
      <c r="Q137" s="12"/>
      <c r="R137" s="12"/>
      <c r="S137" s="1"/>
      <c r="T137" s="12"/>
      <c r="U137" s="1"/>
      <c r="V137" s="1"/>
      <c r="W137" s="1"/>
      <c r="X137" s="12"/>
      <c r="Y137" s="1"/>
      <c r="Z137" s="1"/>
      <c r="AA137" s="1"/>
      <c r="AB137" s="1"/>
      <c r="AC137" s="12"/>
      <c r="AD137" s="12"/>
      <c r="AE137" s="12"/>
      <c r="AF137" s="1"/>
      <c r="AG137" s="1"/>
      <c r="AH137" s="1"/>
      <c r="AI137" s="1"/>
      <c r="AJ137" s="2"/>
      <c r="AK137" s="2"/>
      <c r="AL137" s="1"/>
      <c r="AM137" s="1"/>
      <c r="AN137" s="1"/>
      <c r="AO137" s="1"/>
      <c r="AP137" s="1"/>
      <c r="AQ137" s="1"/>
      <c r="AR137" s="2"/>
      <c r="AS137" s="1"/>
      <c r="AT137" s="12"/>
      <c r="AU137" s="9"/>
      <c r="AV137" s="12"/>
      <c r="AW137" s="1"/>
      <c r="AX137" s="9"/>
      <c r="AY137" s="9"/>
      <c r="AZ137" s="1"/>
      <c r="BA137" s="9"/>
      <c r="BB137" s="9"/>
      <c r="BC137" s="9"/>
      <c r="BD137" s="1"/>
      <c r="BE137" s="9"/>
      <c r="BF137" s="1"/>
    </row>
    <row r="138">
      <c r="A138" s="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"/>
      <c r="M138" s="9"/>
      <c r="N138" s="1"/>
      <c r="O138" s="1"/>
      <c r="P138" s="12"/>
      <c r="Q138" s="12"/>
      <c r="R138" s="12"/>
      <c r="S138" s="1"/>
      <c r="T138" s="12"/>
      <c r="U138" s="1"/>
      <c r="V138" s="1"/>
      <c r="W138" s="1"/>
      <c r="X138" s="12"/>
      <c r="Y138" s="1"/>
      <c r="Z138" s="1"/>
      <c r="AA138" s="1"/>
      <c r="AB138" s="1"/>
      <c r="AC138" s="12"/>
      <c r="AD138" s="12"/>
      <c r="AE138" s="12"/>
      <c r="AF138" s="1"/>
      <c r="AG138" s="1"/>
      <c r="AH138" s="1"/>
      <c r="AI138" s="1"/>
      <c r="AJ138" s="2"/>
      <c r="AK138" s="2"/>
      <c r="AL138" s="1"/>
      <c r="AM138" s="1"/>
      <c r="AN138" s="1"/>
      <c r="AO138" s="1"/>
      <c r="AP138" s="1"/>
      <c r="AQ138" s="1"/>
      <c r="AR138" s="2"/>
      <c r="AS138" s="1"/>
      <c r="AT138" s="12"/>
      <c r="AU138" s="9"/>
      <c r="AV138" s="12"/>
      <c r="AW138" s="1"/>
      <c r="AX138" s="9"/>
      <c r="AY138" s="9"/>
      <c r="AZ138" s="1"/>
      <c r="BA138" s="9"/>
      <c r="BB138" s="9"/>
      <c r="BC138" s="9"/>
      <c r="BD138" s="1"/>
      <c r="BE138" s="9"/>
      <c r="BF138" s="1"/>
    </row>
    <row r="139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"/>
      <c r="M139" s="9"/>
      <c r="N139" s="1"/>
      <c r="O139" s="1"/>
      <c r="P139" s="12"/>
      <c r="Q139" s="12"/>
      <c r="R139" s="12"/>
      <c r="S139" s="1"/>
      <c r="T139" s="12"/>
      <c r="U139" s="1"/>
      <c r="V139" s="1"/>
      <c r="W139" s="1"/>
      <c r="X139" s="12"/>
      <c r="Y139" s="1"/>
      <c r="Z139" s="1"/>
      <c r="AA139" s="1"/>
      <c r="AB139" s="1"/>
      <c r="AC139" s="12"/>
      <c r="AD139" s="12"/>
      <c r="AE139" s="12"/>
      <c r="AF139" s="1"/>
      <c r="AG139" s="1"/>
      <c r="AH139" s="1"/>
      <c r="AI139" s="1"/>
      <c r="AJ139" s="2"/>
      <c r="AK139" s="2"/>
      <c r="AL139" s="1"/>
      <c r="AM139" s="1"/>
      <c r="AN139" s="1"/>
      <c r="AO139" s="1"/>
      <c r="AP139" s="1"/>
      <c r="AQ139" s="1"/>
      <c r="AR139" s="2"/>
      <c r="AS139" s="1"/>
      <c r="AT139" s="12"/>
      <c r="AU139" s="9"/>
      <c r="AV139" s="12"/>
      <c r="AW139" s="1"/>
      <c r="AX139" s="9"/>
      <c r="AY139" s="9"/>
      <c r="AZ139" s="1"/>
      <c r="BA139" s="9"/>
      <c r="BB139" s="9"/>
      <c r="BC139" s="9"/>
      <c r="BD139" s="1"/>
      <c r="BE139" s="9"/>
      <c r="BF139" s="1"/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4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8"/>
    <hyperlink r:id="rId22" ref="C29"/>
    <hyperlink r:id="rId23" ref="C30"/>
    <hyperlink r:id="rId24" ref="C32"/>
    <hyperlink r:id="rId25" ref="C33"/>
    <hyperlink r:id="rId26" ref="C34"/>
    <hyperlink r:id="rId27" ref="C35"/>
    <hyperlink r:id="rId28" ref="C36"/>
    <hyperlink r:id="rId29" ref="C37"/>
    <hyperlink r:id="rId30" ref="C38"/>
    <hyperlink r:id="rId31" ref="C39"/>
    <hyperlink r:id="rId32" ref="C40"/>
    <hyperlink r:id="rId33" ref="C41"/>
    <hyperlink r:id="rId34" ref="C42"/>
    <hyperlink r:id="rId35" ref="C43"/>
    <hyperlink r:id="rId36" ref="C44"/>
    <hyperlink r:id="rId37" ref="C45"/>
    <hyperlink r:id="rId38" ref="B46"/>
    <hyperlink r:id="rId39" ref="C49"/>
    <hyperlink r:id="rId40" ref="C52"/>
    <hyperlink r:id="rId41" ref="C53"/>
    <hyperlink r:id="rId42" ref="C56"/>
    <hyperlink r:id="rId43" ref="C57"/>
    <hyperlink r:id="rId44" ref="C58"/>
    <hyperlink r:id="rId45" ref="C60"/>
    <hyperlink r:id="rId46" ref="C61"/>
    <hyperlink r:id="rId47" ref="C64"/>
    <hyperlink r:id="rId48" ref="C66"/>
    <hyperlink r:id="rId49" ref="C68"/>
    <hyperlink r:id="rId50" ref="C69"/>
    <hyperlink r:id="rId51" ref="C71"/>
    <hyperlink r:id="rId52" ref="C73"/>
    <hyperlink r:id="rId53" ref="C74"/>
    <hyperlink r:id="rId54" ref="C76"/>
    <hyperlink r:id="rId55" ref="C77"/>
    <hyperlink r:id="rId56" ref="C79"/>
    <hyperlink r:id="rId57" ref="C81"/>
    <hyperlink r:id="rId58" ref="C82"/>
    <hyperlink r:id="rId59" ref="C85"/>
    <hyperlink r:id="rId60" ref="C87"/>
    <hyperlink r:id="rId61" ref="C90"/>
    <hyperlink r:id="rId62" ref="C91"/>
    <hyperlink r:id="rId63" ref="C92"/>
    <hyperlink r:id="rId64" ref="C93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9" max="9" width="6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3" t="s">
        <v>2</v>
      </c>
      <c r="C2" s="8" t="s">
        <v>140</v>
      </c>
      <c r="D2" s="8" t="s">
        <v>141</v>
      </c>
      <c r="E2" s="8" t="s">
        <v>142</v>
      </c>
      <c r="F2" s="8" t="s">
        <v>143</v>
      </c>
      <c r="G2" s="8" t="s">
        <v>144</v>
      </c>
      <c r="H2" s="8" t="s">
        <v>145</v>
      </c>
      <c r="I2" s="1"/>
    </row>
    <row r="3">
      <c r="A3" s="1"/>
      <c r="B3" s="1" t="s">
        <v>47</v>
      </c>
      <c r="C3" s="27">
        <v>250.0</v>
      </c>
      <c r="D3" s="27">
        <v>200.0</v>
      </c>
      <c r="E3" s="27">
        <v>150.0</v>
      </c>
      <c r="F3" s="27">
        <v>823.0</v>
      </c>
      <c r="G3" s="27">
        <v>906.0</v>
      </c>
      <c r="H3" s="28">
        <v>0.65</v>
      </c>
      <c r="I3" s="1"/>
    </row>
    <row r="4">
      <c r="A4" s="1"/>
      <c r="B4" s="1" t="s">
        <v>55</v>
      </c>
      <c r="C4" s="27">
        <v>270.0</v>
      </c>
      <c r="D4" s="27">
        <v>200.0</v>
      </c>
      <c r="E4" s="27">
        <v>150.0</v>
      </c>
      <c r="F4" s="27">
        <v>823.0</v>
      </c>
      <c r="G4" s="27">
        <v>906.0</v>
      </c>
      <c r="H4" s="28">
        <v>0.65</v>
      </c>
      <c r="I4" s="1"/>
    </row>
    <row r="5">
      <c r="A5" s="1"/>
      <c r="B5" s="1" t="s">
        <v>63</v>
      </c>
      <c r="C5" s="27">
        <v>650.0</v>
      </c>
      <c r="D5" s="27">
        <v>350.0</v>
      </c>
      <c r="E5" s="27">
        <v>250.0</v>
      </c>
      <c r="F5" s="27">
        <v>823.0</v>
      </c>
      <c r="G5" s="27">
        <v>906.0</v>
      </c>
      <c r="H5" s="28">
        <v>0.65</v>
      </c>
      <c r="I5" s="1"/>
    </row>
    <row r="6">
      <c r="A6" s="1"/>
      <c r="B6" s="1" t="s">
        <v>67</v>
      </c>
      <c r="C6" s="27">
        <v>450.0</v>
      </c>
      <c r="D6" s="27">
        <v>200.0</v>
      </c>
      <c r="E6" s="27">
        <v>200.0</v>
      </c>
      <c r="F6" s="27">
        <v>823.0</v>
      </c>
      <c r="G6" s="27">
        <v>906.0</v>
      </c>
      <c r="H6" s="28">
        <v>0.65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3" t="s">
        <v>146</v>
      </c>
      <c r="C2" s="3" t="s">
        <v>0</v>
      </c>
      <c r="D2" s="3" t="s">
        <v>4</v>
      </c>
      <c r="E2" s="3" t="s">
        <v>147</v>
      </c>
      <c r="F2" s="3" t="s">
        <v>148</v>
      </c>
      <c r="G2" s="3" t="s">
        <v>149</v>
      </c>
      <c r="H2" s="72"/>
      <c r="I2" s="3" t="s">
        <v>10</v>
      </c>
      <c r="J2" s="3" t="s">
        <v>11</v>
      </c>
      <c r="K2" s="72"/>
      <c r="L2" s="3" t="s">
        <v>150</v>
      </c>
      <c r="M2" s="3" t="s">
        <v>151</v>
      </c>
      <c r="N2" s="3" t="s">
        <v>152</v>
      </c>
      <c r="O2" s="72"/>
      <c r="P2" s="3" t="s">
        <v>153</v>
      </c>
      <c r="Q2" s="3" t="s">
        <v>154</v>
      </c>
      <c r="R2" s="3" t="s">
        <v>155</v>
      </c>
      <c r="S2" s="3"/>
      <c r="T2" s="3" t="s">
        <v>156</v>
      </c>
      <c r="U2" s="3" t="s">
        <v>157</v>
      </c>
      <c r="V2" s="3" t="s">
        <v>158</v>
      </c>
      <c r="W2" s="3"/>
      <c r="X2" s="3" t="s">
        <v>156</v>
      </c>
      <c r="Y2" s="3" t="s">
        <v>157</v>
      </c>
      <c r="Z2" s="3" t="s">
        <v>158</v>
      </c>
      <c r="AA2" s="3"/>
      <c r="AB2" s="3" t="s">
        <v>45</v>
      </c>
      <c r="AC2" s="1"/>
      <c r="AD2" s="1"/>
      <c r="AE2" s="1"/>
      <c r="AF2" s="1"/>
      <c r="AG2" s="1"/>
      <c r="AH2" s="1"/>
      <c r="AI2" s="1"/>
      <c r="AJ2" s="1"/>
      <c r="A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1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drawing r:id="rId1"/>
</worksheet>
</file>