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1.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2.xml" ContentType="application/vnd.openxmlformats-officedocument.spreadsheetml.comments+xml"/>
  <Override PartName="/xl/worksheets/sheet15.xml" ContentType="application/vnd.openxmlformats-officedocument.spreadsheetml.worksheet+xml"/>
  <Override PartName="/xl/comments/comment3.xml" ContentType="application/vnd.openxmlformats-officedocument.spreadsheetml.comments+xml"/>
  <Override PartName="/xl/worksheets/sheet16.xml" ContentType="application/vnd.openxmlformats-officedocument.spreadsheetml.worksheet+xml"/>
  <Override PartName="/xl/comments/comment4.xml" ContentType="application/vnd.openxmlformats-officedocument.spreadsheetml.comments+xml"/>
  <Override PartName="/xl/worksheets/sheet17.xml" ContentType="application/vnd.openxmlformats-officedocument.spreadsheetml.worksheet+xml"/>
  <Override PartName="/xl/comments/comment5.xml" ContentType="application/vnd.openxmlformats-officedocument.spreadsheetml.comments+xml"/>
  <Override PartName="/xl/worksheets/sheet18.xml" ContentType="application/vnd.openxmlformats-officedocument.spreadsheetml.worksheet+xml"/>
  <Override PartName="/xl/comments/comment6.xml" ContentType="application/vnd.openxmlformats-officedocument.spreadsheetml.comments+xml"/>
  <Override PartName="/xl/worksheets/sheet19.xml" ContentType="application/vnd.openxmlformats-officedocument.spreadsheetml.worksheet+xml"/>
  <Override PartName="/xl/comments/comment7.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worksheets/sheet36.xml" ContentType="application/vnd.openxmlformats-officedocument.spreadsheetml.worksheet+xml"/>
  <Override PartName="/xl/comments/comment20.xml" ContentType="application/vnd.openxmlformats-officedocument.spreadsheetml.comments+xml"/>
  <Override PartName="/xl/worksheets/sheet37.xml" ContentType="application/vnd.openxmlformats-officedocument.spreadsheetml.worksheet+xml"/>
  <Override PartName="/xl/comments/comment21.xml" ContentType="application/vnd.openxmlformats-officedocument.spreadsheetml.comments+xml"/>
  <Override PartName="/xl/worksheets/sheet38.xml" ContentType="application/vnd.openxmlformats-officedocument.spreadsheetml.worksheet+xml"/>
  <Override PartName="/xl/comments/comment22.xml" ContentType="application/vnd.openxmlformats-officedocument.spreadsheetml.comments+xml"/>
  <Override PartName="/xl/worksheets/sheet39.xml" ContentType="application/vnd.openxmlformats-officedocument.spreadsheetml.worksheet+xml"/>
  <Override PartName="/xl/comments/comment23.xml" ContentType="application/vnd.openxmlformats-officedocument.spreadsheetml.comments+xml"/>
  <Override PartName="/xl/worksheets/sheet40.xml" ContentType="application/vnd.openxmlformats-officedocument.spreadsheetml.worksheet+xml"/>
  <Override PartName="/xl/comments/comment24.xml" ContentType="application/vnd.openxmlformats-officedocument.spreadsheetml.comments+xml"/>
  <Override PartName="/xl/worksheets/sheet41.xml" ContentType="application/vnd.openxmlformats-officedocument.spreadsheetml.worksheet+xml"/>
  <Override PartName="/xl/comments/comment25.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comments/comment26.xml" ContentType="application/vnd.openxmlformats-officedocument.spreadsheetml.comments+xml"/>
  <Override PartName="/xl/worksheets/sheet44.xml" ContentType="application/vnd.openxmlformats-officedocument.spreadsheetml.worksheet+xml"/>
  <Override PartName="/xl/comments/comment27.xml" ContentType="application/vnd.openxmlformats-officedocument.spreadsheetml.comments+xml"/>
  <Override PartName="/xl/worksheets/sheet45.xml" ContentType="application/vnd.openxmlformats-officedocument.spreadsheetml.worksheet+xml"/>
  <Override PartName="/xl/comments/comment28.xml" ContentType="application/vnd.openxmlformats-officedocument.spreadsheetml.comments+xml"/>
  <Override PartName="/xl/worksheets/sheet46.xml" ContentType="application/vnd.openxmlformats-officedocument.spreadsheetml.worksheet+xml"/>
  <Override PartName="/xl/comments/comment29.xml" ContentType="application/vnd.openxmlformats-officedocument.spreadsheetml.comments+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Consolidado SF" sheetId="2" state="visible" r:id="rId2"/>
    <sheet name="Resumen auditoría SF" sheetId="3" state="visible" r:id="rId3"/>
    <sheet name="Consolidado" sheetId="4" state="visible" r:id="rId4"/>
    <sheet name="11.1.1TH" sheetId="5" state="visible" r:id="rId5"/>
    <sheet name="11.1.2.INF" sheetId="6" state="visible" r:id="rId6"/>
    <sheet name="11.1.3.DOT" sheetId="7" state="visible" r:id="rId7"/>
    <sheet name="11.1.4MD" sheetId="8" state="visible" r:id="rId8"/>
    <sheet name="11.1.5.PP" sheetId="9" state="visible" r:id="rId9"/>
    <sheet name="11.1.6.HCR" sheetId="10" state="visible" r:id="rId10"/>
    <sheet name="11.1.7INT" sheetId="11" state="visible" r:id="rId11"/>
    <sheet name="11.2.1.S_CE_G" sheetId="12" state="visible" r:id="rId12"/>
    <sheet name="11.2.2.S_CE_E" sheetId="13" state="visible" r:id="rId13"/>
    <sheet name="11.2.3.S_CE_V" sheetId="14" state="visible" r:id="rId14"/>
    <sheet name="11.2.4.S_CE_SST" sheetId="15" state="visible" r:id="rId15"/>
    <sheet name="11.3.1.S_TR" sheetId="16" state="visible" r:id="rId16"/>
    <sheet name=" 11.3.2.SF" sheetId="17" state="visible" r:id="rId17"/>
    <sheet name="11.3.3.S_Rx_OD" sheetId="18" state="visible" r:id="rId18"/>
    <sheet name="11.3.4.S_IDx" sheetId="19" state="visible" r:id="rId19"/>
    <sheet name=" 11.3.5.S_MNuc" sheetId="20" state="visible" r:id="rId20"/>
    <sheet name="11.3.6.S_Radio" sheetId="21" state="visible" r:id="rId21"/>
    <sheet name="11.3.7.S_Quimio" sheetId="22" state="visible" r:id="rId22"/>
    <sheet name="11.3.8 S_Dx VASC" sheetId="23" state="visible" r:id="rId23"/>
    <sheet name="11.3.9S_HI" sheetId="24" state="visible" r:id="rId24"/>
    <sheet name="11.3.10 S_GPT" sheetId="25" state="visible" r:id="rId25"/>
    <sheet name="11.3.11.S_TMLC" sheetId="26" state="visible" r:id="rId26"/>
    <sheet name="11.3.12.S_LC" sheetId="27" state="visible" r:id="rId27"/>
    <sheet name=" 11.3.13 S_TM_CU" sheetId="28" state="visible" r:id="rId28"/>
    <sheet name="11.3.14.S_LCU" sheetId="29" state="visible" r:id="rId29"/>
    <sheet name="11.3.15.S_LHT" sheetId="30" state="visible" r:id="rId30"/>
    <sheet name="11.3.16.S_LPT" sheetId="31" state="visible" r:id="rId31"/>
    <sheet name="11.3.17.S_Dial" sheetId="32" state="visible" r:id="rId32"/>
    <sheet name="11.4.1.S_HP" sheetId="33" state="visible" r:id="rId33"/>
    <sheet name="11.4.2.S_HP_PC" sheetId="34" state="visible" r:id="rId34"/>
    <sheet name="11.4.3.S_CBN" sheetId="35" state="visible" r:id="rId35"/>
    <sheet name="11.4.4.S_CIN " sheetId="36" state="visible" r:id="rId36"/>
    <sheet name="11.4.5.S_CINN" sheetId="37" state="visible" r:id="rId37"/>
    <sheet name="11.4.6. S_CINP" sheetId="38" state="visible" r:id="rId38"/>
    <sheet name="11.4.7.S_CIP" sheetId="39" state="visible" r:id="rId39"/>
    <sheet name="11.4.8.S_CIMA" sheetId="40" state="visible" r:id="rId40"/>
    <sheet name="11.4.9.S_CIA" sheetId="41" state="visible" r:id="rId41"/>
    <sheet name="11.4.10.S_HSM CSP" sheetId="42" state="visible" r:id="rId42"/>
    <sheet name="11.4.11.S_HSP" sheetId="43" state="visible" r:id="rId43"/>
    <sheet name="11.4.12.S_CB_CSP" sheetId="44" state="visible" r:id="rId44"/>
    <sheet name="11.5.1.S_CX" sheetId="45" state="visible" r:id="rId45"/>
    <sheet name="11.6.1.S_UR" sheetId="46" state="visible" r:id="rId46"/>
    <sheet name="11.6.2.S_TR_AS" sheetId="47" state="visible" r:id="rId47"/>
    <sheet name="11.6.3.S_AT_PH" sheetId="48" state="visible" r:id="rId48"/>
    <sheet name="11.6.4.S_A.parto" sheetId="49" state="visible" r:id="rId49"/>
  </sheets>
  <definedNames>
    <definedName name="Z_0D95EE29_7809_4A7B_AA05_28E397903348_.wvu.FilterData" localSheetId="4" hidden="1">'11.1.1TH'!$A$3:$D$10</definedName>
    <definedName name="_xlnm._FilterDatabase" localSheetId="4" hidden="1">'11.1.1TH'!$A$3:$D$10</definedName>
    <definedName name="_xlnm._FilterDatabase" localSheetId="5" hidden="1">'11.1.2.INF'!$A$3:$D$23</definedName>
    <definedName name="_xlnm._FilterDatabase" localSheetId="6" hidden="1">'11.1.3.DOT'!$A$3:$D$66</definedName>
    <definedName name="_xlnm._FilterDatabase" localSheetId="7" hidden="1">'11.1.4MD'!$A$3:$D$62</definedName>
    <definedName name="_xlnm._FilterDatabase" localSheetId="8" hidden="1">'11.1.5.PP'!$A$3:$D$112</definedName>
    <definedName name="_xlnm._FilterDatabase" localSheetId="9" hidden="1">'11.1.6.HCR'!$A$4:$D$30</definedName>
    <definedName name="_xlnm._FilterDatabase" localSheetId="10" hidden="1">'11.1.7INT'!$A$3:$D$8</definedName>
    <definedName name="_xlnm._FilterDatabase" localSheetId="11" hidden="1">'11.2.1.S_CE_G'!$A$4:$D$158</definedName>
    <definedName name="_xlnm._FilterDatabase" localSheetId="12" hidden="1">'11.2.2.S_CE_E'!$A$4:$D$91</definedName>
    <definedName name="_xlnm._FilterDatabase" localSheetId="13" hidden="1">'11.2.3.S_CE_V'!$A$4:$D$81</definedName>
    <definedName name="_xlnm._FilterDatabase" localSheetId="14" hidden="1">'11.2.4.S_CE_SST'!$A$4:$D$53</definedName>
    <definedName name="_xlnm._FilterDatabase" localSheetId="15" hidden="1">'11.3.1.S_TR'!$A$4:$D$77</definedName>
    <definedName name="_xlnm._FilterDatabase" localSheetId="16" hidden="1">' 11.3.2.SF'!$A$4:$D$71</definedName>
    <definedName name="_xlnm._FilterDatabase" localSheetId="17" hidden="1">'11.3.3.S_Rx_OD'!$A$4:$D$69</definedName>
    <definedName name="_xlnm._FilterDatabase" localSheetId="18" hidden="1">'11.3.4.S_IDx'!$A$5:$D$154</definedName>
    <definedName name="Z_0D95EE29_7809_4A7B_AA05_28E397903348_.wvu.FilterData" localSheetId="19" hidden="1">' 11.3.5.S_MNuc'!$A$7:$D$99</definedName>
    <definedName name="_xlnm._FilterDatabase" localSheetId="19" hidden="1">' 11.3.5.S_MNuc'!$A$7:$D$99</definedName>
    <definedName name="_xlnm._FilterDatabase" localSheetId="20" hidden="1">'11.3.6.S_Radio'!$A$7:$D$115</definedName>
    <definedName name="_xlnm._FilterDatabase" localSheetId="21" hidden="1">'11.3.7.S_Quimio'!$A$7:$D$107</definedName>
    <definedName name="_xlnm._FilterDatabase" localSheetId="22" hidden="1">'11.3.8 S_Dx VASC'!$A$6:$D$53</definedName>
    <definedName name="_xlnm._FilterDatabase" localSheetId="23" hidden="1">'11.3.9S_HI'!$A$4:$D$116</definedName>
    <definedName name="_xlnm._FilterDatabase" localSheetId="24" hidden="1">'11.3.10 S_GPT'!$A$4:$D$47</definedName>
    <definedName name="_xlnm._FilterDatabase" localSheetId="25" hidden="1">'11.3.11.S_TMLC'!$A$4:$D$45</definedName>
    <definedName name="_xlnm._FilterDatabase" localSheetId="26" hidden="1">'11.3.12.S_LC'!$A$4:$D$78</definedName>
    <definedName name="_xlnm._FilterDatabase" localSheetId="27" hidden="1">' 11.3.13 S_TM_CU'!$A$4:$D$57</definedName>
    <definedName name="_xlnm._FilterDatabase" localSheetId="28" hidden="1">'11.3.14.S_LCU'!$A$4:$D$52</definedName>
    <definedName name="_xlnm._FilterDatabase" localSheetId="29" hidden="1">'11.3.15.S_LHT'!$A$4:$D$43</definedName>
    <definedName name="_xlnm._FilterDatabase" localSheetId="30" hidden="1">'11.3.16.S_LPT'!$A$4:$D$72</definedName>
    <definedName name="_xlnm._FilterDatabase" localSheetId="31" hidden="1">'11.3.17.S_Dial'!$A$4:$D$124</definedName>
    <definedName name="_xlnm._FilterDatabase" localSheetId="32" hidden="1">'11.4.1.S_HP'!$A$4:$D$263</definedName>
    <definedName name="_xlnm._FilterDatabase" localSheetId="33" hidden="1">'11.4.2.S_HP_PC'!$A$1:$A$444</definedName>
    <definedName name="_xlnm._FilterDatabase" localSheetId="34" hidden="1">'11.4.3.S_CBN'!$A$1:$D$88</definedName>
    <definedName name="_xlnm._FilterDatabase" localSheetId="35" hidden="1">'11.4.4.S_CIN '!$A$1:$D$110</definedName>
    <definedName name="_xlnm._FilterDatabase" localSheetId="36" hidden="1">'11.4.5.S_CINN'!$A$1:$D$141</definedName>
    <definedName name="_xlnm._FilterDatabase" localSheetId="38" hidden="1">'11.4.7.S_CIP'!$A$1:$D$137</definedName>
    <definedName name="_xlnm._FilterDatabase" localSheetId="39" hidden="1">'11.4.8.S_CIMA'!$A$1:$D$108</definedName>
    <definedName name="_xlnm._FilterDatabase" localSheetId="40" hidden="1">'11.4.9.S_CIA'!$A$1:$D$123</definedName>
    <definedName name="_xlnm._FilterDatabase" localSheetId="41" hidden="1">'11.4.10.S_HSM CSP'!$A$1:$D$135</definedName>
    <definedName name="_xlnm._FilterDatabase" localSheetId="42" hidden="1">'11.4.11.S_HSP'!$A$1:$D$173</definedName>
    <definedName name="_xlnm._FilterDatabase" localSheetId="43" hidden="1">'11.4.12.S_CB_CSP'!$A$1:$D$113</definedName>
    <definedName name="_xlnm._FilterDatabase" localSheetId="44" hidden="1">'11.5.1.S_CX'!$A$1:$D$236</definedName>
    <definedName name="_xlnm._FilterDatabase" localSheetId="45" hidden="1">'11.6.1.S_UR'!$A$1:$D$246</definedName>
    <definedName name="_xlnm._FilterDatabase" localSheetId="46" hidden="1">'11.6.2.S_TR_AS'!$A$1:$D$285</definedName>
    <definedName name="_xlnm._FilterDatabase" localSheetId="47" hidden="1">'11.6.3.S_AT_PH'!$A$1:$D$97</definedName>
    <definedName name="_xlnm._FilterDatabase" localSheetId="48" hidden="1">'11.6.4.S_A.parto'!$A$1:$D$216</definedName>
  </definedNames>
  <calcPr calcId="145621" fullCalcOnLoad="1"/>
</workbook>
</file>

<file path=xl/styles.xml><?xml version="1.0" encoding="utf-8"?>
<styleSheet xmlns="http://schemas.openxmlformats.org/spreadsheetml/2006/main">
  <numFmts count="0"/>
  <fonts count="38">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
      <name val="Arial"/>
      <sz val="11"/>
    </font>
    <font>
      <name val="Arial"/>
      <b val="1"/>
      <color rgb="00FFFFFF"/>
      <sz val="13"/>
    </font>
    <font>
      <name val="Arial"/>
      <b val="1"/>
      <sz val="10"/>
    </font>
    <font>
      <name val="Arial"/>
      <sz val="10"/>
    </font>
    <font>
      <name val="Arial"/>
      <b val="1"/>
      <color rgb="00FFFFFF"/>
      <sz val="12"/>
    </font>
    <font>
      <name val="Arial"/>
      <b val="1"/>
      <color rgb="001F4E78"/>
      <sz val="14"/>
    </font>
    <font>
      <name val="Arial"/>
      <i val="1"/>
      <color rgb="00595959"/>
      <sz val="9"/>
    </font>
    <font>
      <name val="Arial"/>
      <b val="1"/>
      <color rgb="00FFFFFF"/>
      <sz val="10"/>
    </font>
    <font>
      <name val="Arial"/>
      <b val="1"/>
      <color rgb="001F4E78"/>
      <sz val="11"/>
    </font>
  </fonts>
  <fills count="26">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
      <patternFill patternType="solid">
        <fgColor rgb="00FFF2CC"/>
      </patternFill>
    </fill>
    <fill>
      <patternFill patternType="solid">
        <fgColor rgb="00E7E6E6"/>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E1F2"/>
      </patternFill>
    </fill>
  </fills>
  <borders count="36">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
      <left style="thin">
        <color rgb="00999999"/>
      </left>
      <right style="thin">
        <color rgb="00999999"/>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
  </borders>
  <cellStyleXfs count="2">
    <xf numFmtId="0" fontId="0" fillId="0" borderId="24"/>
    <xf numFmtId="0" fontId="25" fillId="0" borderId="24"/>
  </cellStyleXfs>
  <cellXfs count="419">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xf numFmtId="0" fontId="29" fillId="19" borderId="0" applyAlignment="1" pivotButton="0" quotePrefix="0" xfId="0">
      <alignment horizontal="center" vertical="top" wrapText="1"/>
    </xf>
    <xf numFmtId="0" fontId="29" fillId="20" borderId="0" applyAlignment="1" pivotButton="0" quotePrefix="0" xfId="0">
      <alignment horizontal="center" vertical="top" wrapText="1"/>
    </xf>
    <xf numFmtId="0" fontId="30" fillId="21" borderId="24" pivotButton="0" quotePrefix="0" xfId="0"/>
    <xf numFmtId="0" fontId="31" fillId="0" borderId="30" applyAlignment="1" pivotButton="0" quotePrefix="0" xfId="0">
      <alignment vertical="top" wrapText="1"/>
    </xf>
    <xf numFmtId="0" fontId="32" fillId="0" borderId="30" applyAlignment="1" pivotButton="0" quotePrefix="0" xfId="0">
      <alignment vertical="top" wrapText="1"/>
    </xf>
    <xf numFmtId="0" fontId="29" fillId="22" borderId="0" applyAlignment="1" pivotButton="0" quotePrefix="0" xfId="0">
      <alignment horizontal="center" vertical="top" wrapText="1"/>
    </xf>
    <xf numFmtId="0" fontId="29" fillId="23" borderId="0" applyAlignment="1" pivotButton="0" quotePrefix="0" xfId="0">
      <alignment horizontal="center" vertical="top" wrapText="1"/>
    </xf>
    <xf numFmtId="0" fontId="29" fillId="24" borderId="0" applyAlignment="1" pivotButton="0" quotePrefix="0" xfId="0">
      <alignment horizontal="center" vertical="top" wrapText="1"/>
    </xf>
    <xf numFmtId="0" fontId="33" fillId="21" borderId="24" pivotButton="0" quotePrefix="0" xfId="0"/>
    <xf numFmtId="0" fontId="31" fillId="19" borderId="30" applyAlignment="1" pivotButton="0" quotePrefix="0" xfId="0">
      <alignment vertical="top" wrapText="1"/>
    </xf>
    <xf numFmtId="0" fontId="0" fillId="19" borderId="30" applyAlignment="1" pivotButton="0" quotePrefix="0" xfId="0">
      <alignment vertical="top" wrapText="1"/>
    </xf>
    <xf numFmtId="0" fontId="0" fillId="0" borderId="30" applyAlignment="1" pivotButton="0" quotePrefix="0" xfId="0">
      <alignment vertical="top" wrapText="1"/>
    </xf>
    <xf numFmtId="0" fontId="31" fillId="25" borderId="30" pivotButton="0" quotePrefix="0" xfId="0"/>
    <xf numFmtId="9" fontId="32" fillId="0" borderId="30" applyAlignment="1" pivotButton="0" quotePrefix="0" xfId="0">
      <alignment vertical="top" wrapText="1"/>
    </xf>
    <xf numFmtId="0" fontId="31" fillId="0" borderId="30" pivotButton="0" quotePrefix="0" xfId="0"/>
    <xf numFmtId="9" fontId="31" fillId="0" borderId="30" pivotButton="0" quotePrefix="0" xfId="0"/>
    <xf numFmtId="0" fontId="31" fillId="24" borderId="30" applyAlignment="1" pivotButton="0" quotePrefix="0" xfId="0">
      <alignment vertical="top" wrapText="1"/>
    </xf>
    <xf numFmtId="0" fontId="32" fillId="24" borderId="30" applyAlignment="1" pivotButton="0" quotePrefix="0" xfId="0">
      <alignment vertical="top" wrapText="1"/>
    </xf>
    <xf numFmtId="0" fontId="0" fillId="24" borderId="30" applyAlignment="1" pivotButton="0" quotePrefix="0" xfId="0">
      <alignment vertical="top" wrapText="1"/>
    </xf>
    <xf numFmtId="0" fontId="31" fillId="23" borderId="30" applyAlignment="1" pivotButton="0" quotePrefix="0" xfId="0">
      <alignment vertical="top" wrapText="1"/>
    </xf>
    <xf numFmtId="0" fontId="32" fillId="23" borderId="30" applyAlignment="1" pivotButton="0" quotePrefix="0" xfId="0">
      <alignment vertical="top" wrapText="1"/>
    </xf>
    <xf numFmtId="0" fontId="0" fillId="23" borderId="30" applyAlignment="1" pivotButton="0" quotePrefix="0" xfId="0">
      <alignment vertical="top" wrapText="1"/>
    </xf>
    <xf numFmtId="0" fontId="0" fillId="0" borderId="33" pivotButton="0" quotePrefix="0" xfId="0"/>
    <xf numFmtId="0" fontId="0" fillId="0" borderId="34" pivotButton="0" quotePrefix="0" xfId="0"/>
    <xf numFmtId="0" fontId="34" fillId="0" borderId="0" pivotButton="0" quotePrefix="0" xfId="0"/>
    <xf numFmtId="0" fontId="35" fillId="0" borderId="0" pivotButton="0" quotePrefix="0" xfId="0"/>
    <xf numFmtId="0" fontId="36" fillId="21" borderId="30" applyAlignment="1" pivotButton="0" quotePrefix="0" xfId="0">
      <alignment horizontal="center" vertical="center" wrapText="1"/>
    </xf>
    <xf numFmtId="0" fontId="32" fillId="0" borderId="30" applyAlignment="1" pivotButton="0" quotePrefix="0" xfId="0">
      <alignment vertical="center" wrapText="1"/>
    </xf>
    <xf numFmtId="0" fontId="32" fillId="0" borderId="30" applyAlignment="1" pivotButton="0" quotePrefix="0" xfId="0">
      <alignment horizontal="center" vertical="center" wrapText="1"/>
    </xf>
    <xf numFmtId="9" fontId="32" fillId="0" borderId="30" applyAlignment="1" pivotButton="0" quotePrefix="0" xfId="0">
      <alignment horizontal="center" vertical="center" wrapText="1"/>
    </xf>
    <xf numFmtId="0" fontId="31" fillId="25" borderId="30" applyAlignment="1" pivotButton="0" quotePrefix="0" xfId="0">
      <alignment vertical="center"/>
    </xf>
    <xf numFmtId="0" fontId="31" fillId="25" borderId="30" applyAlignment="1" pivotButton="0" quotePrefix="0" xfId="0">
      <alignment horizontal="center" vertical="center" wrapText="1"/>
    </xf>
    <xf numFmtId="9" fontId="31" fillId="25" borderId="30" applyAlignment="1" pivotButton="0" quotePrefix="0" xfId="0">
      <alignment horizontal="center" vertical="center" wrapText="1"/>
    </xf>
    <xf numFmtId="0" fontId="37" fillId="0" borderId="0" pivotButton="0" quotePrefix="0" xfId="0"/>
    <xf numFmtId="0" fontId="32" fillId="0" borderId="30" applyAlignment="1" pivotButton="0" quotePrefix="0" xfId="0">
      <alignment vertical="center"/>
    </xf>
    <xf numFmtId="0" fontId="29" fillId="0" borderId="35" pivotButton="0" quotePrefix="0" xfId="0"/>
  </cellXfs>
  <cellStyles count="2">
    <cellStyle name="Normal" xfId="0" builtinId="0"/>
    <cellStyle name="Hipervínculo" xfId="1" builtinId="8"/>
  </cellStyles>
  <dxfs count="138">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00FFC7CE"/>
        </patternFill>
      </fill>
    </dxf>
    <dxf>
      <fill>
        <patternFill patternType="solid">
          <fgColor rgb="00FFEB9C"/>
        </patternFill>
      </fill>
    </dxf>
    <dxf>
      <fill>
        <patternFill patternType="solid">
          <fgColor rgb="00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charts/chart1.xml><?xml version="1.0" encoding="utf-8"?>
<chartSpace xmlns:a="http://schemas.openxmlformats.org/drawingml/2006/main" xmlns="http://schemas.openxmlformats.org/drawingml/2006/chart">
  <chart>
    <title>
      <tx>
        <rich>
          <a:bodyPr/>
          <a:p>
            <a:pPr>
              <a:defRPr/>
            </a:pPr>
            <a:r>
              <a:t>Distribución del cumplimiento por estándar (criterios aplicables)</a:t>
            </a:r>
          </a:p>
        </rich>
      </tx>
    </title>
    <plotArea>
      <barChart>
        <barDir val="bar"/>
        <grouping val="percentStacked"/>
        <ser>
          <idx val="0"/>
          <order val="0"/>
          <tx>
            <strRef>
              <f>'Consolidado SF'!E4</f>
            </strRef>
          </tx>
          <spPr>
            <a:solidFill>
              <a:srgbClr val="5B9A68"/>
            </a:solidFill>
            <a:ln>
              <a:prstDash val="solid"/>
            </a:ln>
          </spPr>
          <cat>
            <numRef>
              <f>'Consolidado SF'!$A$5:$A$10</f>
            </numRef>
          </cat>
          <val>
            <numRef>
              <f>'Consolidado SF'!$E$5:$E$10</f>
            </numRef>
          </val>
        </ser>
        <ser>
          <idx val="1"/>
          <order val="1"/>
          <tx>
            <strRef>
              <f>'Consolidado SF'!F4</f>
            </strRef>
          </tx>
          <spPr>
            <a:solidFill>
              <a:srgbClr val="E0B84C"/>
            </a:solidFill>
            <a:ln>
              <a:prstDash val="solid"/>
            </a:ln>
          </spPr>
          <cat>
            <numRef>
              <f>'Consolidado SF'!$A$5:$A$10</f>
            </numRef>
          </cat>
          <val>
            <numRef>
              <f>'Consolidado SF'!$F$5:$F$10</f>
            </numRef>
          </val>
        </ser>
        <ser>
          <idx val="2"/>
          <order val="2"/>
          <tx>
            <strRef>
              <f>'Consolidado SF'!G4</f>
            </strRef>
          </tx>
          <spPr>
            <a:solidFill>
              <a:srgbClr val="C0504D"/>
            </a:solidFill>
            <a:ln>
              <a:prstDash val="solid"/>
            </a:ln>
          </spPr>
          <cat>
            <numRef>
              <f>'Consolidado SF'!$A$5:$A$10</f>
            </numRef>
          </cat>
          <val>
            <numRef>
              <f>'Consolidado SF'!$G$5:$G$10</f>
            </numRef>
          </val>
        </ser>
        <gapWidth val="150"/>
        <overlap val="10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7.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28</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3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4.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4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3.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4.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5.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6.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1: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(AUDITORÍA ESTIMADA - PENDIENTE DE CONFIRMAR EN CAMPO)</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K26"/>
  <sheetViews>
    <sheetView showGridLines="0" workbookViewId="0">
      <selection activeCell="A1" sqref="A1"/>
    </sheetView>
  </sheetViews>
  <sheetFormatPr baseColWidth="8" defaultRowHeight="15"/>
  <cols>
    <col width="36" customWidth="1" style="359" min="1" max="1"/>
    <col width="10" customWidth="1" style="359" min="2" max="2"/>
    <col width="10" customWidth="1" style="359" min="3" max="3"/>
    <col width="11" customWidth="1" style="359" min="4" max="4"/>
    <col width="10" customWidth="1" style="359" min="5" max="5"/>
    <col width="12" customWidth="1" style="359" min="6" max="6"/>
    <col width="10" customWidth="1" style="359" min="7" max="7"/>
    <col width="11" customWidth="1" style="359" min="8" max="8"/>
    <col width="12" customWidth="1" style="359" min="9" max="9"/>
    <col width="12" customWidth="1" style="359" min="10" max="10"/>
    <col width="14" customWidth="1" style="359" min="11" max="11"/>
  </cols>
  <sheetData>
    <row r="1">
      <c r="A1" s="407" t="inlineStr">
        <is>
          <t>CONSOLIDADO – SERVICIO FARMACÉUTICO – CLÍNICA LAS PEÑITAS S.A.S.</t>
        </is>
      </c>
    </row>
    <row r="2">
      <c r="A2" s="408" t="inlineStr">
        <is>
          <t>Resolución 3100 de 2019 · Estándares aplicables a todos los servicios (evaluados desde el SF) y estándar 11.3.2 · Concepto estimado pendiente de confirmar en campo</t>
        </is>
      </c>
    </row>
    <row r="3"/>
    <row r="4" ht="30" customHeight="1" s="359">
      <c r="A4" s="409" t="inlineStr">
        <is>
          <t>Estándar</t>
        </is>
      </c>
      <c r="B4" s="409" t="inlineStr">
        <is>
          <t>Total criterios</t>
        </is>
      </c>
      <c r="C4" s="409" t="inlineStr">
        <is>
          <t>No aplica</t>
        </is>
      </c>
      <c r="D4" s="409" t="inlineStr">
        <is>
          <t>Aplicables</t>
        </is>
      </c>
      <c r="E4" s="409" t="inlineStr">
        <is>
          <t>Cumple</t>
        </is>
      </c>
      <c r="F4" s="409" t="inlineStr">
        <is>
          <t>Cumple parcial</t>
        </is>
      </c>
      <c r="G4" s="409" t="inlineStr">
        <is>
          <t>No cumple</t>
        </is>
      </c>
      <c r="H4" s="409" t="inlineStr">
        <is>
          <t>% Cumple</t>
        </is>
      </c>
      <c r="I4" s="409" t="inlineStr">
        <is>
          <t>Avance ponderado</t>
        </is>
      </c>
      <c r="J4" s="409" t="inlineStr">
        <is>
          <t>Criterios con hallazgo</t>
        </is>
      </c>
      <c r="K4" s="409" t="inlineStr">
        <is>
          <t>Nivel</t>
        </is>
      </c>
    </row>
    <row r="5" ht="28" customHeight="1" s="359">
      <c r="A5" s="410" t="inlineStr">
        <is>
          <t>Talento humano</t>
        </is>
      </c>
      <c r="B5" s="411">
        <f>SUM(C5:D5)</f>
        <v/>
      </c>
      <c r="C5" s="411">
        <f>COUNTIF('11.1.1TH'!$C$4:$C$28,"NA")</f>
        <v/>
      </c>
      <c r="D5" s="411">
        <f>SUM(E5:G5)</f>
        <v/>
      </c>
      <c r="E5" s="411">
        <f>COUNTIF('11.1.1TH'!$C$4:$C$28,"C")</f>
        <v/>
      </c>
      <c r="F5" s="411" t="n">
        <v>3</v>
      </c>
      <c r="G5" s="411">
        <f>COUNTIF('11.1.1TH'!$C$4:$C$28,"NC")-F5</f>
        <v/>
      </c>
      <c r="H5" s="412">
        <f>IF(D5=0,"N/A",E5/D5)</f>
        <v/>
      </c>
      <c r="I5" s="412">
        <f>IF(D5=0,"N/A",(E5+0.5*F5)/D5)</f>
        <v/>
      </c>
      <c r="J5" s="411">
        <f>F5+G5</f>
        <v/>
      </c>
      <c r="K5" s="411">
        <f>IF(D5=0,"No aplica",IF(G5&gt;0,"Crítico",IF(H5&gt;=0.8,"Aceptable","Requiere mejora")))</f>
        <v/>
      </c>
    </row>
    <row r="6" ht="28" customHeight="1" s="359">
      <c r="A6" s="410" t="inlineStr">
        <is>
          <t>Infraestructura</t>
        </is>
      </c>
      <c r="B6" s="411">
        <f>SUM(C6:D6)</f>
        <v/>
      </c>
      <c r="C6" s="411">
        <f>COUNTIF('11.1.2.INF'!$C$5:$C$200,"NA")</f>
        <v/>
      </c>
      <c r="D6" s="411">
        <f>SUM(E6:G6)</f>
        <v/>
      </c>
      <c r="E6" s="411">
        <f>COUNTIF('11.1.2.INF'!$C$5:$C$200,"C")</f>
        <v/>
      </c>
      <c r="F6" s="411" t="n">
        <v>5</v>
      </c>
      <c r="G6" s="411">
        <f>COUNTIF('11.1.2.INF'!$C$5:$C$200,"NC")-F6</f>
        <v/>
      </c>
      <c r="H6" s="412">
        <f>IF(D6=0,"N/A",E6/D6)</f>
        <v/>
      </c>
      <c r="I6" s="412">
        <f>IF(D6=0,"N/A",(E6+0.5*F6)/D6)</f>
        <v/>
      </c>
      <c r="J6" s="411">
        <f>F6+G6</f>
        <v/>
      </c>
      <c r="K6" s="411">
        <f>IF(D6=0,"No aplica",IF(G6&gt;0,"Crítico",IF(H6&gt;=0.8,"Aceptable","Requiere mejora")))</f>
        <v/>
      </c>
    </row>
    <row r="7" ht="28" customHeight="1" s="359">
      <c r="A7" s="410" t="inlineStr">
        <is>
          <t>Dotación</t>
        </is>
      </c>
      <c r="B7" s="411">
        <f>SUM(C7:D7)</f>
        <v/>
      </c>
      <c r="C7" s="411">
        <f>COUNTIF('11.1.3.DOT'!$C$5:$C$66,"NA")</f>
        <v/>
      </c>
      <c r="D7" s="411">
        <f>SUM(E7:G7)</f>
        <v/>
      </c>
      <c r="E7" s="411">
        <f>COUNTIF('11.1.3.DOT'!$C$5:$C$66,"C")</f>
        <v/>
      </c>
      <c r="F7" s="411" t="n">
        <v>4</v>
      </c>
      <c r="G7" s="411">
        <f>COUNTIF('11.1.3.DOT'!$C$5:$C$66,"NC")-F7</f>
        <v/>
      </c>
      <c r="H7" s="412">
        <f>IF(D7=0,"N/A",E7/D7)</f>
        <v/>
      </c>
      <c r="I7" s="412">
        <f>IF(D7=0,"N/A",(E7+0.5*F7)/D7)</f>
        <v/>
      </c>
      <c r="J7" s="411">
        <f>F7+G7</f>
        <v/>
      </c>
      <c r="K7" s="411">
        <f>IF(D7=0,"No aplica",IF(G7&gt;0,"Crítico",IF(H7&gt;=0.8,"Aceptable","Requiere mejora")))</f>
        <v/>
      </c>
    </row>
    <row r="8" ht="28" customHeight="1" s="359">
      <c r="A8" s="410" t="inlineStr">
        <is>
          <t>Medicamentos, dispositivos médicos e insumos</t>
        </is>
      </c>
      <c r="B8" s="411">
        <f>SUM(C8:D8)</f>
        <v/>
      </c>
      <c r="C8" s="411">
        <f>COUNTIF('11.1.4MD'!$C$5:$C$62,"NA")</f>
        <v/>
      </c>
      <c r="D8" s="411">
        <f>SUM(E8:G8)</f>
        <v/>
      </c>
      <c r="E8" s="411">
        <f>COUNTIF('11.1.4MD'!$C$5:$C$62,"C")</f>
        <v/>
      </c>
      <c r="F8" s="411" t="n">
        <v>13</v>
      </c>
      <c r="G8" s="411">
        <f>COUNTIF('11.1.4MD'!$C$5:$C$62,"NC")-F8</f>
        <v/>
      </c>
      <c r="H8" s="412">
        <f>IF(D8=0,"N/A",E8/D8)</f>
        <v/>
      </c>
      <c r="I8" s="412">
        <f>IF(D8=0,"N/A",(E8+0.5*F8)/D8)</f>
        <v/>
      </c>
      <c r="J8" s="411">
        <f>F8+G8</f>
        <v/>
      </c>
      <c r="K8" s="411">
        <f>IF(D8=0,"No aplica",IF(G8&gt;0,"Crítico",IF(H8&gt;=0.8,"Aceptable","Requiere mejora")))</f>
        <v/>
      </c>
    </row>
    <row r="9" ht="28" customHeight="1" s="359">
      <c r="A9" s="410" t="inlineStr">
        <is>
          <t>Procesos prioritarios</t>
        </is>
      </c>
      <c r="B9" s="411">
        <f>SUM(C9:D9)</f>
        <v/>
      </c>
      <c r="C9" s="411">
        <f>COUNTIF('11.1.5.PP'!$C$4:$C$112,"NA")</f>
        <v/>
      </c>
      <c r="D9" s="411">
        <f>SUM(E9:G9)</f>
        <v/>
      </c>
      <c r="E9" s="411">
        <f>COUNTIF('11.1.5.PP'!$C$4:$C$112,"C")</f>
        <v/>
      </c>
      <c r="F9" s="411" t="n">
        <v>9</v>
      </c>
      <c r="G9" s="411">
        <f>COUNTIF('11.1.5.PP'!$C$4:$C$112,"NC")-F9</f>
        <v/>
      </c>
      <c r="H9" s="412">
        <f>IF(D9=0,"N/A",E9/D9)</f>
        <v/>
      </c>
      <c r="I9" s="412">
        <f>IF(D9=0,"N/A",(E9+0.5*F9)/D9)</f>
        <v/>
      </c>
      <c r="J9" s="411">
        <f>F9+G9</f>
        <v/>
      </c>
      <c r="K9" s="411">
        <f>IF(D9=0,"No aplica",IF(G9&gt;0,"Crítico",IF(H9&gt;=0.8,"Aceptable","Requiere mejora")))</f>
        <v/>
      </c>
    </row>
    <row r="10" ht="28" customHeight="1" s="359">
      <c r="A10" s="410" t="inlineStr">
        <is>
          <t>Historia clínica y registros</t>
        </is>
      </c>
      <c r="B10" s="411">
        <f>SUM(C10:D10)</f>
        <v/>
      </c>
      <c r="C10" s="411">
        <f>COUNTIF('11.1.6.HCR'!$C$5:$C$61,"NA")</f>
        <v/>
      </c>
      <c r="D10" s="411">
        <f>SUM(E10:G10)</f>
        <v/>
      </c>
      <c r="E10" s="411">
        <f>COUNTIF('11.1.6.HCR'!$C$5:$C$61,"C")</f>
        <v/>
      </c>
      <c r="F10" s="411" t="n">
        <v>2</v>
      </c>
      <c r="G10" s="411">
        <f>COUNTIF('11.1.6.HCR'!$C$5:$C$61,"NC")-F10</f>
        <v/>
      </c>
      <c r="H10" s="412">
        <f>IF(D10=0,"N/A",E10/D10)</f>
        <v/>
      </c>
      <c r="I10" s="412">
        <f>IF(D10=0,"N/A",(E10+0.5*F10)/D10)</f>
        <v/>
      </c>
      <c r="J10" s="411">
        <f>F10+G10</f>
        <v/>
      </c>
      <c r="K10" s="411">
        <f>IF(D10=0,"No aplica",IF(G10&gt;0,"Crítico",IF(H10&gt;=0.8,"Aceptable","Requiere mejora")))</f>
        <v/>
      </c>
    </row>
    <row r="11" ht="28" customHeight="1" s="359">
      <c r="A11" s="410" t="inlineStr">
        <is>
          <t>Interdependencia</t>
        </is>
      </c>
      <c r="B11" s="411">
        <f>SUM(C11:D11)</f>
        <v/>
      </c>
      <c r="C11" s="411">
        <f>COUNTIF('11.1.7INT'!$C$5:$C$9,"NA")</f>
        <v/>
      </c>
      <c r="D11" s="411">
        <f>SUM(E11:G11)</f>
        <v/>
      </c>
      <c r="E11" s="411">
        <f>COUNTIF('11.1.7INT'!$C$5:$C$9,"C")</f>
        <v/>
      </c>
      <c r="F11" s="411" t="n">
        <v>0</v>
      </c>
      <c r="G11" s="411">
        <f>COUNTIF('11.1.7INT'!$C$5:$C$9,"NC")-F11</f>
        <v/>
      </c>
      <c r="H11" s="412">
        <f>IF(D11=0,"N/A",E11/D11)</f>
        <v/>
      </c>
      <c r="I11" s="412">
        <f>IF(D11=0,"N/A",(E11+0.5*F11)/D11)</f>
        <v/>
      </c>
      <c r="J11" s="411">
        <f>F11+G11</f>
        <v/>
      </c>
      <c r="K11" s="411">
        <f>IF(D11=0,"No aplica",IF(G11&gt;0,"Crítico",IF(H11&gt;=0.8,"Aceptable","Requiere mejora")))</f>
        <v/>
      </c>
    </row>
    <row r="12" ht="28" customHeight="1" s="359">
      <c r="A12" s="410" t="inlineStr">
        <is>
          <t>11.3.2 Servicio farmacéutico</t>
        </is>
      </c>
      <c r="B12" s="411">
        <f>SUM(C12:D12)</f>
        <v/>
      </c>
      <c r="C12" s="411">
        <f>COUNTIF(' 11.3.2.SF'!$C$5:$C$71,"NA")</f>
        <v/>
      </c>
      <c r="D12" s="411">
        <f>SUM(E12:G12)</f>
        <v/>
      </c>
      <c r="E12" s="411">
        <f>COUNTIF(' 11.3.2.SF'!$C$5:$C$71,"C")</f>
        <v/>
      </c>
      <c r="F12" s="411" t="n">
        <v>13</v>
      </c>
      <c r="G12" s="411">
        <f>COUNTIF(' 11.3.2.SF'!$C$5:$C$71,"NC")-F12</f>
        <v/>
      </c>
      <c r="H12" s="412">
        <f>IF(D12=0,"N/A",E12/D12)</f>
        <v/>
      </c>
      <c r="I12" s="412">
        <f>IF(D12=0,"N/A",(E12+0.5*F12)/D12)</f>
        <v/>
      </c>
      <c r="J12" s="411">
        <f>F12+G12</f>
        <v/>
      </c>
      <c r="K12" s="411">
        <f>IF(D12=0,"No aplica",IF(G12&gt;0,"Crítico",IF(H12&gt;=0.8,"Aceptable","Requiere mejora")))</f>
        <v/>
      </c>
    </row>
    <row r="13" ht="28" customHeight="1" s="359">
      <c r="A13" s="413" t="inlineStr">
        <is>
          <t>TOTAL SERVICIO FARMACÉUTICO</t>
        </is>
      </c>
      <c r="B13" s="414">
        <f>SUM(B5:B12)</f>
        <v/>
      </c>
      <c r="C13" s="414">
        <f>SUM(C5:C12)</f>
        <v/>
      </c>
      <c r="D13" s="414">
        <f>SUM(D5:D12)</f>
        <v/>
      </c>
      <c r="E13" s="414">
        <f>SUM(E5:E12)</f>
        <v/>
      </c>
      <c r="F13" s="414">
        <f>SUM(F5:F12)</f>
        <v/>
      </c>
      <c r="G13" s="414">
        <f>SUM(G5:G12)</f>
        <v/>
      </c>
      <c r="H13" s="415">
        <f>E13/D13</f>
        <v/>
      </c>
      <c r="I13" s="415">
        <f>(E13+0.5*F13)/D13</f>
        <v/>
      </c>
      <c r="J13" s="414">
        <f>F13+G13</f>
        <v/>
      </c>
      <c r="K13" s="414">
        <f>IF(G13&gt;0,"Crítico",IF(H13&gt;=0.8,"Aceptable","Requiere mejora"))</f>
        <v/>
      </c>
    </row>
    <row r="14"/>
    <row r="15">
      <c r="A15" s="416" t="inlineStr">
        <is>
          <t>Equivalencia en el formato oficial (C / NC / NA)</t>
        </is>
      </c>
    </row>
    <row r="16">
      <c r="A16" s="414" t="inlineStr"/>
      <c r="B16" s="414" t="inlineStr">
        <is>
          <t>C</t>
        </is>
      </c>
      <c r="C16" s="414" t="inlineStr">
        <is>
          <t>NC</t>
        </is>
      </c>
      <c r="D16" s="414" t="inlineStr">
        <is>
          <t>NA</t>
        </is>
      </c>
      <c r="E16" s="414" t="inlineStr">
        <is>
          <t>% Cumplimiento</t>
        </is>
      </c>
    </row>
    <row r="17">
      <c r="A17" s="417" t="inlineStr">
        <is>
          <t>Servicio farmacéutico (8 estándares)</t>
        </is>
      </c>
      <c r="B17" s="411">
        <f>E13</f>
        <v/>
      </c>
      <c r="C17" s="411">
        <f>F13+G13</f>
        <v/>
      </c>
      <c r="D17" s="411">
        <f>C13</f>
        <v/>
      </c>
      <c r="E17" s="412">
        <f>B17/(B17+C17)</f>
        <v/>
      </c>
    </row>
    <row r="18"/>
    <row r="19">
      <c r="A19" s="416" t="inlineStr">
        <is>
          <t>Lectura del consolidado</t>
        </is>
      </c>
    </row>
    <row r="20" ht="42" customHeight="1" s="359">
      <c r="A20" s="386" t="inlineStr">
        <is>
          <t>Resultado global</t>
        </is>
      </c>
      <c r="B20" s="387" t="inlineStr">
        <is>
          <t>El SF cumple cerca de la mitad de los criterios aplicables. Casi todos los demás son cumplimientos parciales: el servicio tiene la estructura y los documentos, y las brechas están en la implementación y el seguimiento.</t>
        </is>
      </c>
      <c r="C20" s="405" t="n"/>
      <c r="D20" s="405" t="n"/>
      <c r="E20" s="405" t="n"/>
      <c r="F20" s="405" t="n"/>
      <c r="G20" s="405" t="n"/>
      <c r="H20" s="405" t="n"/>
      <c r="I20" s="405" t="n"/>
      <c r="J20" s="405" t="n"/>
      <c r="K20" s="406" t="n"/>
    </row>
    <row r="21" ht="42" customHeight="1" s="359">
      <c r="A21" s="386" t="inlineStr">
        <is>
          <t>Condición de habilitación</t>
        </is>
      </c>
      <c r="B21" s="387" t="inlineStr">
        <is>
          <t>En la Res. 3100 de 2019 el cumplimiento es total por criterio: todo "Cumple parcialmente" se califica NC en el formato oficial. Con el resultado actual, el servicio no se declararía cumplidor hasta cerrar los hallazgos parciales y los no cumplidos.</t>
        </is>
      </c>
      <c r="C21" s="405" t="n"/>
      <c r="D21" s="405" t="n"/>
      <c r="E21" s="405" t="n"/>
      <c r="F21" s="405" t="n"/>
      <c r="G21" s="405" t="n"/>
      <c r="H21" s="405" t="n"/>
      <c r="I21" s="405" t="n"/>
      <c r="J21" s="405" t="n"/>
      <c r="K21" s="406" t="n"/>
    </row>
    <row r="22" ht="42" customHeight="1" s="359">
      <c r="A22" s="386" t="inlineStr">
        <is>
          <t>Fortalezas</t>
        </is>
      </c>
      <c r="B22" s="387" t="inlineStr">
        <is>
          <t>Talento humano idóneo, medicamentos de control especial, recepción técnica, dispensación en dosis unitaria en hospitalización, registros electrónicos y control documental.</t>
        </is>
      </c>
      <c r="C22" s="405" t="n"/>
      <c r="D22" s="405" t="n"/>
      <c r="E22" s="405" t="n"/>
      <c r="F22" s="405" t="n"/>
      <c r="G22" s="405" t="n"/>
      <c r="H22" s="405" t="n"/>
      <c r="I22" s="405" t="n"/>
      <c r="J22" s="405" t="n"/>
      <c r="K22" s="406" t="n"/>
    </row>
    <row r="23" ht="42" customHeight="1" s="359">
      <c r="A23" s="386" t="inlineStr">
        <is>
          <t>Brechas críticas (No cumple)</t>
        </is>
      </c>
      <c r="B23" s="387" t="inlineStr">
        <is>
          <t>Área de cuarentena, aviso de prohibición de asesoría farmacológica, kit de derrames, seguimiento a stocks de servicios, educación al paciente al egreso y estudio de capacidad para estudiantes.</t>
        </is>
      </c>
      <c r="C23" s="405" t="n"/>
      <c r="D23" s="405" t="n"/>
      <c r="E23" s="405" t="n"/>
      <c r="F23" s="405" t="n"/>
      <c r="G23" s="405" t="n"/>
      <c r="H23" s="405" t="n"/>
      <c r="I23" s="405" t="n"/>
      <c r="J23" s="405" t="n"/>
      <c r="K23" s="406" t="n"/>
    </row>
    <row r="24" ht="42" customHeight="1" s="359">
      <c r="A24" s="386" t="inlineStr">
        <is>
          <t>Brechas de mayor riesgo (parciales)</t>
        </is>
      </c>
      <c r="B24" s="387" t="inlineStr">
        <is>
          <t>Cadena de frío (registros de fin de semana, contingencia, transporte), calibración de termohigrómetros, señalización LASA, conciliación medicamentosa, humedad en bodega y verificación de registros sanitarios.</t>
        </is>
      </c>
      <c r="C24" s="405" t="n"/>
      <c r="D24" s="405" t="n"/>
      <c r="E24" s="405" t="n"/>
      <c r="F24" s="405" t="n"/>
      <c r="G24" s="405" t="n"/>
      <c r="H24" s="405" t="n"/>
      <c r="I24" s="405" t="n"/>
      <c r="J24" s="405" t="n"/>
      <c r="K24" s="406" t="n"/>
    </row>
    <row r="25" ht="42" customHeight="1" s="359">
      <c r="A25" s="386" t="inlineStr">
        <is>
          <t>Meta sugerida</t>
        </is>
      </c>
      <c r="B25" s="387" t="inlineStr">
        <is>
          <t>Cerrar los 6 "No cumple" en menos de un mes y bajar los parciales a menos del 10 % de los criterios aplicables antes de la visita de verificación.</t>
        </is>
      </c>
      <c r="C25" s="405" t="n"/>
      <c r="D25" s="405" t="n"/>
      <c r="E25" s="405" t="n"/>
      <c r="F25" s="405" t="n"/>
      <c r="G25" s="405" t="n"/>
      <c r="H25" s="405" t="n"/>
      <c r="I25" s="405" t="n"/>
      <c r="J25" s="405" t="n"/>
      <c r="K25" s="406" t="n"/>
    </row>
    <row r="26" ht="42" customHeight="1" s="359">
      <c r="A26" s="386" t="inlineStr">
        <is>
          <t>Nota</t>
        </is>
      </c>
      <c r="B26" s="387" t="inlineStr">
        <is>
          <t>Concepto estimado. Cumple, No cumple y No aplica se recalculan desde la columna Estado de cada hoja al abrir en Excel. "Cumple parcial" es el desglose de la auditoría (criterios calificados NC por cumplimiento parcial) y está digitado: si cambian calificaciones, actualícelo a mano.</t>
        </is>
      </c>
      <c r="C26" s="405" t="n"/>
      <c r="D26" s="405" t="n"/>
      <c r="E26" s="405" t="n"/>
      <c r="F26" s="405" t="n"/>
      <c r="G26" s="405" t="n"/>
      <c r="H26" s="405" t="n"/>
      <c r="I26" s="405" t="n"/>
      <c r="J26" s="405" t="n"/>
      <c r="K26" s="406" t="n"/>
    </row>
  </sheetData>
  <mergeCells count="7">
    <mergeCell ref="B23:K23"/>
    <mergeCell ref="B22:K22"/>
    <mergeCell ref="B26:K26"/>
    <mergeCell ref="B21:K21"/>
    <mergeCell ref="B25:K25"/>
    <mergeCell ref="B24:K24"/>
    <mergeCell ref="B20:K20"/>
  </mergeCells>
  <conditionalFormatting sqref="K5:K13">
    <cfRule type="cellIs" priority="1" operator="equal" dxfId="135">
      <formula>"Crítico"</formula>
    </cfRule>
    <cfRule type="cellIs" priority="2" operator="equal" dxfId="136">
      <formula>"Requiere mejora"</formula>
    </cfRule>
    <cfRule type="cellIs" priority="3" operator="equal" dxfId="137">
      <formula>"Aceptable"</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4" customWidth="1" style="359" min="1" max="1"/>
    <col width="11" customWidth="1" style="359" min="2" max="2"/>
    <col width="13" customWidth="1" style="359" min="3" max="3"/>
    <col width="11" customWidth="1" style="359" min="4" max="4"/>
    <col width="11" customWidth="1" style="359" min="5" max="5"/>
    <col width="13" customWidth="1" style="359" min="6" max="6"/>
    <col width="60" customWidth="1" style="359" min="7" max="7"/>
  </cols>
  <sheetData>
    <row r="1">
      <c r="A1" s="391" t="inlineStr">
        <is>
          <t>AUDITORÍA ESTIMADA – SERVICIO FARMACÉUTICO – CLÍNICA LAS PEÑITAS S.A.S.</t>
        </is>
      </c>
    </row>
    <row r="2" ht="60" customHeight="1" s="359">
      <c r="A2" s="392" t="inlineStr">
        <is>
          <t>IMPORTANTE</t>
        </is>
      </c>
      <c r="B2" s="392" t="inlineStr">
        <is>
          <t>ESCENARIO ESTIMADO, NO RESULTADO REAL. Los conceptos y comentarios están redactados como los escribiría un auditor, con base en los hallazgos frecuentes en servicios farmacéuticos hospitalarios de mediana complejidad, no en una visita a la Clínica Las Peñitas. Cada concepto debe confirmarse con los documentos y el recorrido en campo antes de usarse como autoevaluación oficial.</t>
        </is>
      </c>
      <c r="C2" s="405" t="n"/>
      <c r="D2" s="405" t="n"/>
      <c r="E2" s="405" t="n"/>
      <c r="F2" s="405" t="n"/>
      <c r="G2" s="406" t="n"/>
    </row>
    <row r="3" ht="30" customHeight="1" s="359">
      <c r="A3" s="386" t="inlineStr">
        <is>
          <t>Columna Estado</t>
        </is>
      </c>
      <c r="B3" s="387" t="inlineStr">
        <is>
          <t>Cumple → C  |  Cumple parcialmente y No cumple → NC  |  No aplica → NA.</t>
        </is>
      </c>
      <c r="C3" s="405" t="n"/>
      <c r="D3" s="405" t="n"/>
      <c r="E3" s="405" t="n"/>
      <c r="F3" s="405" t="n"/>
      <c r="G3" s="406" t="n"/>
    </row>
    <row r="4"/>
    <row r="5">
      <c r="A5" s="391" t="inlineStr">
        <is>
          <t>RESULTADO POR ESTÁNDAR (criterios aplicables)</t>
        </is>
      </c>
    </row>
    <row r="6">
      <c r="A6" s="395" t="inlineStr">
        <is>
          <t>Estándar</t>
        </is>
      </c>
      <c r="B6" s="395" t="inlineStr">
        <is>
          <t>Cumple</t>
        </is>
      </c>
      <c r="C6" s="395" t="inlineStr">
        <is>
          <t>Cumple parcial</t>
        </is>
      </c>
      <c r="D6" s="395" t="inlineStr">
        <is>
          <t>No cumple</t>
        </is>
      </c>
      <c r="E6" s="395" t="inlineStr">
        <is>
          <t>No aplica</t>
        </is>
      </c>
      <c r="F6" s="395" t="inlineStr">
        <is>
          <t>% Cumple</t>
        </is>
      </c>
      <c r="G6" s="395" t="inlineStr">
        <is>
          <t>Lectura</t>
        </is>
      </c>
    </row>
    <row r="7">
      <c r="A7" s="387" t="inlineStr">
        <is>
          <t>Talento humano</t>
        </is>
      </c>
      <c r="B7" s="387" t="n">
        <v>2</v>
      </c>
      <c r="C7" s="387" t="n">
        <v>3</v>
      </c>
      <c r="D7" s="387" t="n">
        <v>1</v>
      </c>
      <c r="E7" s="387" t="n">
        <v>15</v>
      </c>
      <c r="F7" s="396" t="n">
        <v>0.3333333333333333</v>
      </c>
      <c r="G7" s="387" t="inlineStr">
        <is>
          <t>Personal idóneo; faltan estudio de cargas y soportes completos.</t>
        </is>
      </c>
    </row>
    <row r="8">
      <c r="A8" s="387" t="inlineStr">
        <is>
          <t>Infraestructura</t>
        </is>
      </c>
      <c r="B8" s="387" t="n">
        <v>13</v>
      </c>
      <c r="C8" s="387" t="n">
        <v>5</v>
      </c>
      <c r="D8" s="387" t="n">
        <v>0</v>
      </c>
      <c r="E8" s="387" t="n">
        <v>151</v>
      </c>
      <c r="F8" s="396" t="n">
        <v>0.7222222222222222</v>
      </c>
      <c r="G8" s="387" t="inlineStr">
        <is>
          <t>Adecuada en general; humedad en bodega, orden y respaldo eléctrico de neveras.</t>
        </is>
      </c>
    </row>
    <row r="9">
      <c r="A9" s="387" t="inlineStr">
        <is>
          <t>Dotación</t>
        </is>
      </c>
      <c r="B9" s="387" t="n">
        <v>5</v>
      </c>
      <c r="C9" s="387" t="n">
        <v>4</v>
      </c>
      <c r="D9" s="387" t="n">
        <v>0</v>
      </c>
      <c r="E9" s="387" t="n">
        <v>42</v>
      </c>
      <c r="F9" s="396" t="n">
        <v>0.5555555555555556</v>
      </c>
      <c r="G9" s="387" t="inlineStr">
        <is>
          <t>Equipos disponibles; calibración vencida y stocks sin instrumento de medición.</t>
        </is>
      </c>
    </row>
    <row r="10">
      <c r="A10" s="387" t="inlineStr">
        <is>
          <t>Medicamentos, DM e insumos</t>
        </is>
      </c>
      <c r="B10" s="387" t="n">
        <v>23</v>
      </c>
      <c r="C10" s="387" t="n">
        <v>13</v>
      </c>
      <c r="D10" s="387" t="n">
        <v>2</v>
      </c>
      <c r="E10" s="387" t="n">
        <v>13</v>
      </c>
      <c r="F10" s="396" t="n">
        <v>0.6052631578947368</v>
      </c>
      <c r="G10" s="387" t="inlineStr">
        <is>
          <t>Base sólida; brechas en kit de derrames, seguimiento a stocks y cadena de frío.</t>
        </is>
      </c>
    </row>
    <row r="11">
      <c r="A11" s="387" t="inlineStr">
        <is>
          <t>Procesos prioritarios</t>
        </is>
      </c>
      <c r="B11" s="387" t="n">
        <v>9</v>
      </c>
      <c r="C11" s="387" t="n">
        <v>9</v>
      </c>
      <c r="D11" s="387" t="n">
        <v>1</v>
      </c>
      <c r="E11" s="387" t="n">
        <v>72</v>
      </c>
      <c r="F11" s="396" t="n">
        <v>0.4736842105263158</v>
      </c>
      <c r="G11" s="387" t="inlineStr">
        <is>
          <t>Documentado; la implementación en seguridad del paciente es parcial.</t>
        </is>
      </c>
    </row>
    <row r="12">
      <c r="A12" s="387" t="inlineStr">
        <is>
          <t>Historia clínica y registros</t>
        </is>
      </c>
      <c r="B12" s="387" t="n">
        <v>4</v>
      </c>
      <c r="C12" s="387" t="n">
        <v>2</v>
      </c>
      <c r="D12" s="387" t="n">
        <v>0</v>
      </c>
      <c r="E12" s="387" t="n">
        <v>45</v>
      </c>
      <c r="F12" s="396" t="n">
        <v>0.6666666666666666</v>
      </c>
      <c r="G12" s="387" t="inlineStr">
        <is>
          <t>Sistema confiable; los registros manuales tienen enmendaduras.</t>
        </is>
      </c>
    </row>
    <row r="13">
      <c r="A13" s="387" t="inlineStr">
        <is>
          <t>Interdependencia</t>
        </is>
      </c>
      <c r="B13" s="387" t="n">
        <v>0</v>
      </c>
      <c r="C13" s="387" t="n">
        <v>0</v>
      </c>
      <c r="D13" s="387" t="n">
        <v>0</v>
      </c>
      <c r="E13" s="387" t="n">
        <v>5</v>
      </c>
      <c r="F13" s="396" t="n"/>
      <c r="G13" s="387" t="inlineStr">
        <is>
          <t>No aplica al SF.</t>
        </is>
      </c>
    </row>
    <row r="14">
      <c r="A14" s="387" t="inlineStr">
        <is>
          <t>11.3.2 Servicio farmacéutico</t>
        </is>
      </c>
      <c r="B14" s="387" t="n">
        <v>9</v>
      </c>
      <c r="C14" s="387" t="n">
        <v>13</v>
      </c>
      <c r="D14" s="387" t="n">
        <v>2</v>
      </c>
      <c r="E14" s="387" t="n">
        <v>14</v>
      </c>
      <c r="F14" s="396" t="n">
        <v>0.375</v>
      </c>
      <c r="G14" s="387" t="inlineStr">
        <is>
          <t>Áreas y procesos especiales con pendientes; aviso al usuario ausente.</t>
        </is>
      </c>
    </row>
    <row r="15">
      <c r="A15" s="397" t="inlineStr">
        <is>
          <t>TOTAL</t>
        </is>
      </c>
      <c r="B15" s="397" t="n">
        <v>65</v>
      </c>
      <c r="C15" s="397" t="n">
        <v>49</v>
      </c>
      <c r="D15" s="397" t="n">
        <v>6</v>
      </c>
      <c r="E15" s="397" t="n">
        <v>357</v>
      </c>
      <c r="F15" s="398" t="n">
        <v>0.5416666666666666</v>
      </c>
      <c r="G15" s="397" t="inlineStr">
        <is>
          <t>120 criterios aplicables</t>
        </is>
      </c>
    </row>
    <row r="16"/>
    <row r="17">
      <c r="A17" s="391" t="inlineStr">
        <is>
          <t>HALLAZGOS CRÍTICOS (No cumple)</t>
        </is>
      </c>
    </row>
    <row r="18" ht="15" customHeight="1" s="359">
      <c r="A18" s="399" t="inlineStr">
        <is>
          <t>Área de cuarentena (SF 5.8)</t>
        </is>
      </c>
      <c r="B18" s="400" t="inlineStr">
        <is>
          <t>No existe área delimitada ni señalizada.</t>
        </is>
      </c>
      <c r="C18" s="405" t="n"/>
      <c r="D18" s="405" t="n"/>
      <c r="E18" s="405" t="n"/>
      <c r="F18" s="405" t="n"/>
      <c r="G18" s="406" t="n"/>
    </row>
    <row r="19" ht="30" customHeight="1" s="359">
      <c r="A19" s="399" t="inlineStr">
        <is>
          <t>Aviso al usuario (SF 15.2)</t>
        </is>
      </c>
      <c r="B19" s="400" t="inlineStr">
        <is>
          <t>Falta el aviso que prohíbe la asesoría farmacológica por personal distinto al QF o al médico tratante.</t>
        </is>
      </c>
      <c r="C19" s="405" t="n"/>
      <c r="D19" s="405" t="n"/>
      <c r="E19" s="405" t="n"/>
      <c r="F19" s="405" t="n"/>
      <c r="G19" s="406" t="n"/>
    </row>
    <row r="20" ht="15" customHeight="1" s="359">
      <c r="A20" s="399" t="inlineStr">
        <is>
          <t>Kit de derrames (MD 10)</t>
        </is>
      </c>
      <c r="B20" s="400" t="inlineStr">
        <is>
          <t>No señalizado, incompleto y sin documento que defina su contenido.</t>
        </is>
      </c>
      <c r="C20" s="405" t="n"/>
      <c r="D20" s="405" t="n"/>
      <c r="E20" s="405" t="n"/>
      <c r="F20" s="405" t="n"/>
      <c r="G20" s="406" t="n"/>
    </row>
    <row r="21" ht="15" customHeight="1" s="359">
      <c r="A21" s="399" t="inlineStr">
        <is>
          <t>Seguimiento a stocks (MD 4.13)</t>
        </is>
      </c>
      <c r="B21" s="400" t="inlineStr">
        <is>
          <t>No se documenta el seguimiento al uso de medicamentos e insumos en stocks y depósitos.</t>
        </is>
      </c>
      <c r="C21" s="405" t="n"/>
      <c r="D21" s="405" t="n"/>
      <c r="E21" s="405" t="n"/>
      <c r="F21" s="405" t="n"/>
      <c r="G21" s="406" t="n"/>
    </row>
    <row r="22" ht="15" customHeight="1" s="359">
      <c r="A22" s="399" t="inlineStr">
        <is>
          <t>Educación al paciente (PP 5.2)</t>
        </is>
      </c>
      <c r="B22" s="400" t="inlineStr">
        <is>
          <t>No hay registros de educación sobre medicamentos al egreso.</t>
        </is>
      </c>
      <c r="C22" s="405" t="n"/>
      <c r="D22" s="405" t="n"/>
      <c r="E22" s="405" t="n"/>
      <c r="F22" s="405" t="n"/>
      <c r="G22" s="406" t="n"/>
    </row>
    <row r="23" ht="15" customHeight="1" s="359">
      <c r="A23" s="399" t="inlineStr">
        <is>
          <t>Práctica formativa (TH 4.3)</t>
        </is>
      </c>
      <c r="B23" s="400" t="inlineStr">
        <is>
          <t>No hay estudio de capacidad para estudiantes en el SF.</t>
        </is>
      </c>
      <c r="C23" s="405" t="n"/>
      <c r="D23" s="405" t="n"/>
      <c r="E23" s="405" t="n"/>
      <c r="F23" s="405" t="n"/>
      <c r="G23" s="406" t="n"/>
    </row>
    <row r="24"/>
    <row r="25">
      <c r="A25" s="391" t="inlineStr">
        <is>
          <t>HALLAZGOS DE MAYOR RIESGO (Cumple parcialmente)</t>
        </is>
      </c>
    </row>
    <row r="26" ht="45" customHeight="1" s="359">
      <c r="A26" s="402" t="inlineStr">
        <is>
          <t>Cadena de frío</t>
        </is>
      </c>
      <c r="B26" s="403" t="inlineStr">
        <is>
          <t>Vacíos en registros de fines de semana; plan de contingencia sin evidencia de aplicación; transporte de refrigerados sin control de temperatura; planta eléctrica sin circuitos identificados para las neveras.</t>
        </is>
      </c>
      <c r="C26" s="405" t="n"/>
      <c r="D26" s="405" t="n"/>
      <c r="E26" s="405" t="n"/>
      <c r="F26" s="405" t="n"/>
      <c r="G26" s="406" t="n"/>
    </row>
    <row r="27" ht="30" customHeight="1" s="359">
      <c r="A27" s="402" t="inlineStr">
        <is>
          <t>Calibración</t>
        </is>
      </c>
      <c r="B27" s="403" t="inlineStr">
        <is>
          <t>Termohigrómetros con calibración vencida o sin certificado acreditado; stocks sin instrumento de medición.</t>
        </is>
      </c>
      <c r="C27" s="405" t="n"/>
      <c r="D27" s="405" t="n"/>
      <c r="E27" s="405" t="n"/>
      <c r="F27" s="405" t="n"/>
      <c r="G27" s="406" t="n"/>
    </row>
    <row r="28" ht="30" customHeight="1" s="359">
      <c r="A28" s="402" t="inlineStr">
        <is>
          <t>Alto riesgo / LASA</t>
        </is>
      </c>
      <c r="B28" s="403" t="inlineStr">
        <is>
          <t>Señalización incompleta, doble verificación no sistemática, conciliación medicamentosa no registrada en todos los casos.</t>
        </is>
      </c>
      <c r="C28" s="405" t="n"/>
      <c r="D28" s="405" t="n"/>
      <c r="E28" s="405" t="n"/>
      <c r="F28" s="405" t="n"/>
      <c r="G28" s="406" t="n"/>
    </row>
    <row r="29" ht="15" customHeight="1" s="359">
      <c r="A29" s="402" t="inlineStr">
        <is>
          <t>Condiciones ambientales</t>
        </is>
      </c>
      <c r="B29" s="403" t="inlineStr">
        <is>
          <t>Humedad fuera de rango en bodega sin acción correctiva y humedad en el techo.</t>
        </is>
      </c>
      <c r="C29" s="405" t="n"/>
      <c r="D29" s="405" t="n"/>
      <c r="E29" s="405" t="n"/>
      <c r="F29" s="405" t="n"/>
      <c r="G29" s="406" t="n"/>
    </row>
    <row r="30" ht="15" customHeight="1" s="359">
      <c r="A30" s="402" t="inlineStr">
        <is>
          <t>Registros sanitarios</t>
        </is>
      </c>
      <c r="B30" s="403" t="inlineStr">
        <is>
          <t>Sin verificación periódica de vigencia en medicamentos y dispositivos.</t>
        </is>
      </c>
      <c r="C30" s="405" t="n"/>
      <c r="D30" s="405" t="n"/>
      <c r="E30" s="405" t="n"/>
      <c r="F30" s="405" t="n"/>
      <c r="G30" s="406" t="n"/>
    </row>
    <row r="31" ht="15" customHeight="1" s="359">
      <c r="A31" s="402" t="inlineStr">
        <is>
          <t>Registros manuales</t>
        </is>
      </c>
      <c r="B31" s="403" t="inlineStr">
        <is>
          <t>Tachones, enmendaduras y campos incompletos.</t>
        </is>
      </c>
      <c r="C31" s="405" t="n"/>
      <c r="D31" s="405" t="n"/>
      <c r="E31" s="405" t="n"/>
      <c r="F31" s="405" t="n"/>
      <c r="G31" s="406" t="n"/>
    </row>
    <row r="32"/>
    <row r="33">
      <c r="A33" s="391" t="inlineStr">
        <is>
          <t>PLAN DE ACCIÓN PRIORIZADO</t>
        </is>
      </c>
    </row>
    <row r="34" ht="45" customHeight="1" s="359">
      <c r="A34" s="386" t="inlineStr">
        <is>
          <t>Inmediato (&lt; 2 semanas)</t>
        </is>
      </c>
      <c r="B34" s="387" t="inlineStr">
        <is>
          <t>Delimitar y señalizar cuarentena y devueltos/rechazados; instalar el aviso de prohibición de asesoría; completar, documentar y señalizar el kit de derrames; retirar las cajas del piso de la bodega.</t>
        </is>
      </c>
      <c r="C34" s="405" t="n"/>
      <c r="D34" s="405" t="n"/>
      <c r="E34" s="405" t="n"/>
      <c r="F34" s="405" t="n"/>
      <c r="G34" s="406" t="n"/>
    </row>
    <row r="35" ht="45" customHeight="1" s="359">
      <c r="A35" s="386" t="inlineStr">
        <is>
          <t>Corto plazo (1 mes)</t>
        </is>
      </c>
      <c r="B35" s="387" t="inlineStr">
        <is>
          <t>Calibrar termohigrómetros con laboratorio acreditado y dotar los stocks; cubrir los registros de temperatura de fines de semana (data logger); identificar los circuitos de la planta eléctrica para las neveras; completar la señalización LASA.</t>
        </is>
      </c>
      <c r="C35" s="405" t="n"/>
      <c r="D35" s="405" t="n"/>
      <c r="E35" s="405" t="n"/>
      <c r="F35" s="405" t="n"/>
      <c r="G35" s="406" t="n"/>
    </row>
    <row r="36" ht="45" customHeight="1" s="359">
      <c r="A36" s="386" t="inlineStr">
        <is>
          <t>Mediano plazo (2-3 meses)</t>
        </is>
      </c>
      <c r="B36" s="387" t="inlineStr">
        <is>
          <t>Implementar rondas documentadas a stocks y carros de paro; registrar la conciliación medicamentosa y la educación al egreso; estudio de cargas del SF; evaluación de adherencia a procedimientos; verificación periódica de registros INVIMA; corregir la humedad del techo.</t>
        </is>
      </c>
      <c r="C36" s="405" t="n"/>
      <c r="D36" s="405" t="n"/>
      <c r="E36" s="405" t="n"/>
      <c r="F36" s="405" t="n"/>
      <c r="G36" s="406" t="n"/>
    </row>
    <row r="37" ht="15" customHeight="1" s="359">
      <c r="A37" s="386" t="inlineStr">
        <is>
          <t>Antes de la visita</t>
        </is>
      </c>
      <c r="B37" s="387" t="inlineStr">
        <is>
          <t>Repetir la autoevaluación con evidencia real y organizar una carpeta de soportes por estándar.</t>
        </is>
      </c>
      <c r="C37" s="405" t="n"/>
      <c r="D37" s="405" t="n"/>
      <c r="E37" s="405" t="n"/>
      <c r="F37" s="405" t="n"/>
      <c r="G37" s="406" t="n"/>
    </row>
  </sheetData>
  <mergeCells count="23">
    <mergeCell ref="B2:G2"/>
    <mergeCell ref="A17:G17"/>
    <mergeCell ref="B23:G23"/>
    <mergeCell ref="B29:G29"/>
    <mergeCell ref="B19:G19"/>
    <mergeCell ref="B34:G34"/>
    <mergeCell ref="B28:G28"/>
    <mergeCell ref="B37:G37"/>
    <mergeCell ref="B30:G30"/>
    <mergeCell ref="B20:G20"/>
    <mergeCell ref="A1:G1"/>
    <mergeCell ref="B36:G36"/>
    <mergeCell ref="B35:G35"/>
    <mergeCell ref="B26:G26"/>
    <mergeCell ref="A25:G25"/>
    <mergeCell ref="B3:G3"/>
    <mergeCell ref="B22:G22"/>
    <mergeCell ref="B31:G31"/>
    <mergeCell ref="B27:G27"/>
    <mergeCell ref="B18:G18"/>
    <mergeCell ref="B21:G21"/>
    <mergeCell ref="A33:G33"/>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4"/>
    <row r="65"/>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79"/>
    <row r="80"/>
    <row r="81"/>
    <row r="82"/>
    <row r="83"/>
    <row r="84"/>
    <row r="85"/>
    <row r="86"/>
    <row r="87"/>
    <row r="88"/>
    <row r="89"/>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92"/>
    <row r="93"/>
    <row r="94"/>
    <row r="95"/>
    <row r="96"/>
    <row r="97"/>
    <row r="98"/>
    <row r="99"/>
    <row r="100"/>
    <row r="101"/>
    <row r="102"/>
    <row r="103"/>
    <row r="104"/>
    <row r="105"/>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5.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418" t="n"/>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379" t="inlineStr">
        <is>
          <t>Se evidencian hojas de vida del Químico Farmacéutico director técnico, regentes de farmacia y auxiliares con títulos o certificados de aptitud ocupacional expedidos por instituciones autorizadas. Cumple.</t>
        </is>
      </c>
      <c r="E4" s="418" t="n"/>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NC</t>
        </is>
      </c>
      <c r="D5" s="379" t="inlineStr">
        <is>
          <t>Se evidencia inscripción en ReTHUS del talento humano del servicio; sin embargo, algunas hojas de vida no cuentan con el soporte de la consulta. Se recomienda anexarlo en todas.</t>
        </is>
      </c>
      <c r="E5" s="418" t="n"/>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NC</t>
        </is>
      </c>
      <c r="D6" s="379" t="inlineStr">
        <is>
          <t>Se evidencian cuadros de turno con cobertura 24 horas. No se evidencia estudio de cargas que sustente la suficiencia del talento humano frente a la capacidad instalada y la demanda del servicio.</t>
        </is>
      </c>
      <c r="E6" s="418" t="n"/>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379" t="inlineStr">
        <is>
          <t>Se evidencia convenio docencia-servicio vigente que incluye el servicio farmacéutico como escenario de práctica. Cumple.</t>
        </is>
      </c>
      <c r="E8" s="418" t="n"/>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NC</t>
        </is>
      </c>
      <c r="D9" s="379" t="inlineStr">
        <is>
          <t>La supervisión de estudiantes la realiza el regente de turno, según refiere el personal. No se evidencia procedimiento documentado ni registro de la supervisión.</t>
        </is>
      </c>
      <c r="E9" s="418" t="n"/>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NC</t>
        </is>
      </c>
      <c r="D10" s="379" t="inlineStr">
        <is>
          <t>No se evidencia estudio de capacidad instalada que defina el número máximo de estudiantes simultáneos por jornada en el servicio farmacéutico.</t>
        </is>
      </c>
      <c r="E10" s="41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41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41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41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41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41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41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41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41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41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41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41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41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41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41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41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41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379" t="inlineStr">
        <is>
          <t>Se evidencia que la edificación es de uso exclusivo en salud. Cumple.</t>
        </is>
      </c>
      <c r="E5" s="418" t="n"/>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41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379" t="inlineStr">
        <is>
          <t>En la edificación funciona un único prestador (Clínica Las Peñitas); no hay terceros que compartan infraestructura con el SF.</t>
        </is>
      </c>
      <c r="E7" s="41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C</t>
        </is>
      </c>
      <c r="D8" s="379" t="inlineStr">
        <is>
          <t>Se evidencia tanque de almacenamiento de agua con reserva mínima de 24 horas y certificado de lavado y desinfección vigente. Cumple.</t>
        </is>
      </c>
      <c r="E8" s="41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NA</t>
        </is>
      </c>
      <c r="D9" s="379" t="inlineStr">
        <is>
          <t>La clínica opera en una sola infraestructura; no hay edificaciones vinculadas por túnel o puente que el SF deba abastecer.</t>
        </is>
      </c>
      <c r="E9" s="41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NA</t>
        </is>
      </c>
      <c r="D10" s="380" t="inlineStr">
        <is>
          <t>La clínica opera en una sola infraestructura; no hay edificaciones vinculadas por túnel o puente que el SF deba abastecer.</t>
        </is>
      </c>
      <c r="E10" s="41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NA</t>
        </is>
      </c>
      <c r="D11" s="379" t="inlineStr">
        <is>
          <t>La clínica opera en una sola infraestructura; no hay edificaciones vinculadas por túnel o puente que el SF deba abastecer.</t>
        </is>
      </c>
      <c r="E11" s="41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NA</t>
        </is>
      </c>
      <c r="D12" s="379" t="inlineStr">
        <is>
          <t>La clínica opera en una sola infraestructura; no hay edificaciones vinculadas por túnel o puente que el SF deba abastecer.</t>
        </is>
      </c>
      <c r="E12" s="41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NA</t>
        </is>
      </c>
      <c r="D13" s="379" t="inlineStr">
        <is>
          <t>La clínica opera en una sola infraestructura; no hay edificaciones vinculadas por túnel o puente que el SF deba abastecer.</t>
        </is>
      </c>
      <c r="E13" s="41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NA</t>
        </is>
      </c>
      <c r="D15" s="379" t="inlineStr">
        <is>
          <t>Edificación de uso exclusivo en salud; no aplica el criterio de uso mixto.</t>
        </is>
      </c>
      <c r="E15" s="41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NA</t>
        </is>
      </c>
      <c r="D16" s="379" t="inlineStr">
        <is>
          <t>Edificación de uso exclusivo en salud; no aplica el criterio de uso mixto.</t>
        </is>
      </c>
      <c r="E16" s="41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C</t>
        </is>
      </c>
      <c r="D18" s="379" t="inlineStr">
        <is>
          <t>El acceso a los servicios de pisos superiores cuenta con ascensor y rampa que permiten la distribución de medicamentos desde el servicio farmacéutico. Cumple.</t>
        </is>
      </c>
      <c r="E18" s="41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NA</t>
        </is>
      </c>
      <c r="D20" s="379" t="inlineStr">
        <is>
          <t>No se usan sistemas alternativos de elevación; el acceso es por ascensor o rampa.</t>
        </is>
      </c>
      <c r="E20" s="41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NA</t>
        </is>
      </c>
      <c r="D21" s="379" t="inlineStr">
        <is>
          <t>No se usan sistemas alternativos de elevación; el acceso es por ascensor o rampa.</t>
        </is>
      </c>
      <c r="E21" s="41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NA</t>
        </is>
      </c>
      <c r="D22" s="379" t="inlineStr">
        <is>
          <t>No se usan sistemas alternativos de elevación; el acceso es por ascensor o rampa.</t>
        </is>
      </c>
      <c r="E22" s="41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NA</t>
        </is>
      </c>
      <c r="D23" s="379" t="inlineStr">
        <is>
          <t>No se usan sistemas alternativos de elevación; el acceso es por ascensor o rampa.</t>
        </is>
      </c>
      <c r="E23" s="41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C</t>
        </is>
      </c>
      <c r="D24" s="379" t="inlineStr">
        <is>
          <t>La edificación cuenta con ascensor en funcionamiento. Cumple.</t>
        </is>
      </c>
      <c r="E24" s="41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NC</t>
        </is>
      </c>
      <c r="D25" s="379" t="inlineStr">
        <is>
          <t>El ascensor permite el traslado en camilla; no se evidencia soporte de las dimensiones de la cabina frente a lo exigido. Se recomienda documentarlo.</t>
        </is>
      </c>
      <c r="E25" s="41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C</t>
        </is>
      </c>
      <c r="D26" s="379" t="inlineStr">
        <is>
          <t>Escaleras y rampas con piso antideslizante y pasamanos en las rutas de acceso al servicio. Cumple.</t>
        </is>
      </c>
      <c r="E26" s="41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C</t>
        </is>
      </c>
      <c r="D27" s="379" t="inlineStr">
        <is>
          <t>Se evidencian servicios de agua, energía, alcantarillado y comunicaciones, incluida la conectividad para el software de inventario y dispensación. Cumple.</t>
        </is>
      </c>
      <c r="E27" s="41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NC</t>
        </is>
      </c>
      <c r="D28" s="379" t="inlineStr">
        <is>
          <t>Se evidencia planta eléctrica con transferencia automática. No se identifican los circuitos que respaldan las neveras y el aire acondicionado del servicio farmacéutico, y el registro de pruebas periódicas está incompleto.</t>
        </is>
      </c>
      <c r="E28" s="41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41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41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C</t>
        </is>
      </c>
      <c r="D31" s="379" t="inlineStr">
        <is>
          <t>Se evidencia concepto sanitario favorable vigente, sin requerimientos pendientes para el servicio farmacéutico. Cumple.</t>
        </is>
      </c>
      <c r="E31" s="418"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C</t>
        </is>
      </c>
      <c r="D33" s="379" t="inlineStr">
        <is>
          <t>Las áreas de dispensación y almacenamiento cuentan con aire acondicionado. Cumple.</t>
        </is>
      </c>
      <c r="E33" s="41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NC</t>
        </is>
      </c>
      <c r="D34" s="372" t="inlineStr">
        <is>
          <t>Se observan cajas de producto sobre el piso y en pasillos de la bodega, pendientes de ubicación. Las estibas son insuficientes para el volumen almacenado.</t>
        </is>
      </c>
      <c r="E34" s="41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C</t>
        </is>
      </c>
      <c r="D35" s="379" t="inlineStr">
        <is>
          <t>Las áreas del servicio permiten la circulación del personal y de los carros de distribución. Cumple.</t>
        </is>
      </c>
      <c r="E35" s="41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41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41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41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41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C</t>
        </is>
      </c>
      <c r="D40" s="379" t="inlineStr">
        <is>
          <t>Se evidencian plano de evacuación y señalización de rutas en el área del servicio farmacéutico. Cumple.</t>
        </is>
      </c>
      <c r="E40" s="41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41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41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41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41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41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41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41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41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41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41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41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41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41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418"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41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41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41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41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41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418"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41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418"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418"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418"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418"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418"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418"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418"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418"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418"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418"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418"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418"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418"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418"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418"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418"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418"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418"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418"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418"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418"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418"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418"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418"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418"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418"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418"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418"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418"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418"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418"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418"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418"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418"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418"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418"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418"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418"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418"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418"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418"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418"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418"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418"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418"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418"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418"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418"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418"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418"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418"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418"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418"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418"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418"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418"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418"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418"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418"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418"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418"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418"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418"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C</t>
        </is>
      </c>
      <c r="D139" s="379" t="inlineStr">
        <is>
          <t>El personal del servicio tiene acceso a unidad sanitaria cercana. Cumple.</t>
        </is>
      </c>
      <c r="E139" s="418"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C</t>
        </is>
      </c>
      <c r="D140" s="379" t="inlineStr">
        <is>
          <t>El servicio cuenta con lavamanos dotado para la higiene de manos. Cumple.</t>
        </is>
      </c>
      <c r="E140" s="418"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NA</t>
        </is>
      </c>
      <c r="D142" s="379" t="inlineStr">
        <is>
          <t>El SF es intrahospitalario y no atiende público ambulatorio; los criterios de unidades sanitarias y sala de espera para usuarios no le aplican.</t>
        </is>
      </c>
      <c r="E142" s="418"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NA</t>
        </is>
      </c>
      <c r="D143" s="379" t="inlineStr">
        <is>
          <t>El SF es intrahospitalario y no atiende público ambulatorio; los criterios de unidades sanitarias y sala de espera para usuarios no le aplican.</t>
        </is>
      </c>
      <c r="E143" s="418"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NA</t>
        </is>
      </c>
      <c r="D144" s="379" t="inlineStr">
        <is>
          <t>El SF es intrahospitalario y no atiende público ambulatorio; los criterios de unidades sanitarias y sala de espera para usuarios no le aplican.</t>
        </is>
      </c>
      <c r="E144" s="418"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NA</t>
        </is>
      </c>
      <c r="D145" s="379" t="inlineStr">
        <is>
          <t>El SF es intrahospitalario y no atiende público ambulatorio; los criterios de unidades sanitarias y sala de espera para usuarios no le aplican.</t>
        </is>
      </c>
      <c r="E145" s="418"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NA</t>
        </is>
      </c>
      <c r="D146" s="379" t="inlineStr">
        <is>
          <t>El SF es intrahospitalario y no atiende público ambulatorio; los criterios de unidades sanitarias y sala de espera para usuarios no le aplican.</t>
        </is>
      </c>
      <c r="E146" s="418"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NA</t>
        </is>
      </c>
      <c r="D147" s="379" t="inlineStr">
        <is>
          <t>El SF es intrahospitalario y no atiende público ambulatorio; los criterios de unidades sanitarias y sala de espera para usuarios no le aplican.</t>
        </is>
      </c>
      <c r="E147" s="418"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NA</t>
        </is>
      </c>
      <c r="D148" s="379" t="inlineStr">
        <is>
          <t>El SF es intrahospitalario y no atiende público ambulatorio; los criterios de unidades sanitarias y sala de espera para usuarios no le aplican.</t>
        </is>
      </c>
      <c r="E148" s="418"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NA</t>
        </is>
      </c>
      <c r="D149" s="379" t="inlineStr">
        <is>
          <t>El SF es intrahospitalario y no atiende público ambulatorio; los criterios de unidades sanitarias y sala de espera para usuarios no le aplican.</t>
        </is>
      </c>
      <c r="E149" s="418"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NA</t>
        </is>
      </c>
      <c r="D150" s="379" t="inlineStr">
        <is>
          <t>El SF es intrahospitalario y no atiende público ambulatorio; los criterios de unidades sanitarias y sala de espera para usuarios no le aplican.</t>
        </is>
      </c>
      <c r="E150" s="418"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NA</t>
        </is>
      </c>
      <c r="D151" s="379" t="inlineStr">
        <is>
          <t>El SF es intrahospitalario y no atiende público ambulatorio; los criterios de unidades sanitarias y sala de espera para usuarios no le aplican.</t>
        </is>
      </c>
      <c r="E151" s="418"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NC</t>
        </is>
      </c>
      <c r="D153" s="379" t="inlineStr">
        <is>
          <t>Se evidencia cronograma de limpieza del servicio; los registros presentan días sin diligenciar y la limpieza de estanterías no se registra con la frecuencia definida.</t>
        </is>
      </c>
      <c r="E153" s="418"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C</t>
        </is>
      </c>
      <c r="D154" s="379" t="inlineStr">
        <is>
          <t>Pisos continuos, lavables y en buen estado en las áreas del servicio. Cumple.</t>
        </is>
      </c>
      <c r="E154" s="418"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NC</t>
        </is>
      </c>
      <c r="D155" s="379" t="inlineStr">
        <is>
          <t>Paredes y techos lavables en general. Se observa humedad en el techo de la bodega sobre la zona de almacenamiento, lo que representa riesgo para la conservación de los productos.</t>
        </is>
      </c>
      <c r="E155" s="418"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418"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418"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418"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418"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418"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418"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418"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418"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418"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418"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418"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418"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418"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418"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418"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418"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418"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418"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418"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418"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418"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418"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418"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418"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418"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418"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418"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418"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418"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418"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418"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418"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418"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418"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418"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418"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418"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418"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41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379" t="inlineStr">
        <is>
          <t>Se evidencia inventario de los equipos del servicio farmacéutico con el nombre de cada equipo. Cumple.</t>
        </is>
      </c>
      <c r="E5" s="418" t="n"/>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C</t>
        </is>
      </c>
      <c r="D6" s="379" t="inlineStr">
        <is>
          <t>El inventario registra la marca de los equipos. Cumple.</t>
        </is>
      </c>
      <c r="E6" s="41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C</t>
        </is>
      </c>
      <c r="D7" s="379" t="inlineStr">
        <is>
          <t>El inventario registra el modelo de los equipos. Cumple.</t>
        </is>
      </c>
      <c r="E7" s="41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NC</t>
        </is>
      </c>
      <c r="D8" s="379" t="inlineStr">
        <is>
          <t>Algunos termohigrómetros no tienen la serie registrada en el inventario. Se recomienda completarla.</t>
        </is>
      </c>
      <c r="E8" s="41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NA</t>
        </is>
      </c>
      <c r="D9" s="379" t="inlineStr">
        <is>
          <t>Los equipos del SF (neveras, termohigrómetros, aire acondicionado) no requieren registro sanitario ni permiso de comercialización.</t>
        </is>
      </c>
      <c r="E9" s="41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NA</t>
        </is>
      </c>
      <c r="D10" s="380" t="inlineStr">
        <is>
          <t>Los equipos del SF no son dispositivos médicos sujetos a clasificación por riesgo.</t>
        </is>
      </c>
      <c r="E10" s="41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NC</t>
        </is>
      </c>
      <c r="D12" s="379" t="inlineStr">
        <is>
          <t>Se evidencia mantenimiento preventivo de neveras y aire acondicionado. Algunos termohigrómetros tienen la calibración vencida o no cuentan con certificado de laboratorio acreditado, lo que afecta la confiabilidad de los registros ambientales.</t>
        </is>
      </c>
      <c r="E12" s="41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NC</t>
        </is>
      </c>
      <c r="D13" s="379" t="inlineStr">
        <is>
          <t>Se evidencian hojas de vida de neveras y aire acondicionado. Los termohigrómetros no cuentan con hoja de vida individual con el registro de calibraciones.</t>
        </is>
      </c>
      <c r="E13" s="41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41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C</t>
        </is>
      </c>
      <c r="D15" s="379" t="inlineStr">
        <is>
          <t>La dotación observada corresponde a los procesos documentados del servicio farmacéutico. Cumple.</t>
        </is>
      </c>
      <c r="E15" s="41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NC</t>
        </is>
      </c>
      <c r="D16" s="379" t="inlineStr">
        <is>
          <t>Farmacia, bodega y neveras cuentan con instrumento de medición. Algunos stocks de servicios no tienen termohigrómetro.</t>
        </is>
      </c>
      <c r="E16" s="41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C</t>
        </is>
      </c>
      <c r="D17" s="379" t="inlineStr">
        <is>
          <t>El mantenimiento lo realiza una empresa contratada con soportes de idoneidad del personal técnico. Cumple.</t>
        </is>
      </c>
      <c r="E17" s="41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41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41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41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41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41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41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41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41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41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41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41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418"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41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41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41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41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41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41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41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41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NA</t>
        </is>
      </c>
      <c r="D41" s="379" t="inlineStr">
        <is>
          <t>No aplica al SF: el criterio se refiere al transporte cerrado de elementos sucios y limpios (compreseros, residuos, comidas, instrumental) en los servicios quirúrgicos, de internación y de urgencias. El transporte de medicamentos se evalúa en la hoja 11.1.4 (criterio 4.3). Se corrige la calificación C del borrador.</t>
        </is>
      </c>
      <c r="E41" s="41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418"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41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41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41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41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41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41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41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41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41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41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41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41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418"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418"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41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418"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41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41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En la revisión por muestreo del sistema de inventario, los medicamentos registran el principio activo. Cumple.</t>
        </is>
      </c>
      <c r="E5" s="418" t="n"/>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En la muestra revisada, la forma farmacéutica está registrada y concuerda con el producto físico. Cumple.</t>
        </is>
      </c>
      <c r="E6" s="41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En la muestra revisada, la concentración está registrada correctamente, incluidos los medicamentos con más de una concentración. Cumple.</t>
        </is>
      </c>
      <c r="E7" s="41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El lote se registra en la recepción técnica y se asocia al inventario. Cumple.</t>
        </is>
      </c>
      <c r="E8" s="41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La fecha de vencimiento se registra por lote y alimenta la semaforización. Cumple.</t>
        </is>
      </c>
      <c r="E9" s="41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La presentación comercial está registrada en los productos revisados. Cumple.</t>
        </is>
      </c>
      <c r="E10" s="41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El sistema maneja la unidad de medida o unidad mínima de dispensación, coherente con la distribución en dosis unitaria. Cumple.</t>
        </is>
      </c>
      <c r="E11" s="41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NC</t>
        </is>
      </c>
      <c r="D12" s="372" t="inlineStr">
        <is>
          <t>En la verificación por muestreo se encontraron registros sanitarios vencidos o con información desactualizada. No se evidencia verificación periódica de la vigencia; solo se consulta al codificar productos nuevos.</t>
        </is>
      </c>
      <c r="E12" s="41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El listado de dispositivos médicos registra la descripción de los productos. Cumple.</t>
        </is>
      </c>
      <c r="E14" s="41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La marca está registrada en los dispositivos revisados. Cumple.</t>
        </is>
      </c>
      <c r="E15" s="41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La serie se registra para los dispositivos que la tienen. Cumple.</t>
        </is>
      </c>
      <c r="E16" s="41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La presentación comercial está registrada en los dispositivos revisados. Cumple.</t>
        </is>
      </c>
      <c r="E17" s="41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NC</t>
        </is>
      </c>
      <c r="D18" s="372" t="inlineStr">
        <is>
          <t>La mayoría de los dispositivos tienen el registro sanitario en el listado; algunos presentan registro vencido sin verificación de su renovación.</t>
        </is>
      </c>
      <c r="E18" s="41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NC</t>
        </is>
      </c>
      <c r="D19" s="372" t="inlineStr">
        <is>
          <t>El listado de dispositivos no tiene la clasificación por riesgo de todos los productos. Se recomienda completarla a partir del registro sanitario.</t>
        </is>
      </c>
      <c r="E19" s="41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NC</t>
        </is>
      </c>
      <c r="D20" s="372" t="inlineStr">
        <is>
          <t>El listado no registra la vida útil de los dispositivos que la tienen definida por el fabricante.</t>
        </is>
      </c>
      <c r="E20" s="41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El lote de los dispositivos se registra en la recepción técnica. Cumple.</t>
        </is>
      </c>
      <c r="E21" s="41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La fecha de vencimiento de los dispositivos está registrada y controlada. Cumple.</t>
        </is>
      </c>
      <c r="E22" s="41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NA</t>
        </is>
      </c>
      <c r="D24" s="372" t="inlineStr">
        <is>
          <t>Los reactivos de diagnóstico in vitro los adquiere, almacena y controla directamente el laboratorio clínico, no el SF; el criterio se evalúa en ese servicio.</t>
        </is>
      </c>
      <c r="E24" s="41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NA</t>
        </is>
      </c>
      <c r="D25" s="372" t="inlineStr">
        <is>
          <t>Los reactivos de diagnóstico in vitro los adquiere, almacena y controla directamente el laboratorio clínico, no el SF; el criterio se evalúa en ese servicio.</t>
        </is>
      </c>
      <c r="E25" s="41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NA</t>
        </is>
      </c>
      <c r="D26" s="374" t="inlineStr">
        <is>
          <t>Los reactivos de diagnóstico in vitro los adquiere, almacena y controla directamente el laboratorio clínico, no el SF; el criterio se evalúa en ese servicio.</t>
        </is>
      </c>
      <c r="E26" s="41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NA</t>
        </is>
      </c>
      <c r="D27" s="372" t="inlineStr">
        <is>
          <t>Los reactivos de diagnóstico in vitro los adquiere, almacena y controla directamente el laboratorio clínico, no el SF; el criterio se evalúa en ese servicio.</t>
        </is>
      </c>
      <c r="E27" s="41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NA</t>
        </is>
      </c>
      <c r="D28" s="372" t="inlineStr">
        <is>
          <t>Los reactivos de diagnóstico in vitro los adquiere, almacena y controla directamente el laboratorio clínico, no el SF; el criterio se evalúa en ese servicio.</t>
        </is>
      </c>
      <c r="E28" s="41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NA</t>
        </is>
      </c>
      <c r="D29" s="372" t="inlineStr">
        <is>
          <t>Los reactivos de diagnóstico in vitro los adquiere, almacena y controla directamente el laboratorio clínico, no el SF; el criterio se evalúa en ese servicio.</t>
        </is>
      </c>
      <c r="E29" s="41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NA</t>
        </is>
      </c>
      <c r="D30" s="374" t="inlineStr">
        <is>
          <t>Los reactivos de diagnóstico in vitro los adquiere, almacena y controla directamente el laboratorio clínico, no el SF; el criterio se evalúa en ese servicio.</t>
        </is>
      </c>
      <c r="E30" s="41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NC</t>
        </is>
      </c>
      <c r="D32" s="372" t="inlineStr">
        <is>
          <t>Se evidencia Comité de Farmacia y Terapéutica conformado y listado básico de medicamentos. Las reuniones no se hacen con la periodicidad definida y el listado básico no está actualizado.</t>
        </is>
      </c>
      <c r="E32" s="41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Se evidencian procedimiento de adquisición y evaluación de proveedores, con compras a proveedores autorizados. Cumple.</t>
        </is>
      </c>
      <c r="E33" s="41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NC</t>
        </is>
      </c>
      <c r="D34" s="372" t="inlineStr">
        <is>
          <t>El procedimiento de transporte no define controles para medicamentos refrigerados. Se observa el traslado de refrigerados a los servicios sin contenedor ni control de temperatura.</t>
        </is>
      </c>
      <c r="E34" s="41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Se evidencian procedimiento y actas de recepción técnica diligenciadas con lote, fecha de vencimiento, registro sanitario y estado del producto. Cumple.</t>
        </is>
      </c>
      <c r="E35" s="41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Se evidencian procedimiento de almacenamiento y orden definido en estantería, con separación de piso y paredes. Cumple.</t>
        </is>
      </c>
      <c r="E36" s="41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NC</t>
        </is>
      </c>
      <c r="D37" s="372" t="inlineStr">
        <is>
          <t>Se evidencian procedimiento de conservación y registros de temperatura y humedad. Se observan registros de humedad fuera del rango definido en la bodega, sin acciones correctivas documentadas.</t>
        </is>
      </c>
      <c r="E37" s="41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NC</t>
        </is>
      </c>
      <c r="D38" s="372" t="inlineStr">
        <is>
          <t>Se evidencia semaforización de vencimientos en la farmacia. En stocks de servicios se encontraron productos próximos a vencer sin identificar ni reportar al servicio farmacéutico.</t>
        </is>
      </c>
      <c r="E38" s="41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NC</t>
        </is>
      </c>
      <c r="D39" s="372" t="inlineStr">
        <is>
          <t>Se evidencian registros de temperatura de neveras, con vacíos en fines de semana y festivos. El plan de contingencia de cadena de frío está documentado, pero no se evidencian su socialización ni su aplicación.</t>
        </is>
      </c>
      <c r="E39" s="41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Se evidencian procedimiento de distribución y sistema de dosis unitaria implementado en hospitalización. Cumple.</t>
        </is>
      </c>
      <c r="E40" s="41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Se evidencia procedimiento de dispensación con validación de la prescripción e identificación del paciente. Cumple.</t>
        </is>
      </c>
      <c r="E41" s="41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NC</t>
        </is>
      </c>
      <c r="D42" s="372" t="inlineStr">
        <is>
          <t>Las devoluciones de los servicios se registran en el sistema, sin análisis de causas. Las devoluciones a proveedores no tienen registro con trazabilidad.</t>
        </is>
      </c>
      <c r="E42" s="41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Se evidencian procedimiento de disposición final, contrato con gestor de residuos peligrosos y actas de destrucción, incluido el trámite de los medicamentos de control especial. Cumple.</t>
        </is>
      </c>
      <c r="E43" s="418"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NC</t>
        </is>
      </c>
      <c r="D44" s="372" t="inlineStr">
        <is>
          <t>No se evidencia seguimiento documentado al uso de medicamentos e insumos en stocks de servicios y depósitos (rondas, conciliación de inventarios, indicadores). Se encontraron diferencias de inventario sin explicación documentada.</t>
        </is>
      </c>
      <c r="E44" s="41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Se evidencian resolución vigente del Fondo Rotatorio de Estupefacientes, libro oficial actualizado e informes mensuales enviados. El inventario físico cuadra con el libro. Cumple.</t>
        </is>
      </c>
      <c r="E45" s="41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NC</t>
        </is>
      </c>
      <c r="D46" s="372" t="inlineStr">
        <is>
          <t>Se evidencia programa de farmacovigilancia con referente inscrito y reportes al INVIMA. El programa de tecnovigilancia tiene reportes irregulares y no se evidencia articulación con el laboratorio para reactivovigilancia.</t>
        </is>
      </c>
      <c r="E46" s="41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NC</t>
        </is>
      </c>
      <c r="D47" s="372" t="inlineStr">
        <is>
          <t>Farmacia y bodega cumplen condiciones de segregación y seguridad. En stocks de servicios se observan medicamentos de alto riesgo, como electrolitos concentrados, sin segregación ni rotulación diferenciada.</t>
        </is>
      </c>
      <c r="E47" s="41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El servicio cuenta con insumos para higiene de manos. Cumple.</t>
        </is>
      </c>
      <c r="E48" s="41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Se evidencian niveles de stock mínimo y máximo de dispositivos médicos definidos según el consumo. Cumple.</t>
        </is>
      </c>
      <c r="E49" s="41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NC</t>
        </is>
      </c>
      <c r="D50" s="374" t="inlineStr">
        <is>
          <t>El kit de derrames no está señalizado ni ubicado en un lugar visible, su contenido está incompleto y no se evidencia documento que lo defina según los medicamentos manejados.</t>
        </is>
      </c>
      <c r="E50" s="41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Se evidencia listado de medicamentos y dispositivos del carro de paro definido según la morbilidad institucional y el protocolo de reanimación. Cumple.</t>
        </is>
      </c>
      <c r="E51" s="41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NC</t>
        </is>
      </c>
      <c r="D52" s="374" t="inlineStr">
        <is>
          <t>Se evidencian listas de chequeo de carros de paro; en algunos servicios la frecuencia de chequeo está incompleta y se encontraron productos próximos a vencer sin plan de reposición.</t>
        </is>
      </c>
      <c r="E52" s="418"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NA</t>
        </is>
      </c>
      <c r="D53" s="372" t="inlineStr">
        <is>
          <t>No aplica al SF: el convenio con banco de sangre corresponde a los servicios que transfunden; la sangre y sus componentes no se gestionan en el SF. Se corrige la calificación C del borrador.</t>
        </is>
      </c>
      <c r="E53" s="41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La clínica no fabrica gases medicinales; los adquiere a un proveedor certificado.</t>
        </is>
      </c>
      <c r="E54" s="41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NA</t>
        </is>
      </c>
      <c r="D55" s="372" t="inlineStr">
        <is>
          <t>No aplica al SF: el kit para víctimas de ataques con agentes químicos se exige en transporte asistencial, atención prehospitalaria y urgencias. Se corrige la calificación C del borrador.</t>
        </is>
      </c>
      <c r="E55" s="41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41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41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418"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41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374" t="inlineStr">
        <is>
          <t>Se evidencia política de seguridad del paciente acorde con los lineamientos del Ministerio de Salud, socializada al personal del servicio. Cumple.</t>
        </is>
      </c>
      <c r="E4" s="41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372" t="inlineStr">
        <is>
          <t>Se evidencian rondas de seguridad en el servicio farmacéutico con periodicidad irregular y sin seguimiento a los hallazgos.</t>
        </is>
      </c>
      <c r="E5" s="418" t="n"/>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C</t>
        </is>
      </c>
      <c r="D6" s="372" t="inlineStr">
        <is>
          <t>Se evidencia comité de seguridad del paciente e infecciones con participación del Químico Farmacéutico. El programa de optimización de antimicrobianos está en fase inicial. Cumple.</t>
        </is>
      </c>
      <c r="E6" s="41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C</t>
        </is>
      </c>
      <c r="D8" s="372" t="inlineStr">
        <is>
          <t>En las dispensaciones observadas se verifican dos identificadores del paciente en la orden y en el rótulo de dosis unitaria. Cumple.</t>
        </is>
      </c>
      <c r="E8" s="41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NC</t>
        </is>
      </c>
      <c r="D9" s="372" t="inlineStr">
        <is>
          <t>La comunicación farmacia-enfermería-médico funciona en la práctica, pero no se registran las intervenciones farmacéuticas ni la validación de órdenes médicas.</t>
        </is>
      </c>
      <c r="E9" s="41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C</t>
        </is>
      </c>
      <c r="D10" s="373" t="inlineStr">
        <is>
          <t>Se evidencian protocolo de higiene de manos y evaluación de adherencia del personal del servicio. Cumple.</t>
        </is>
      </c>
      <c r="E10" s="41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NC</t>
        </is>
      </c>
      <c r="D11" s="374" t="inlineStr">
        <is>
          <t>Se evidencian reportes de eventos adversos e incidentes relacionados con medicamentos. No todos cuentan con análisis por metodología estructurada, y los planes de mejora no tienen seguimiento de cierre.</t>
        </is>
      </c>
      <c r="E11" s="41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41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NC</t>
        </is>
      </c>
      <c r="D13" s="372" t="inlineStr">
        <is>
          <t>Se evidencia listado de medicamentos de alto riesgo y LASA. La señalización diferenciada en estantería está incompleta, la doble verificación no se aplica de forma sistemática y la conciliación medicamentosa no se registra en todos los ingresos y egresos.</t>
        </is>
      </c>
      <c r="E13" s="41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41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41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41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41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41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NC</t>
        </is>
      </c>
      <c r="D20" s="372" t="inlineStr">
        <is>
          <t>Se evidencian capacitaciones al personal del servicio con listas de asistencia. No se evidencian plan anual, evaluación de conocimientos ni registros de inducción y reinducción de todo el personal.</t>
        </is>
      </c>
      <c r="E20" s="41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NC</t>
        </is>
      </c>
      <c r="D21" s="372" t="inlineStr">
        <is>
          <t>No se evidencian actividades ni registros de educación al paciente o cuidador sobre el uso de medicamentos al egreso.</t>
        </is>
      </c>
      <c r="E21" s="41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C</t>
        </is>
      </c>
      <c r="D22" s="372" t="inlineStr">
        <is>
          <t>Se evidencia manual de procesos y procedimientos del servicio farmacéutico con control documental y aprobación del Químico Farmacéutico. Cumple.</t>
        </is>
      </c>
      <c r="E22" s="41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NC</t>
        </is>
      </c>
      <c r="D23" s="372" t="inlineStr">
        <is>
          <t>Se evidencia socialización de los procedimientos; no se evidencian evaluación de adherencia ni socialización al personal nuevo y en entrenamiento.</t>
        </is>
      </c>
      <c r="E23" s="41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C</t>
        </is>
      </c>
      <c r="D24" s="372" t="inlineStr">
        <is>
          <t>Se evidencian protocolos relacionados con medicamentos adoptados de fuentes del Ministerio de Salud y evidencia científica. Cumple.</t>
        </is>
      </c>
      <c r="E24" s="41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41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NC</t>
        </is>
      </c>
      <c r="D26" s="372" t="inlineStr">
        <is>
          <t>Los protocolos farmacéuticos en uso no cuentan con documento formal de adopción que referencie la evidencia científica de soporte.</t>
        </is>
      </c>
      <c r="E26" s="41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41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41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C</t>
        </is>
      </c>
      <c r="D30" s="372" t="inlineStr">
        <is>
          <t>Se evidencia protocolo de limpieza y desinfección aplicable al servicio farmacéutico. Cumple.</t>
        </is>
      </c>
      <c r="E30" s="41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41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41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C</t>
        </is>
      </c>
      <c r="D33" s="372" t="inlineStr">
        <is>
          <t>Se evidencia manual de bioseguridad aplicable al servicio, que incluye elementos de protección personal y manejo de residuos. Cumple.</t>
        </is>
      </c>
      <c r="E33" s="41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41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NC</t>
        </is>
      </c>
      <c r="D35" s="372" t="inlineStr">
        <is>
          <t>El servicio farmacéutico gestiona los gases medicinales con procedimiento de almacenamiento. El documento no incluye la atención de emergencias ni el sistema de alarma.</t>
        </is>
      </c>
      <c r="E35" s="41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41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41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41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41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41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41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41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41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41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41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C</t>
        </is>
      </c>
      <c r="D48" s="372" t="inlineStr">
        <is>
          <t>Se evidencia procedimiento institucional de no reúso de dispositivos médicos de un solo uso, con seguimiento desde tecnovigilancia. Cumple.</t>
        </is>
      </c>
      <c r="E48" s="41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NA</t>
        </is>
      </c>
      <c r="D50" s="372" t="inlineStr">
        <is>
          <t>La clínica no reúsa dispositivos médicos.</t>
        </is>
      </c>
      <c r="E50" s="41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NA</t>
        </is>
      </c>
      <c r="D51" s="372" t="inlineStr">
        <is>
          <t>La clínica no reúsa dispositivos médicos.</t>
        </is>
      </c>
      <c r="E51" s="41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NA</t>
        </is>
      </c>
      <c r="D52" s="372" t="inlineStr">
        <is>
          <t>La clínica no reúsa dispositivos médicos.</t>
        </is>
      </c>
      <c r="E52" s="41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41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41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41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41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41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41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41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41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41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41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41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41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41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41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41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41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41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41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41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41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41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41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41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41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41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41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NC</t>
        </is>
      </c>
      <c r="D85" s="372" t="inlineStr">
        <is>
          <t>Los procedimientos de almacenamiento, vencimientos y custodia se aplican en la farmacia; en stocks de servicios y carros de paro su aplicación es parcial.</t>
        </is>
      </c>
      <c r="E85" s="41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41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41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41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41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41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41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41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41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41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41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41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41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41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41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41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41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41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41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41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41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41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418"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418"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418" t="n"/>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C</t>
        </is>
      </c>
      <c r="D7" s="372" t="inlineStr">
        <is>
          <t>El software de farmacia cuenta con usuarios individuales, perfiles de acceso, trazabilidad de cambios y copias de seguridad. Cumple.</t>
        </is>
      </c>
      <c r="E7" s="41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41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NC</t>
        </is>
      </c>
      <c r="D9" s="372" t="inlineStr">
        <is>
          <t>Los registros electrónicos son claros y completos. En los formatos manuales de temperatura y humedad se observan tachones y enmendaduras sin nota aclaratoria.</t>
        </is>
      </c>
      <c r="E9" s="41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NC</t>
        </is>
      </c>
      <c r="D10" s="372" t="inlineStr">
        <is>
          <t>Algunos registros manuales no tienen la hora o el nombre completo de quien los diligencia.</t>
        </is>
      </c>
      <c r="E10" s="41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C</t>
        </is>
      </c>
      <c r="D11" s="373" t="inlineStr">
        <is>
          <t>Los registros de dispensación se generan en el momento de la actividad. Cumple.</t>
        </is>
      </c>
      <c r="E11" s="41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C</t>
        </is>
      </c>
      <c r="D12" s="374" t="inlineStr">
        <is>
          <t>Los registros del servicio y las recetas de control especial se archivan con custodia, según la tabla de retención documental. Cumple.</t>
        </is>
      </c>
      <c r="E12" s="41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41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C</t>
        </is>
      </c>
      <c r="D14" s="372" t="inlineStr">
        <is>
          <t>Los registros electrónicos del servicio cuentan con firma electrónica, seguridad y respaldo de la información. Cumple.</t>
        </is>
      </c>
      <c r="E14" s="41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41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41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41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41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41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41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41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41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41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41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41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41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41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41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41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41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41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41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41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41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41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41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41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41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41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41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41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41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41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41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41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41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41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41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41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41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418"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41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41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41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41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1.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41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418" t="n"/>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41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41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41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41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2.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3.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4.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13"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418" t="n"/>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NC</t>
        </is>
      </c>
      <c r="D6" s="374" t="inlineStr">
        <is>
          <t>El servicio cumple parcialmente los estándares aplicables a todos los servicios; hay hallazgos pendientes en talento humano, infraestructura, dotación, medicamentos y procesos prioritarios.</t>
        </is>
      </c>
      <c r="E6" s="418" t="n"/>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Se evidencia Químico Farmacéutico director técnico y personal de regencia y auxiliar con formación acreditada, conforme al Decreto 780 de 2016 y la Resolución 1403 de 2007. Cumple.</t>
        </is>
      </c>
      <c r="E7" s="418"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418"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41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41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NC</t>
        </is>
      </c>
      <c r="D14" s="372" t="inlineStr">
        <is>
          <t>Cumple la mayoría de los criterios de infraestructura; quedan pendientes la humedad y el orden de la bodega y la identificación del respaldo eléctrico de las neveras.</t>
        </is>
      </c>
      <c r="E14" s="41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Se evidencia área administrativa delimitada. Cumple.</t>
        </is>
      </c>
      <c r="E16" s="41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NC</t>
        </is>
      </c>
      <c r="D17" s="376" t="inlineStr">
        <is>
          <t>La recepción no está delimitada ni señalizada; productos pendientes de revisión se ubican junto a productos aprobados.</t>
        </is>
      </c>
      <c r="E17" s="41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Se evidencia área de dispensación separada del almacenamiento. Cumple.</t>
        </is>
      </c>
      <c r="E18" s="41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NC</t>
        </is>
      </c>
      <c r="D19" s="376" t="inlineStr">
        <is>
          <t>El área de almacenamiento cuenta con aire acondicionado y nevera exclusiva. Se evidencian registros de humedad fuera de lo recomendado por los fabricantes, sin acciones correctivas.</t>
        </is>
      </c>
      <c r="E19" s="41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Los medicamentos de control especial se almacenan en mueble independiente con seguridad y acceso restringido. Cumple.</t>
        </is>
      </c>
      <c r="E20" s="41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NC</t>
        </is>
      </c>
      <c r="D21" s="376" t="inlineStr">
        <is>
          <t>Existe una zona para devoluciones, pero no está diferenciada ni señalizada para productos rechazados y retirados del mercado.</t>
        </is>
      </c>
      <c r="E21" s="41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Se evidencia área identificada para productos vencidos y deteriorados pendientes de destrucción. Cumple.</t>
        </is>
      </c>
      <c r="E22" s="41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NC</t>
        </is>
      </c>
      <c r="D23" s="376" t="inlineStr">
        <is>
          <t>No se evidencia área de cuarentena delimitada ni señalizada; los productos en espera de verificación se ubican en estantería general.</t>
        </is>
      </c>
      <c r="E23" s="41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418"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NC</t>
        </is>
      </c>
      <c r="D27" s="377" t="inlineStr">
        <is>
          <t>El sistema de distribución en dosis unitaria está implementado en hospitalización, pero no en todos los servicios de internación. Se requiere completar lo exigido por la Resolución 1403 de 2007 para la complejidad habilitada.</t>
        </is>
      </c>
      <c r="E27" s="418"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418"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NC</t>
        </is>
      </c>
      <c r="D32" s="373" t="inlineStr">
        <is>
          <t>La dotación es suficiente; hay instrumentos de medición con calibración vencida y stocks de servicios sin termohigrómetro.</t>
        </is>
      </c>
      <c r="E32" s="41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Se evidencian estanterías, estibas, nevera exclusiva, mueble de control especial, carros de distribución y software de inventario. Cumple.</t>
        </is>
      </c>
      <c r="E33" s="41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NC</t>
        </is>
      </c>
      <c r="D34" s="372" t="inlineStr">
        <is>
          <t>Hay instrumentos de medición en las áreas principales del servicio. Faltan en algunos stocks de servicios y hay instrumentos con calibración vencida.</t>
        </is>
      </c>
      <c r="E34" s="41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41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NC</t>
        </is>
      </c>
      <c r="D39" s="372" t="inlineStr">
        <is>
          <t>Cumple la mayoría de los criterios de medicamentos, dispositivos e insumos; hay hallazgos en kit de derrames, seguimiento a stocks, cadena de frío y verificación de registros sanitarios.</t>
        </is>
      </c>
      <c r="E39" s="41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41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NC</t>
        </is>
      </c>
      <c r="D44" s="372" t="inlineStr">
        <is>
          <t>Tiene los mismos pendientes del criterio de baja complejidad. El requisito de central de mezclas no aplica.</t>
        </is>
      </c>
      <c r="E44" s="41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institución informó que no realiza ni contrata mezclas. Debe confirmarse que no se prescriben preparaciones que exijan central de mezclas (p. ej. nutrición parenteral); si se prescriben, deben provenir de una central certificada en BPE y el criterio aplica.</t>
        </is>
      </c>
      <c r="E45" s="41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41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NC</t>
        </is>
      </c>
      <c r="D50" s="374" t="inlineStr">
        <is>
          <t>Los procesos prioritarios están documentados; su implementación es parcial en conciliación medicamentosa, señalización LASA y análisis de eventos adversos.</t>
        </is>
      </c>
      <c r="E50" s="41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Los procedimientos de procesos generales fueron elaborados y aprobados por el Químico Farmacéutico responsable. Cumple.</t>
        </is>
      </c>
      <c r="E51" s="41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NC</t>
        </is>
      </c>
      <c r="D52" s="376" t="inlineStr">
        <is>
          <t>No se evidencia aviso visible al usuario que prohíba la asesoría farmacológica por personal distinto al Químico Farmacéutico o al médico tratante.</t>
        </is>
      </c>
      <c r="E52" s="418"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Se evidencia procedimiento de manejo de medicamentos de control especial, implementado con libro oficial y reportes al día. Cumple.</t>
        </is>
      </c>
      <c r="E53" s="41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Se evidencian procedimiento y registros de seguimiento de temperatura y humedad. Pendientes: las acciones ante desviaciones y los vacíos de registro en fines de semana.</t>
        </is>
      </c>
      <c r="E54" s="41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41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NC</t>
        </is>
      </c>
      <c r="D59" s="372" t="inlineStr">
        <is>
          <t>La distribución en dosis unitaria está documentada. El reempaque y la atención farmacéutica se realizan sin procedimiento específico documentado.</t>
        </is>
      </c>
      <c r="E59" s="41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41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NC</t>
        </is>
      </c>
      <c r="D64" s="372" t="inlineStr">
        <is>
          <t>Los registros del servicio existen; los formatos manuales presentan enmendaduras y campos incompletos.</t>
        </is>
      </c>
      <c r="E64" s="41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41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418"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418"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9.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0.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2.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3.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4.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5.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6.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1.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2.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3.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6.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7.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8.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9.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2026-09-26T03:09:40Z</dcterms:modified>
  <cp:lastModifiedBy>FELIPE PANTOJA</cp:lastModifiedBy>
</cp:coreProperties>
</file>