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wayne/Documents/Programming/vscode/template-processing/v7/HP_assay/HP45-20231201/"/>
    </mc:Choice>
  </mc:AlternateContent>
  <xr:revisionPtr revIDLastSave="0" documentId="13_ncr:1_{964DCA3A-1D56-B74D-8650-15CF04074445}" xr6:coauthVersionLast="47" xr6:coauthVersionMax="47" xr10:uidLastSave="{00000000-0000-0000-0000-000000000000}"/>
  <bookViews>
    <workbookView xWindow="-38400" yWindow="-2680" windowWidth="38400" windowHeight="21100" activeTab="7" xr2:uid="{00000000-000D-0000-FFFF-FFFF00000000}"/>
  </bookViews>
  <sheets>
    <sheet name="Initialize" sheetId="1" r:id="rId1"/>
    <sheet name="Samples" sheetId="2" r:id="rId2"/>
    <sheet name="Well layout1" sheetId="5" r:id="rId3"/>
    <sheet name="Well layout2" sheetId="6" r:id="rId4"/>
    <sheet name="Well layout3" sheetId="7" r:id="rId5"/>
    <sheet name="Well layout4" sheetId="8" r:id="rId6"/>
    <sheet name="Chemical Usage Calculation" sheetId="9" r:id="rId7"/>
    <sheet name="dropdow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2" i="2" l="1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F24" i="9"/>
  <c r="D24" i="9"/>
  <c r="F22" i="9"/>
  <c r="F21" i="9"/>
  <c r="F16" i="9"/>
  <c r="F14" i="9"/>
  <c r="F15" i="9" s="1"/>
  <c r="D4" i="9"/>
  <c r="D2" i="9"/>
  <c r="X13" i="2"/>
  <c r="X12" i="2"/>
  <c r="X11" i="2"/>
  <c r="X10" i="2"/>
  <c r="X9" i="2"/>
  <c r="X8" i="2"/>
  <c r="X7" i="2"/>
  <c r="X6" i="2"/>
  <c r="X5" i="2"/>
  <c r="X4" i="2"/>
  <c r="X3" i="2"/>
  <c r="A2" i="2"/>
  <c r="W2" i="2" s="1"/>
  <c r="X2" i="2" l="1"/>
  <c r="J2" i="8"/>
  <c r="K2" i="8" s="1"/>
  <c r="A3" i="2"/>
  <c r="A4" i="2" l="1"/>
  <c r="W3" i="2"/>
  <c r="J3" i="8" l="1"/>
  <c r="K3" i="8" s="1"/>
  <c r="W4" i="2"/>
  <c r="A5" i="2"/>
  <c r="J4" i="8" l="1"/>
  <c r="K4" i="8" s="1"/>
  <c r="L2" i="8"/>
  <c r="M2" i="8" s="1"/>
  <c r="W5" i="2"/>
  <c r="A6" i="2"/>
  <c r="L3" i="8" l="1"/>
  <c r="M3" i="8" s="1"/>
  <c r="J5" i="8"/>
  <c r="K5" i="8" s="1"/>
  <c r="A7" i="2"/>
  <c r="W6" i="2"/>
  <c r="J6" i="8" l="1"/>
  <c r="L4" i="8"/>
  <c r="M4" i="8" s="1"/>
  <c r="A8" i="2"/>
  <c r="W7" i="2"/>
  <c r="L5" i="8" s="1"/>
  <c r="M5" i="8" s="1"/>
  <c r="A9" i="2" l="1"/>
  <c r="W8" i="2"/>
  <c r="K6" i="8"/>
  <c r="J7" i="8"/>
  <c r="K7" i="8" l="1"/>
  <c r="L6" i="8"/>
  <c r="B9" i="7"/>
  <c r="H9" i="7" s="1"/>
  <c r="B9" i="5"/>
  <c r="H9" i="5" s="1"/>
  <c r="B9" i="6"/>
  <c r="H9" i="6" s="1"/>
  <c r="W9" i="2"/>
  <c r="A10" i="2"/>
  <c r="A11" i="2" l="1"/>
  <c r="W10" i="2"/>
  <c r="M6" i="8"/>
  <c r="M7" i="8" s="1"/>
  <c r="L7" i="8"/>
  <c r="C9" i="7"/>
  <c r="I9" i="7" s="1"/>
  <c r="C9" i="5"/>
  <c r="I9" i="5" s="1"/>
  <c r="C9" i="6"/>
  <c r="I9" i="6" s="1"/>
  <c r="C9" i="8"/>
  <c r="I9" i="8" s="1"/>
  <c r="D9" i="7" l="1"/>
  <c r="J9" i="7" s="1"/>
  <c r="D9" i="6"/>
  <c r="J9" i="6" s="1"/>
  <c r="D9" i="5"/>
  <c r="J9" i="5" s="1"/>
  <c r="D9" i="8"/>
  <c r="J9" i="8" s="1"/>
  <c r="A12" i="2"/>
  <c r="W12" i="2" s="1"/>
  <c r="W11" i="2"/>
  <c r="A13" i="2" l="1"/>
  <c r="W13" i="2" s="1"/>
  <c r="E9" i="8"/>
  <c r="K9" i="8" s="1"/>
  <c r="E9" i="6"/>
  <c r="K9" i="6" s="1"/>
  <c r="E9" i="7"/>
  <c r="K9" i="7" s="1"/>
  <c r="E9" i="5"/>
  <c r="K9" i="5" s="1"/>
  <c r="A14" i="2" l="1"/>
  <c r="F9" i="7"/>
  <c r="L9" i="7" s="1"/>
  <c r="F9" i="6"/>
  <c r="L9" i="6" s="1"/>
  <c r="F9" i="5"/>
  <c r="L9" i="5" s="1"/>
  <c r="F9" i="8"/>
  <c r="L9" i="8" s="1"/>
  <c r="X14" i="2" l="1"/>
  <c r="W14" i="2"/>
  <c r="B2" i="5" s="1"/>
  <c r="G9" i="6"/>
  <c r="M9" i="6" s="1"/>
  <c r="G9" i="8"/>
  <c r="M9" i="8" s="1"/>
  <c r="G9" i="5"/>
  <c r="M9" i="5" s="1"/>
  <c r="G9" i="7"/>
  <c r="M9" i="7" s="1"/>
  <c r="A15" i="2"/>
  <c r="W15" i="2" s="1"/>
  <c r="X15" i="2" l="1"/>
  <c r="A16" i="2"/>
  <c r="W16" i="2" s="1"/>
  <c r="B3" i="5" l="1"/>
  <c r="B4" i="5" s="1"/>
  <c r="B5" i="5" s="1"/>
  <c r="X16" i="2"/>
  <c r="A17" i="2"/>
  <c r="W17" i="2" s="1"/>
  <c r="C2" i="5"/>
  <c r="C3" i="5" s="1"/>
  <c r="C4" i="5" s="1"/>
  <c r="C5" i="5" s="1"/>
  <c r="A18" i="2" l="1"/>
  <c r="W18" i="2" s="1"/>
  <c r="X17" i="2"/>
  <c r="D2" i="5"/>
  <c r="D3" i="5" s="1"/>
  <c r="D4" i="5" s="1"/>
  <c r="D5" i="5" s="1"/>
  <c r="E2" i="5" l="1"/>
  <c r="X18" i="2"/>
  <c r="A19" i="2"/>
  <c r="W19" i="2" s="1"/>
  <c r="X19" i="2" l="1"/>
  <c r="A20" i="2"/>
  <c r="W20" i="2" s="1"/>
  <c r="F2" i="5"/>
  <c r="F3" i="5" s="1"/>
  <c r="F4" i="5" s="1"/>
  <c r="F5" i="5" s="1"/>
  <c r="E3" i="5"/>
  <c r="E4" i="5" s="1"/>
  <c r="E5" i="5" s="1"/>
  <c r="G2" i="5" l="1"/>
  <c r="X20" i="2"/>
  <c r="A21" i="2"/>
  <c r="W21" i="2" s="1"/>
  <c r="A22" i="2" l="1"/>
  <c r="W22" i="2" s="1"/>
  <c r="X21" i="2"/>
  <c r="H2" i="5"/>
  <c r="H3" i="5" s="1"/>
  <c r="H4" i="5" s="1"/>
  <c r="H5" i="5" s="1"/>
  <c r="G3" i="5"/>
  <c r="G4" i="5" s="1"/>
  <c r="G5" i="5" s="1"/>
  <c r="I2" i="5" l="1"/>
  <c r="X22" i="2"/>
  <c r="A23" i="2"/>
  <c r="W23" i="2" s="1"/>
  <c r="X23" i="2" l="1"/>
  <c r="A24" i="2"/>
  <c r="W24" i="2" s="1"/>
  <c r="J2" i="5"/>
  <c r="J3" i="5" s="1"/>
  <c r="J4" i="5" s="1"/>
  <c r="J5" i="5" s="1"/>
  <c r="I3" i="5"/>
  <c r="I4" i="5" s="1"/>
  <c r="I5" i="5" s="1"/>
  <c r="X24" i="2" l="1"/>
  <c r="A25" i="2"/>
  <c r="W25" i="2" s="1"/>
  <c r="K2" i="5"/>
  <c r="K3" i="5" s="1"/>
  <c r="K4" i="5" s="1"/>
  <c r="K5" i="5" s="1"/>
  <c r="A26" i="2" l="1"/>
  <c r="W26" i="2" s="1"/>
  <c r="X25" i="2"/>
  <c r="L2" i="5"/>
  <c r="L3" i="5" s="1"/>
  <c r="L4" i="5" s="1"/>
  <c r="L5" i="5" s="1"/>
  <c r="M2" i="5" l="1"/>
  <c r="M3" i="5" s="1"/>
  <c r="M4" i="5" s="1"/>
  <c r="M5" i="5" s="1"/>
  <c r="X26" i="2"/>
  <c r="A27" i="2"/>
  <c r="W27" i="2" s="1"/>
  <c r="X27" i="2" l="1"/>
  <c r="A28" i="2"/>
  <c r="W28" i="2" s="1"/>
  <c r="B2" i="6"/>
  <c r="B3" i="6" s="1"/>
  <c r="B4" i="6" s="1"/>
  <c r="B5" i="6" s="1"/>
  <c r="C2" i="6" l="1"/>
  <c r="C3" i="6" s="1"/>
  <c r="C4" i="6" s="1"/>
  <c r="C5" i="6" s="1"/>
  <c r="X28" i="2"/>
  <c r="A29" i="2"/>
  <c r="W29" i="2" s="1"/>
  <c r="A30" i="2" l="1"/>
  <c r="W30" i="2" s="1"/>
  <c r="X29" i="2"/>
  <c r="D2" i="6"/>
  <c r="D3" i="6" s="1"/>
  <c r="D4" i="6" s="1"/>
  <c r="D5" i="6" s="1"/>
  <c r="E2" i="6" l="1"/>
  <c r="E3" i="6" s="1"/>
  <c r="E4" i="6" s="1"/>
  <c r="E5" i="6" s="1"/>
  <c r="X30" i="2"/>
  <c r="A31" i="2"/>
  <c r="W31" i="2" s="1"/>
  <c r="F2" i="6" l="1"/>
  <c r="F3" i="6" s="1"/>
  <c r="F4" i="6" s="1"/>
  <c r="F5" i="6" s="1"/>
  <c r="X31" i="2"/>
  <c r="A32" i="2"/>
  <c r="W32" i="2" s="1"/>
  <c r="X32" i="2" l="1"/>
  <c r="A33" i="2"/>
  <c r="W33" i="2" s="1"/>
  <c r="G2" i="6"/>
  <c r="G3" i="6" s="1"/>
  <c r="G4" i="6" s="1"/>
  <c r="G5" i="6" s="1"/>
  <c r="A34" i="2" l="1"/>
  <c r="W34" i="2" s="1"/>
  <c r="J2" i="6" s="1"/>
  <c r="X33" i="2"/>
  <c r="H2" i="6"/>
  <c r="H3" i="6" s="1"/>
  <c r="H4" i="6" s="1"/>
  <c r="H5" i="6" s="1"/>
  <c r="I2" i="6" l="1"/>
  <c r="I3" i="6" s="1"/>
  <c r="I4" i="6" s="1"/>
  <c r="I5" i="6" s="1"/>
  <c r="X34" i="2"/>
  <c r="A35" i="2"/>
  <c r="W35" i="2" s="1"/>
  <c r="A36" i="2" l="1"/>
  <c r="W36" i="2" s="1"/>
  <c r="X35" i="2"/>
  <c r="J3" i="6"/>
  <c r="J4" i="6" s="1"/>
  <c r="J5" i="6" s="1"/>
  <c r="X36" i="2" l="1"/>
  <c r="A37" i="2"/>
  <c r="W37" i="2" s="1"/>
  <c r="K2" i="6"/>
  <c r="K3" i="6" s="1"/>
  <c r="K4" i="6" s="1"/>
  <c r="K5" i="6" s="1"/>
  <c r="A38" i="2" l="1"/>
  <c r="W38" i="2" s="1"/>
  <c r="X37" i="2"/>
  <c r="L2" i="6"/>
  <c r="L3" i="6" s="1"/>
  <c r="L4" i="6" s="1"/>
  <c r="L5" i="6" s="1"/>
  <c r="M2" i="6" l="1"/>
  <c r="M3" i="6" s="1"/>
  <c r="M4" i="6" s="1"/>
  <c r="M5" i="6" s="1"/>
  <c r="X38" i="2"/>
  <c r="A39" i="2"/>
  <c r="W39" i="2" s="1"/>
  <c r="X39" i="2" l="1"/>
  <c r="A40" i="2"/>
  <c r="W40" i="2" s="1"/>
  <c r="B2" i="7"/>
  <c r="B3" i="7" s="1"/>
  <c r="B4" i="7" s="1"/>
  <c r="B5" i="7" s="1"/>
  <c r="X40" i="2" l="1"/>
  <c r="A41" i="2"/>
  <c r="W41" i="2" s="1"/>
  <c r="C2" i="7"/>
  <c r="C3" i="7" s="1"/>
  <c r="C4" i="7" s="1"/>
  <c r="C5" i="7" s="1"/>
  <c r="A42" i="2" l="1"/>
  <c r="W42" i="2" s="1"/>
  <c r="X41" i="2"/>
  <c r="D2" i="7"/>
  <c r="D3" i="7" s="1"/>
  <c r="D4" i="7" s="1"/>
  <c r="D5" i="7" s="1"/>
  <c r="E2" i="7" l="1"/>
  <c r="E3" i="7" s="1"/>
  <c r="E4" i="7" s="1"/>
  <c r="E5" i="7" s="1"/>
  <c r="X42" i="2"/>
  <c r="A43" i="2"/>
  <c r="W43" i="2" s="1"/>
  <c r="X43" i="2" l="1"/>
  <c r="A44" i="2"/>
  <c r="W44" i="2" s="1"/>
  <c r="F2" i="7"/>
  <c r="F3" i="7" s="1"/>
  <c r="F4" i="7" s="1"/>
  <c r="F5" i="7" s="1"/>
  <c r="X44" i="2" l="1"/>
  <c r="A45" i="2"/>
  <c r="W45" i="2" s="1"/>
  <c r="G2" i="7"/>
  <c r="G3" i="7" s="1"/>
  <c r="G4" i="7" s="1"/>
  <c r="G5" i="7" s="1"/>
  <c r="A46" i="2" l="1"/>
  <c r="W46" i="2" s="1"/>
  <c r="X45" i="2"/>
  <c r="H2" i="7"/>
  <c r="H3" i="7" s="1"/>
  <c r="H4" i="7" s="1"/>
  <c r="H5" i="7" s="1"/>
  <c r="I2" i="7" l="1"/>
  <c r="I3" i="7" s="1"/>
  <c r="I4" i="7" s="1"/>
  <c r="I5" i="7" s="1"/>
  <c r="X46" i="2"/>
  <c r="A47" i="2"/>
  <c r="W47" i="2" s="1"/>
  <c r="X47" i="2" l="1"/>
  <c r="A48" i="2"/>
  <c r="W48" i="2" s="1"/>
  <c r="J2" i="7"/>
  <c r="J3" i="7" s="1"/>
  <c r="J4" i="7" s="1"/>
  <c r="J5" i="7" s="1"/>
  <c r="X48" i="2" l="1"/>
  <c r="A49" i="2"/>
  <c r="W49" i="2" s="1"/>
  <c r="K2" i="7"/>
  <c r="K3" i="7" s="1"/>
  <c r="K4" i="7" s="1"/>
  <c r="K5" i="7" s="1"/>
  <c r="A50" i="2" l="1"/>
  <c r="W50" i="2" s="1"/>
  <c r="X49" i="2"/>
  <c r="L2" i="7"/>
  <c r="L3" i="7" s="1"/>
  <c r="L4" i="7" s="1"/>
  <c r="L5" i="7" s="1"/>
  <c r="M2" i="7" l="1"/>
  <c r="M3" i="7" s="1"/>
  <c r="M4" i="7" s="1"/>
  <c r="M5" i="7" s="1"/>
  <c r="X50" i="2"/>
  <c r="A51" i="2"/>
  <c r="W51" i="2" s="1"/>
  <c r="A52" i="2" l="1"/>
  <c r="W52" i="2" s="1"/>
  <c r="X51" i="2"/>
  <c r="B2" i="8"/>
  <c r="B3" i="8" s="1"/>
  <c r="B4" i="8" s="1"/>
  <c r="B5" i="8" s="1"/>
  <c r="C2" i="8" l="1"/>
  <c r="C3" i="8" s="1"/>
  <c r="C4" i="8" s="1"/>
  <c r="C5" i="8" s="1"/>
  <c r="X52" i="2"/>
  <c r="A53" i="2"/>
  <c r="W53" i="2" s="1"/>
  <c r="A54" i="2" l="1"/>
  <c r="W54" i="2" s="1"/>
  <c r="X53" i="2"/>
  <c r="D2" i="8"/>
  <c r="D3" i="8" s="1"/>
  <c r="D4" i="8" s="1"/>
  <c r="D5" i="8" s="1"/>
  <c r="E2" i="8" l="1"/>
  <c r="E3" i="8" s="1"/>
  <c r="E4" i="8" s="1"/>
  <c r="E5" i="8" s="1"/>
  <c r="A55" i="2"/>
  <c r="W55" i="2" s="1"/>
  <c r="X54" i="2"/>
  <c r="A56" i="2" l="1"/>
  <c r="W56" i="2" s="1"/>
  <c r="X55" i="2"/>
  <c r="F2" i="8"/>
  <c r="F3" i="8" s="1"/>
  <c r="F5" i="8" l="1"/>
  <c r="F4" i="8"/>
  <c r="G2" i="8"/>
  <c r="G3" i="8" s="1"/>
  <c r="G4" i="8" s="1"/>
  <c r="G5" i="8" s="1"/>
  <c r="A57" i="2"/>
  <c r="W57" i="2" s="1"/>
  <c r="X56" i="2"/>
  <c r="A58" i="2" l="1"/>
  <c r="W58" i="2" s="1"/>
  <c r="X57" i="2"/>
  <c r="H2" i="8"/>
  <c r="H3" i="8" s="1"/>
  <c r="H4" i="8" s="1"/>
  <c r="H5" i="8" s="1"/>
  <c r="I2" i="8" l="1"/>
  <c r="I3" i="8" s="1"/>
  <c r="I4" i="8" s="1"/>
  <c r="I5" i="8" s="1"/>
  <c r="A59" i="2"/>
  <c r="W59" i="2" s="1"/>
  <c r="X58" i="2"/>
  <c r="A60" i="2" l="1"/>
  <c r="W60" i="2" s="1"/>
  <c r="X59" i="2"/>
  <c r="B6" i="5"/>
  <c r="B7" i="5" s="1"/>
  <c r="B8" i="5" s="1"/>
  <c r="X60" i="2" l="1"/>
  <c r="A61" i="2"/>
  <c r="W61" i="2" s="1"/>
  <c r="C6" i="5"/>
  <c r="C7" i="5" s="1"/>
  <c r="C8" i="5" s="1"/>
  <c r="X61" i="2" l="1"/>
  <c r="A62" i="2"/>
  <c r="W62" i="2" s="1"/>
  <c r="D6" i="5"/>
  <c r="D7" i="5" s="1"/>
  <c r="D8" i="5" s="1"/>
  <c r="A63" i="2" l="1"/>
  <c r="W63" i="2" s="1"/>
  <c r="X62" i="2"/>
  <c r="E6" i="5"/>
  <c r="E7" i="5" s="1"/>
  <c r="E8" i="5" s="1"/>
  <c r="A64" i="2" l="1"/>
  <c r="W64" i="2" s="1"/>
  <c r="X63" i="2"/>
  <c r="F6" i="5"/>
  <c r="F7" i="5" s="1"/>
  <c r="F8" i="5" s="1"/>
  <c r="G6" i="5" l="1"/>
  <c r="G7" i="5" s="1"/>
  <c r="G8" i="5" s="1"/>
  <c r="A65" i="2"/>
  <c r="W65" i="2" s="1"/>
  <c r="X64" i="2"/>
  <c r="A66" i="2" l="1"/>
  <c r="W66" i="2" s="1"/>
  <c r="X65" i="2"/>
  <c r="H6" i="5"/>
  <c r="H7" i="5" s="1"/>
  <c r="H8" i="5" s="1"/>
  <c r="I6" i="5" l="1"/>
  <c r="I7" i="5" s="1"/>
  <c r="I8" i="5" s="1"/>
  <c r="A67" i="2"/>
  <c r="W67" i="2" s="1"/>
  <c r="X66" i="2"/>
  <c r="A68" i="2" l="1"/>
  <c r="W68" i="2" s="1"/>
  <c r="X67" i="2"/>
  <c r="J6" i="5"/>
  <c r="J7" i="5" s="1"/>
  <c r="J8" i="5" s="1"/>
  <c r="K6" i="5" l="1"/>
  <c r="K7" i="5" s="1"/>
  <c r="K8" i="5" s="1"/>
  <c r="X68" i="2"/>
  <c r="A69" i="2"/>
  <c r="W69" i="2" s="1"/>
  <c r="A70" i="2" l="1"/>
  <c r="W70" i="2" s="1"/>
  <c r="X69" i="2"/>
  <c r="L6" i="5"/>
  <c r="L7" i="5" s="1"/>
  <c r="L8" i="5" s="1"/>
  <c r="M6" i="5" l="1"/>
  <c r="M7" i="5" s="1"/>
  <c r="M8" i="5" s="1"/>
  <c r="A71" i="2"/>
  <c r="W71" i="2" s="1"/>
  <c r="X70" i="2"/>
  <c r="X71" i="2" l="1"/>
  <c r="A72" i="2"/>
  <c r="W72" i="2" s="1"/>
  <c r="B6" i="6"/>
  <c r="B7" i="6" s="1"/>
  <c r="B8" i="6" s="1"/>
  <c r="A73" i="2" l="1"/>
  <c r="W73" i="2" s="1"/>
  <c r="X72" i="2"/>
  <c r="C6" i="6"/>
  <c r="C7" i="6" l="1"/>
  <c r="C8" i="6" s="1"/>
  <c r="A74" i="2"/>
  <c r="W74" i="2" s="1"/>
  <c r="X73" i="2"/>
  <c r="D6" i="6"/>
  <c r="D7" i="6" s="1"/>
  <c r="D8" i="6" s="1"/>
  <c r="A75" i="2" l="1"/>
  <c r="W75" i="2" s="1"/>
  <c r="G6" i="6" s="1"/>
  <c r="X74" i="2"/>
  <c r="E6" i="6"/>
  <c r="E7" i="6" s="1"/>
  <c r="E8" i="6" s="1"/>
  <c r="A76" i="2" l="1"/>
  <c r="W76" i="2" s="1"/>
  <c r="X75" i="2"/>
  <c r="F6" i="6"/>
  <c r="F7" i="6" l="1"/>
  <c r="F8" i="6" s="1"/>
  <c r="A77" i="2"/>
  <c r="W77" i="2" s="1"/>
  <c r="X76" i="2"/>
  <c r="G7" i="6"/>
  <c r="G8" i="6" s="1"/>
  <c r="X77" i="2" l="1"/>
  <c r="A78" i="2"/>
  <c r="W78" i="2" s="1"/>
  <c r="H6" i="6"/>
  <c r="H7" i="6" s="1"/>
  <c r="H8" i="6" s="1"/>
  <c r="A79" i="2" l="1"/>
  <c r="W79" i="2" s="1"/>
  <c r="X78" i="2"/>
  <c r="I6" i="6"/>
  <c r="I7" i="6" s="1"/>
  <c r="I8" i="6" s="1"/>
  <c r="A80" i="2" l="1"/>
  <c r="W80" i="2" s="1"/>
  <c r="X79" i="2"/>
  <c r="J6" i="6"/>
  <c r="J7" i="6" s="1"/>
  <c r="J8" i="6" s="1"/>
  <c r="K6" i="6" l="1"/>
  <c r="K7" i="6" s="1"/>
  <c r="K8" i="6" s="1"/>
  <c r="A81" i="2"/>
  <c r="W81" i="2" s="1"/>
  <c r="X80" i="2"/>
  <c r="A82" i="2" l="1"/>
  <c r="W82" i="2" s="1"/>
  <c r="X81" i="2"/>
  <c r="L6" i="6"/>
  <c r="L7" i="6" s="1"/>
  <c r="L8" i="6" s="1"/>
  <c r="M6" i="6" l="1"/>
  <c r="M7" i="6" s="1"/>
  <c r="M8" i="6" s="1"/>
  <c r="X82" i="2"/>
  <c r="A83" i="2"/>
  <c r="W83" i="2" s="1"/>
  <c r="B6" i="7" l="1"/>
  <c r="B7" i="7" s="1"/>
  <c r="B8" i="7" s="1"/>
  <c r="A84" i="2"/>
  <c r="W84" i="2" s="1"/>
  <c r="X83" i="2"/>
  <c r="C6" i="7" l="1"/>
  <c r="X84" i="2"/>
  <c r="A85" i="2"/>
  <c r="W85" i="2" s="1"/>
  <c r="D6" i="7" l="1"/>
  <c r="D7" i="7" s="1"/>
  <c r="D8" i="7" s="1"/>
  <c r="C7" i="7"/>
  <c r="C8" i="7" s="1"/>
  <c r="A86" i="2"/>
  <c r="W86" i="2" s="1"/>
  <c r="X85" i="2"/>
  <c r="A87" i="2" l="1"/>
  <c r="W87" i="2" s="1"/>
  <c r="X86" i="2"/>
  <c r="E6" i="7"/>
  <c r="E7" i="7" l="1"/>
  <c r="E8" i="7" s="1"/>
  <c r="A88" i="2"/>
  <c r="W88" i="2" s="1"/>
  <c r="X87" i="2"/>
  <c r="F6" i="7"/>
  <c r="F7" i="7" s="1"/>
  <c r="F8" i="7" s="1"/>
  <c r="G6" i="7" l="1"/>
  <c r="G7" i="7" s="1"/>
  <c r="G8" i="7" s="1"/>
  <c r="A89" i="2"/>
  <c r="W89" i="2" s="1"/>
  <c r="X88" i="2"/>
  <c r="H6" i="7" l="1"/>
  <c r="H7" i="7" s="1"/>
  <c r="H8" i="7" s="1"/>
  <c r="A90" i="2"/>
  <c r="W90" i="2" s="1"/>
  <c r="X89" i="2"/>
  <c r="I6" i="7" l="1"/>
  <c r="I7" i="7" s="1"/>
  <c r="I8" i="7" s="1"/>
  <c r="A91" i="2"/>
  <c r="W91" i="2" s="1"/>
  <c r="X90" i="2"/>
  <c r="A92" i="2" l="1"/>
  <c r="W92" i="2" s="1"/>
  <c r="X91" i="2"/>
  <c r="J6" i="7"/>
  <c r="J7" i="7" s="1"/>
  <c r="J8" i="7" s="1"/>
  <c r="A93" i="2" l="1"/>
  <c r="W93" i="2" s="1"/>
  <c r="X92" i="2"/>
  <c r="K6" i="7"/>
  <c r="K7" i="7" s="1"/>
  <c r="K8" i="7" s="1"/>
  <c r="X93" i="2" l="1"/>
  <c r="M6" i="7"/>
  <c r="M7" i="7" s="1"/>
  <c r="M8" i="7" s="1"/>
  <c r="A94" i="2"/>
  <c r="W94" i="2" s="1"/>
  <c r="L6" i="7"/>
  <c r="L7" i="7" s="1"/>
  <c r="L8" i="7" s="1"/>
  <c r="B6" i="8" l="1"/>
  <c r="B7" i="8" s="1"/>
  <c r="B8" i="8" s="1"/>
  <c r="X94" i="2"/>
  <c r="A95" i="2"/>
  <c r="W95" i="2" s="1"/>
  <c r="A96" i="2" l="1"/>
  <c r="W96" i="2" s="1"/>
  <c r="X95" i="2"/>
  <c r="C6" i="8"/>
  <c r="C7" i="8" s="1"/>
  <c r="C8" i="8" s="1"/>
  <c r="D6" i="8" l="1"/>
  <c r="D7" i="8" s="1"/>
  <c r="D8" i="8" s="1"/>
  <c r="A97" i="2"/>
  <c r="W97" i="2" s="1"/>
  <c r="X96" i="2"/>
  <c r="A98" i="2" l="1"/>
  <c r="W98" i="2" s="1"/>
  <c r="X97" i="2"/>
  <c r="E6" i="8"/>
  <c r="E7" i="8" s="1"/>
  <c r="E8" i="8" s="1"/>
  <c r="F6" i="8" l="1"/>
  <c r="F7" i="8" s="1"/>
  <c r="F8" i="8" s="1"/>
  <c r="X98" i="2"/>
  <c r="A99" i="2"/>
  <c r="W99" i="2" s="1"/>
  <c r="A100" i="2" l="1"/>
  <c r="W100" i="2" s="1"/>
  <c r="X99" i="2"/>
  <c r="G6" i="8"/>
  <c r="G7" i="8" s="1"/>
  <c r="G8" i="8" s="1"/>
  <c r="H6" i="8" l="1"/>
  <c r="H7" i="8" s="1"/>
  <c r="H8" i="8" s="1"/>
  <c r="X100" i="2"/>
  <c r="A101" i="2"/>
  <c r="W101" i="2" s="1"/>
  <c r="X101" i="2" l="1"/>
  <c r="I6" i="8"/>
  <c r="I7" i="8" s="1"/>
  <c r="I8" i="8" s="1"/>
  <c r="D6" i="9" s="1"/>
  <c r="D8" i="9" s="1"/>
  <c r="E24" i="9" l="1"/>
  <c r="E14" i="9"/>
  <c r="E16" i="9" s="1"/>
  <c r="E23" i="9" l="1"/>
  <c r="E22" i="9"/>
  <c r="E21" i="9"/>
</calcChain>
</file>

<file path=xl/sharedStrings.xml><?xml version="1.0" encoding="utf-8"?>
<sst xmlns="http://schemas.openxmlformats.org/spreadsheetml/2006/main" count="994" uniqueCount="315">
  <si>
    <t>ID</t>
  </si>
  <si>
    <t>experiment_ID</t>
  </si>
  <si>
    <t>sample_ID</t>
  </si>
  <si>
    <t>sample_type</t>
  </si>
  <si>
    <t>sample_state</t>
  </si>
  <si>
    <t>sample_lot</t>
  </si>
  <si>
    <t>biopsy_id</t>
  </si>
  <si>
    <t>culture_date</t>
  </si>
  <si>
    <t>biopsy_replicate</t>
  </si>
  <si>
    <t>biopsy_diameter_mm</t>
  </si>
  <si>
    <t>digestion_volume_ul</t>
  </si>
  <si>
    <t>dilution_factor</t>
  </si>
  <si>
    <t>assay_volume_ul</t>
  </si>
  <si>
    <t>loaded_weight1_mg</t>
  </si>
  <si>
    <t>loaded_weight2_mg</t>
  </si>
  <si>
    <t>tube_weight1_mg</t>
  </si>
  <si>
    <t>tube_weight2_mg</t>
  </si>
  <si>
    <t>operator</t>
  </si>
  <si>
    <t>std_conc_ug_per_well</t>
  </si>
  <si>
    <t>media_type</t>
  </si>
  <si>
    <t>biomaterial_id</t>
  </si>
  <si>
    <t>reaction_date</t>
  </si>
  <si>
    <t>Concat</t>
  </si>
  <si>
    <t>tube_label</t>
  </si>
  <si>
    <t>HP45-20231201</t>
  </si>
  <si>
    <t>Gelatin_5</t>
  </si>
  <si>
    <t>liquid</t>
  </si>
  <si>
    <t>DS</t>
  </si>
  <si>
    <t>HP45-20231202</t>
  </si>
  <si>
    <t>HP45-20231203</t>
  </si>
  <si>
    <t>Gelatin_2.5</t>
  </si>
  <si>
    <t>HP45-20231204</t>
  </si>
  <si>
    <t>HP45-20231205</t>
  </si>
  <si>
    <t>Gelatin_0</t>
  </si>
  <si>
    <t>HP45-20231206</t>
  </si>
  <si>
    <t>HP45-20231207</t>
  </si>
  <si>
    <t>S5</t>
  </si>
  <si>
    <t>standard</t>
  </si>
  <si>
    <t>s5</t>
  </si>
  <si>
    <t>HP45-20231208</t>
  </si>
  <si>
    <t>S4</t>
  </si>
  <si>
    <t>s4</t>
  </si>
  <si>
    <t>HP45-20231209</t>
  </si>
  <si>
    <t>S3</t>
  </si>
  <si>
    <t>s3</t>
  </si>
  <si>
    <t>HP45-20231210</t>
  </si>
  <si>
    <t>S2</t>
  </si>
  <si>
    <t>s2</t>
  </si>
  <si>
    <t>HP45-20231211</t>
  </si>
  <si>
    <t>S1</t>
  </si>
  <si>
    <t>s1</t>
  </si>
  <si>
    <t>HP45-20231212</t>
  </si>
  <si>
    <t>S0</t>
  </si>
  <si>
    <t>s0</t>
  </si>
  <si>
    <t>HP45-20231213</t>
  </si>
  <si>
    <t>B-D01</t>
  </si>
  <si>
    <t>sample</t>
  </si>
  <si>
    <t>EXP 50</t>
  </si>
  <si>
    <t>TGFBS (Liquid DMEM)</t>
  </si>
  <si>
    <t>HP45-20231214</t>
  </si>
  <si>
    <t>HP45-20231215</t>
  </si>
  <si>
    <t>HP45-20231216</t>
  </si>
  <si>
    <t>HP45-20231217</t>
  </si>
  <si>
    <t>B-D02</t>
  </si>
  <si>
    <t>HP45-20231218</t>
  </si>
  <si>
    <t>HP45-20231219</t>
  </si>
  <si>
    <t>HP45-20231220</t>
  </si>
  <si>
    <t>HP45-20231221</t>
  </si>
  <si>
    <t>B-D03</t>
  </si>
  <si>
    <t>HP45-20231222</t>
  </si>
  <si>
    <t>HP45-20231223</t>
  </si>
  <si>
    <t>HP45-20231224</t>
  </si>
  <si>
    <t>HP45-20231225</t>
  </si>
  <si>
    <t>B-D04</t>
  </si>
  <si>
    <t>HP45-20231226</t>
  </si>
  <si>
    <t>HP45-20231227</t>
  </si>
  <si>
    <t>HP45-20231228</t>
  </si>
  <si>
    <t>HP45-20231229</t>
  </si>
  <si>
    <t>B-D05</t>
  </si>
  <si>
    <t>HP45-20231230</t>
  </si>
  <si>
    <t>HP45-20231231</t>
  </si>
  <si>
    <t>HP45-20231232</t>
  </si>
  <si>
    <t>HP45-20231233</t>
  </si>
  <si>
    <t>B-D06</t>
  </si>
  <si>
    <t>HP45-20231234</t>
  </si>
  <si>
    <t>HP45-20231235</t>
  </si>
  <si>
    <t>HP45-20231236</t>
  </si>
  <si>
    <t>HP45-20231237</t>
  </si>
  <si>
    <t>B-D07</t>
  </si>
  <si>
    <t>HP45-20231238</t>
  </si>
  <si>
    <t>HP45-20231239</t>
  </si>
  <si>
    <t>HP45-20231240</t>
  </si>
  <si>
    <t>HP45-20231241</t>
  </si>
  <si>
    <t>B-D08</t>
  </si>
  <si>
    <t>HP45-20231242</t>
  </si>
  <si>
    <t>HP45-20231243</t>
  </si>
  <si>
    <t>HP45-20231244</t>
  </si>
  <si>
    <t>HP45-20231245</t>
  </si>
  <si>
    <t>B-D09</t>
  </si>
  <si>
    <t>HP45-20231246</t>
  </si>
  <si>
    <t>HP45-20231247</t>
  </si>
  <si>
    <t>HP45-20231248</t>
  </si>
  <si>
    <t>HP45-20231249</t>
  </si>
  <si>
    <t>B-D10</t>
  </si>
  <si>
    <t>HP45-20231250</t>
  </si>
  <si>
    <t>HP45-20231251</t>
  </si>
  <si>
    <t>HP45-20231252</t>
  </si>
  <si>
    <t>HP45-20231253</t>
  </si>
  <si>
    <t>B-D11</t>
  </si>
  <si>
    <t>HP45-20231254</t>
  </si>
  <si>
    <t>HP45-20231255</t>
  </si>
  <si>
    <t>HP45-20231256</t>
  </si>
  <si>
    <t>HP45-20231257</t>
  </si>
  <si>
    <t>No_ChT_EXP50_</t>
  </si>
  <si>
    <t>HP45-20231258</t>
  </si>
  <si>
    <t>HP45-20231259</t>
  </si>
  <si>
    <t>HP45-20231260</t>
  </si>
  <si>
    <t>HP45-20231261</t>
  </si>
  <si>
    <t>HP45-20231262</t>
  </si>
  <si>
    <t>HP45-20231263</t>
  </si>
  <si>
    <t>HP45-20231264</t>
  </si>
  <si>
    <t>HP45-20231265</t>
  </si>
  <si>
    <t>HP45-20231266</t>
  </si>
  <si>
    <t>HP45-20231267</t>
  </si>
  <si>
    <t>HP45-20231268</t>
  </si>
  <si>
    <t>HP45-20231269</t>
  </si>
  <si>
    <t>HP45-20231270</t>
  </si>
  <si>
    <t>HP45-20231271</t>
  </si>
  <si>
    <t>HP45-20231272</t>
  </si>
  <si>
    <t>HP45-20231273</t>
  </si>
  <si>
    <t>HP45-20231274</t>
  </si>
  <si>
    <t>HP45-20231275</t>
  </si>
  <si>
    <t>HP45-20231276</t>
  </si>
  <si>
    <t>HP45-20231277</t>
  </si>
  <si>
    <t>HP45-20231278</t>
  </si>
  <si>
    <t>HP45-20231279</t>
  </si>
  <si>
    <t>HP45-20231280</t>
  </si>
  <si>
    <t>HP45-20231281</t>
  </si>
  <si>
    <t>HP45-20231282</t>
  </si>
  <si>
    <t>HP45-20231283</t>
  </si>
  <si>
    <t>HP45-20231284</t>
  </si>
  <si>
    <t>HP45-20231285</t>
  </si>
  <si>
    <t>HP45-20231286</t>
  </si>
  <si>
    <t>HP45-20231287</t>
  </si>
  <si>
    <t>HP45-20231288</t>
  </si>
  <si>
    <t>HP45-20231289</t>
  </si>
  <si>
    <t>HP45-20231290</t>
  </si>
  <si>
    <t>HP45-20231291</t>
  </si>
  <si>
    <t>HP45-20231292</t>
  </si>
  <si>
    <t>HP45-20231293</t>
  </si>
  <si>
    <t>HP45-20231294</t>
  </si>
  <si>
    <t>HP45-20231295</t>
  </si>
  <si>
    <t>HP45-20231296</t>
  </si>
  <si>
    <t>HP45-20231297</t>
  </si>
  <si>
    <t>HP45-20231298</t>
  </si>
  <si>
    <t>HP45-20231299</t>
  </si>
  <si>
    <t>HP45-20231300</t>
  </si>
  <si>
    <t>A</t>
  </si>
  <si>
    <t>B</t>
  </si>
  <si>
    <t>C</t>
  </si>
  <si>
    <t>D</t>
  </si>
  <si>
    <t>E</t>
  </si>
  <si>
    <t>F</t>
  </si>
  <si>
    <t>G</t>
  </si>
  <si>
    <t>H</t>
  </si>
  <si>
    <t>Sample numbers</t>
  </si>
  <si>
    <t>#automatically calculating, revise if needed</t>
  </si>
  <si>
    <t>Colorimetric replicate per sample</t>
  </si>
  <si>
    <t>Gelatin Control numbers</t>
  </si>
  <si>
    <t>Standard point numbers</t>
  </si>
  <si>
    <t>Colorimetric replicate per standard</t>
  </si>
  <si>
    <t>Total wells for colorimetric reactions</t>
  </si>
  <si>
    <t>Manufacturer/Catal</t>
  </si>
  <si>
    <t>Lot</t>
  </si>
  <si>
    <t>Protocl usage</t>
  </si>
  <si>
    <t>Calculation with 30% extra</t>
  </si>
  <si>
    <t>Actual Weighing</t>
  </si>
  <si>
    <t>Oxidation buffer 1x (mL)</t>
  </si>
  <si>
    <t>Oxidation buffer 2x (mL)</t>
  </si>
  <si>
    <t>231107new</t>
  </si>
  <si>
    <t>Chloramine T (mg)</t>
  </si>
  <si>
    <t>Sigma 402869-100G</t>
  </si>
  <si>
    <t>STBK3526</t>
  </si>
  <si>
    <t>Wrap with aluminal after mixing, stable for 2 h</t>
  </si>
  <si>
    <t>Isopropanol (mL)</t>
  </si>
  <si>
    <t>FLALAB 99%</t>
  </si>
  <si>
    <t>R13140</t>
  </si>
  <si>
    <t>50 % Perchloric acid (mL)</t>
  </si>
  <si>
    <t>Thermo 044464.AP</t>
  </si>
  <si>
    <t>Y07I047</t>
  </si>
  <si>
    <t>DMAB (mg)</t>
  </si>
  <si>
    <t>156477-500G</t>
  </si>
  <si>
    <t>BCCK1026</t>
  </si>
  <si>
    <t>Total volume</t>
  </si>
  <si>
    <t>experiment_id</t>
  </si>
  <si>
    <t>HP1-20230830</t>
  </si>
  <si>
    <t>PET723-100116</t>
  </si>
  <si>
    <t>CC1-1-11162023-7d</t>
  </si>
  <si>
    <t>HP2-20230830</t>
  </si>
  <si>
    <t>PET723-300116</t>
  </si>
  <si>
    <t>TGFBS (Powder DMEM)</t>
  </si>
  <si>
    <t>CC1-2-11162023-7d</t>
  </si>
  <si>
    <t>HP3-20230905</t>
  </si>
  <si>
    <t>PET723-600116</t>
  </si>
  <si>
    <t>10% HPL</t>
  </si>
  <si>
    <t>CC1-3-11162023-7d</t>
  </si>
  <si>
    <t>HP4-20230905</t>
  </si>
  <si>
    <t>PET723-60060</t>
  </si>
  <si>
    <t>10% FBS (Liquid DMEM)</t>
  </si>
  <si>
    <t>CC1-4-11162023-7d</t>
  </si>
  <si>
    <t>HP5-20230906</t>
  </si>
  <si>
    <t>PET723-30060</t>
  </si>
  <si>
    <t>CC1-5-11162023-7d</t>
  </si>
  <si>
    <t>HP6-20230913</t>
  </si>
  <si>
    <t>PET723-10060</t>
  </si>
  <si>
    <t>CC1-6-11162023-7d</t>
  </si>
  <si>
    <t>HP7-20230913</t>
  </si>
  <si>
    <t>PET723-60050</t>
  </si>
  <si>
    <t>CC1-1-11162023-11d</t>
  </si>
  <si>
    <t>HP8-20230919</t>
  </si>
  <si>
    <t>PET723-30050</t>
  </si>
  <si>
    <t>CC1-2-11162023-11d</t>
  </si>
  <si>
    <t>HP9-20230919</t>
  </si>
  <si>
    <t>PET723-10050</t>
  </si>
  <si>
    <t>CC1-3-11162023-11d</t>
  </si>
  <si>
    <t>HP10-20231006</t>
  </si>
  <si>
    <t>V2P1723-300140</t>
  </si>
  <si>
    <t>CC1-4-11162023-11d</t>
  </si>
  <si>
    <t>HP11-20231010</t>
  </si>
  <si>
    <t>V2P1723-300116</t>
  </si>
  <si>
    <t>10 mg/ml AA2P in DI Water</t>
  </si>
  <si>
    <t>CC1-5-11162023-11d</t>
  </si>
  <si>
    <t>HP12-20231013</t>
  </si>
  <si>
    <t>Recycled-PET723-10050</t>
  </si>
  <si>
    <t>CC1-6-11162023-11d</t>
  </si>
  <si>
    <t>HP13-20231019</t>
  </si>
  <si>
    <t>Recycled-PET723-30050</t>
  </si>
  <si>
    <t>CC1-1-11162023-14d</t>
  </si>
  <si>
    <t>HP14-20231020</t>
  </si>
  <si>
    <t>Recycled-PET723-60050</t>
  </si>
  <si>
    <t>CC1-2-11162023-14d</t>
  </si>
  <si>
    <t>HP15-20231023</t>
  </si>
  <si>
    <t>CC1-3-11162023-14d</t>
  </si>
  <si>
    <t>HP16-20231023</t>
  </si>
  <si>
    <t>V2P1723-600140</t>
  </si>
  <si>
    <t>CC1-4-11162023-14d</t>
  </si>
  <si>
    <t>HP17-20231026</t>
  </si>
  <si>
    <t>V2P11299-60050</t>
  </si>
  <si>
    <t>CC1-5-11162023-14d</t>
  </si>
  <si>
    <t>HP18-20231026</t>
  </si>
  <si>
    <t>V2P11299-30050</t>
  </si>
  <si>
    <t>CC1-6-11162023-14d</t>
  </si>
  <si>
    <t>HP19-20231020</t>
  </si>
  <si>
    <t>V2P11299-60080</t>
  </si>
  <si>
    <t>CC1-1-11162023-28d</t>
  </si>
  <si>
    <t>HP20-20231025</t>
  </si>
  <si>
    <t>V2P11299-30080</t>
  </si>
  <si>
    <t>CC1-2-11162023-28d</t>
  </si>
  <si>
    <t>HP21-20231027</t>
  </si>
  <si>
    <t>V2P11299-600115</t>
  </si>
  <si>
    <t>CC1-3-11162023-28d</t>
  </si>
  <si>
    <t>HP22-20231101</t>
  </si>
  <si>
    <t>V2P1923-300115</t>
  </si>
  <si>
    <t>CC1-4-11162023-28d</t>
  </si>
  <si>
    <t>HP23-20231101</t>
  </si>
  <si>
    <t>V2P11299-150115</t>
  </si>
  <si>
    <t>CC1-5-11162023-28d</t>
  </si>
  <si>
    <t>HP24-20231102</t>
  </si>
  <si>
    <t>V1P11299-600135</t>
  </si>
  <si>
    <t>CC1-6-11162023-28d</t>
  </si>
  <si>
    <t>HP25-20231106</t>
  </si>
  <si>
    <t>V1P11299-300135</t>
  </si>
  <si>
    <t>HP26-20231106</t>
  </si>
  <si>
    <t>V1P11299-150135</t>
  </si>
  <si>
    <t>HP27-20231107</t>
  </si>
  <si>
    <t>V1P21299-600135</t>
  </si>
  <si>
    <t>HP28-20231108</t>
  </si>
  <si>
    <t>V1P21299-300150</t>
  </si>
  <si>
    <t>HP29-20231109</t>
  </si>
  <si>
    <t>V1P21299-150150</t>
  </si>
  <si>
    <t>HP30-20231109</t>
  </si>
  <si>
    <t>V3P11299-60055</t>
  </si>
  <si>
    <t>HP31-20231109</t>
  </si>
  <si>
    <t>V3P11299-30055</t>
  </si>
  <si>
    <t>HP32-20231113</t>
  </si>
  <si>
    <t>V3P11299-600130</t>
  </si>
  <si>
    <t>HP33-20231114</t>
  </si>
  <si>
    <t>V3P11299-300130</t>
  </si>
  <si>
    <t>HP34-20231115</t>
  </si>
  <si>
    <t>V3P11299-30090</t>
  </si>
  <si>
    <t>HP35-20231116</t>
  </si>
  <si>
    <t>V3P11299-60090</t>
  </si>
  <si>
    <t>HP36-20231120</t>
  </si>
  <si>
    <t>HP37-20231120</t>
  </si>
  <si>
    <t>V2P1923-300116</t>
  </si>
  <si>
    <t>HP38-20231121</t>
  </si>
  <si>
    <t>HP39-20231127</t>
  </si>
  <si>
    <t>HP40-20231128</t>
  </si>
  <si>
    <t>HP41-20231128</t>
  </si>
  <si>
    <t>HP42-20231128</t>
  </si>
  <si>
    <t>HP43-20231129</t>
  </si>
  <si>
    <t>HP44-20231130</t>
  </si>
  <si>
    <t>HP46-20231201</t>
  </si>
  <si>
    <t>HP47-20231201</t>
  </si>
  <si>
    <t>No_ChT_EXP50_B-D01</t>
  </si>
  <si>
    <t>No_ChT_EXP50_B-D02</t>
  </si>
  <si>
    <t>No_ChT_EXP50_B-D03</t>
  </si>
  <si>
    <t>No_ChT_EXP50_B-D04</t>
  </si>
  <si>
    <t>No_ChT_EXP50_B-D05</t>
  </si>
  <si>
    <t>No_ChT_EXP50_B-D06</t>
  </si>
  <si>
    <t>No_ChT_EXP50_B-D07</t>
  </si>
  <si>
    <t>No_ChT_EXP50_B-D08</t>
  </si>
  <si>
    <t>No_ChT_EXP50_B-D09</t>
  </si>
  <si>
    <t>No_ChT_EXP50_B-D10</t>
  </si>
  <si>
    <t>No_ChT_EXP50_B-D11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</si>
</sst>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0.000"/>
  </numFmts>
  <fonts count="8">
    <font>
      <sz val="12"/>
      <color theme="1"/>
      <name val="Calibri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Docs-Calibri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wrapText="1"/>
    </xf>
    <xf numFmtId="2" fontId="4" fillId="0" borderId="0" xfId="0" applyNumberFormat="1" applyFont="1" applyAlignment="1">
      <alignment horizontal="right"/>
    </xf>
    <xf numFmtId="2" fontId="5" fillId="0" borderId="0" xfId="0" applyNumberFormat="1" applyFont="1"/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/>
    <xf numFmtId="0" fontId="5" fillId="0" borderId="2" xfId="0" applyFont="1" applyBorder="1"/>
    <xf numFmtId="0" fontId="4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4" fillId="0" borderId="6" xfId="0" applyFont="1" applyBorder="1" applyAlignment="1">
      <alignment horizontal="right"/>
    </xf>
    <xf numFmtId="0" fontId="4" fillId="0" borderId="7" xfId="0" applyFont="1" applyBorder="1"/>
    <xf numFmtId="0" fontId="4" fillId="0" borderId="8" xfId="0" applyFont="1" applyBorder="1" applyAlignment="1">
      <alignment horizontal="right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0" fontId="4" fillId="3" borderId="0" xfId="0" applyFont="1" applyFill="1"/>
    <xf numFmtId="0" fontId="5" fillId="3" borderId="0" xfId="0" applyFont="1" applyFill="1"/>
    <xf numFmtId="0" fontId="4" fillId="3" borderId="2" xfId="0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4" fillId="5" borderId="4" xfId="0" applyFont="1" applyFill="1" applyBorder="1" applyAlignment="1">
      <alignment horizontal="right"/>
    </xf>
    <xf numFmtId="0" fontId="4" fillId="6" borderId="11" xfId="0" applyFont="1" applyFill="1" applyBorder="1" applyAlignment="1">
      <alignment horizontal="right"/>
    </xf>
    <xf numFmtId="165" fontId="4" fillId="0" borderId="0" xfId="0" applyNumberFormat="1" applyFont="1"/>
    <xf numFmtId="2" fontId="7" fillId="4" borderId="0" xfId="0" applyNumberFormat="1" applyFont="1" applyFill="1" applyAlignment="1">
      <alignment horizontal="left"/>
    </xf>
    <xf numFmtId="165" fontId="4" fillId="0" borderId="0" xfId="0" applyNumberFormat="1" applyFont="1" applyAlignment="1">
      <alignment horizontal="right"/>
    </xf>
    <xf numFmtId="2" fontId="4" fillId="0" borderId="2" xfId="0" applyNumberFormat="1" applyFont="1" applyBorder="1" applyAlignment="1">
      <alignment horizontal="right"/>
    </xf>
    <xf numFmtId="165" fontId="4" fillId="5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91075" cy="2886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00850" y="600450"/>
          <a:ext cx="5093700" cy="30573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To Get Started, Click Here To Accept Permission</a:t>
          </a:r>
          <a:endParaRPr sz="40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1.1640625" defaultRowHeight="15" customHeight="1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8"/>
  <sheetViews>
    <sheetView workbookViewId="0">
      <selection activeCell="D3" sqref="D3:D7"/>
    </sheetView>
  </sheetViews>
  <sheetFormatPr baseColWidth="10" defaultColWidth="11.1640625" defaultRowHeight="15" customHeight="1"/>
  <cols>
    <col min="1" max="6" width="17.33203125" customWidth="1"/>
    <col min="7" max="7" width="24.33203125" customWidth="1"/>
    <col min="8" max="8" width="17.33203125" customWidth="1"/>
    <col min="9" max="9" width="13.6640625" customWidth="1"/>
    <col min="10" max="11" width="17.83203125" customWidth="1"/>
    <col min="12" max="12" width="12.6640625" customWidth="1"/>
    <col min="13" max="13" width="13.83203125" customWidth="1"/>
    <col min="14" max="15" width="16.6640625" customWidth="1"/>
    <col min="16" max="17" width="14.83203125" customWidth="1"/>
    <col min="18" max="18" width="8" customWidth="1"/>
    <col min="19" max="19" width="15.83203125" customWidth="1"/>
    <col min="20" max="20" width="10.83203125" customWidth="1"/>
    <col min="21" max="21" width="22.83203125" customWidth="1"/>
    <col min="22" max="22" width="11.6640625" customWidth="1"/>
    <col min="23" max="23" width="25.6640625" customWidth="1"/>
    <col min="24" max="24" width="20" customWidth="1"/>
  </cols>
  <sheetData>
    <row r="1" spans="1:24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4" t="s">
        <v>21</v>
      </c>
      <c r="W1" s="2" t="s">
        <v>22</v>
      </c>
      <c r="X1" s="3" t="s">
        <v>23</v>
      </c>
    </row>
    <row r="2" spans="1:24" ht="15.75" customHeight="1">
      <c r="A2" s="5">
        <f t="shared" ref="A2:A101" si="0">IF(B2="","", IF(ISNUMBER(A1),A1,0)+1)</f>
        <v>1</v>
      </c>
      <c r="B2" s="2" t="s">
        <v>24</v>
      </c>
      <c r="C2" s="6" t="s">
        <v>25</v>
      </c>
      <c r="D2" s="6" t="s">
        <v>56</v>
      </c>
      <c r="E2" s="6" t="s">
        <v>26</v>
      </c>
      <c r="F2" s="7">
        <v>231116</v>
      </c>
      <c r="G2" s="6" t="s">
        <v>25</v>
      </c>
      <c r="H2" s="8">
        <v>45258</v>
      </c>
      <c r="I2" s="9">
        <v>1</v>
      </c>
      <c r="J2" s="10"/>
      <c r="K2" s="9">
        <v>1000</v>
      </c>
      <c r="L2" s="9">
        <v>1</v>
      </c>
      <c r="M2" s="9">
        <v>20</v>
      </c>
      <c r="N2" s="10"/>
      <c r="O2" s="10"/>
      <c r="P2" s="10"/>
      <c r="Q2" s="10"/>
      <c r="R2" s="6" t="s">
        <v>27</v>
      </c>
      <c r="S2" s="7">
        <v>1.05</v>
      </c>
      <c r="T2" s="10"/>
      <c r="U2" s="10"/>
      <c r="V2" s="8">
        <v>45259</v>
      </c>
      <c r="W2" s="3" t="str">
        <f t="shared" ref="W2:W101" si="1">A2&amp;","&amp;B2&amp;","&amp;C2&amp;","&amp;D2&amp;","&amp;E2&amp;","&amp;F2&amp;","&amp;G2&amp;","&amp;H2&amp;","&amp;I2&amp;","&amp;J2&amp;","&amp;K2&amp;","&amp;L2&amp;","&amp;M2&amp;","&amp;N2&amp;","&amp;O2&amp;","&amp;P2&amp;","&amp;Q2&amp;","&amp;R2&amp;","&amp;S2&amp;","&amp;T2&amp;","&amp;U2&amp;","&amp;TEXT(V2,"mm-dd-yyyy")</f>
        <v>1,HP45-20231201,Gelatin_5,sample,liquid,231116,Gelatin_5,45258,1,,1000,1,20,,,,,DS,1.05,,,11-29-2023</v>
      </c>
      <c r="X2" s="11" t="str">
        <f t="shared" ref="X2:X101" si="2">IF(D2="sample",A2&amp;CHAR(10)&amp;C2&amp;CHAR(10)&amp;TEXT(H2,"mm-dd-yyyy"),"")</f>
        <v>1
Gelatin_5
11-28-2023</v>
      </c>
    </row>
    <row r="3" spans="1:24" ht="15.75" customHeight="1">
      <c r="A3" s="5">
        <f t="shared" si="0"/>
        <v>2</v>
      </c>
      <c r="B3" s="2" t="s">
        <v>28</v>
      </c>
      <c r="C3" s="6" t="s">
        <v>25</v>
      </c>
      <c r="D3" s="6" t="s">
        <v>56</v>
      </c>
      <c r="E3" s="6" t="s">
        <v>26</v>
      </c>
      <c r="F3" s="7">
        <v>231116</v>
      </c>
      <c r="G3" s="6" t="s">
        <v>25</v>
      </c>
      <c r="H3" s="8">
        <v>45258</v>
      </c>
      <c r="I3" s="9">
        <v>2</v>
      </c>
      <c r="J3" s="10"/>
      <c r="K3" s="9">
        <v>1000</v>
      </c>
      <c r="L3" s="9">
        <v>1</v>
      </c>
      <c r="M3" s="9">
        <v>20</v>
      </c>
      <c r="N3" s="10"/>
      <c r="O3" s="10"/>
      <c r="P3" s="10"/>
      <c r="Q3" s="10"/>
      <c r="R3" s="6" t="s">
        <v>27</v>
      </c>
      <c r="S3" s="7">
        <v>1.05</v>
      </c>
      <c r="T3" s="10"/>
      <c r="U3" s="10"/>
      <c r="V3" s="8">
        <v>45259</v>
      </c>
      <c r="W3" s="3" t="str">
        <f t="shared" si="1"/>
        <v>2,HP45-20231202,Gelatin_5,sample,liquid,231116,Gelatin_5,45258,2,,1000,1,20,,,,,DS,1.05,,,11-29-2023</v>
      </c>
      <c r="X3" s="11" t="str">
        <f t="shared" si="2"/>
        <v>2
Gelatin_5
11-28-2023</v>
      </c>
    </row>
    <row r="4" spans="1:24" ht="15.75" customHeight="1">
      <c r="A4" s="5">
        <f t="shared" si="0"/>
        <v>3</v>
      </c>
      <c r="B4" s="2" t="s">
        <v>29</v>
      </c>
      <c r="C4" s="6" t="s">
        <v>30</v>
      </c>
      <c r="D4" s="6" t="s">
        <v>56</v>
      </c>
      <c r="E4" s="6" t="s">
        <v>26</v>
      </c>
      <c r="F4" s="7">
        <v>231116</v>
      </c>
      <c r="G4" s="6" t="s">
        <v>30</v>
      </c>
      <c r="H4" s="8">
        <v>45258</v>
      </c>
      <c r="I4" s="9">
        <v>1</v>
      </c>
      <c r="J4" s="10"/>
      <c r="K4" s="9">
        <v>1000</v>
      </c>
      <c r="L4" s="9">
        <v>1</v>
      </c>
      <c r="M4" s="9">
        <v>20</v>
      </c>
      <c r="N4" s="10"/>
      <c r="O4" s="10"/>
      <c r="P4" s="10"/>
      <c r="Q4" s="10"/>
      <c r="R4" s="6" t="s">
        <v>27</v>
      </c>
      <c r="S4" s="7">
        <v>0.52500000000000002</v>
      </c>
      <c r="T4" s="10"/>
      <c r="U4" s="10"/>
      <c r="V4" s="8">
        <v>45259</v>
      </c>
      <c r="W4" s="3" t="str">
        <f t="shared" si="1"/>
        <v>3,HP45-20231203,Gelatin_2.5,sample,liquid,231116,Gelatin_2.5,45258,1,,1000,1,20,,,,,DS,0.525,,,11-29-2023</v>
      </c>
      <c r="X4" s="11" t="str">
        <f t="shared" si="2"/>
        <v>3
Gelatin_2.5
11-28-2023</v>
      </c>
    </row>
    <row r="5" spans="1:24" ht="15.75" customHeight="1">
      <c r="A5" s="5">
        <f t="shared" si="0"/>
        <v>4</v>
      </c>
      <c r="B5" s="2" t="s">
        <v>31</v>
      </c>
      <c r="C5" s="6" t="s">
        <v>30</v>
      </c>
      <c r="D5" s="6" t="s">
        <v>56</v>
      </c>
      <c r="E5" s="6" t="s">
        <v>26</v>
      </c>
      <c r="F5" s="7">
        <v>231116</v>
      </c>
      <c r="G5" s="6" t="s">
        <v>30</v>
      </c>
      <c r="H5" s="8">
        <v>45258</v>
      </c>
      <c r="I5" s="9">
        <v>2</v>
      </c>
      <c r="J5" s="10"/>
      <c r="K5" s="9">
        <v>1000</v>
      </c>
      <c r="L5" s="9">
        <v>1</v>
      </c>
      <c r="M5" s="9">
        <v>20</v>
      </c>
      <c r="N5" s="10"/>
      <c r="O5" s="10"/>
      <c r="P5" s="10"/>
      <c r="Q5" s="10"/>
      <c r="R5" s="6" t="s">
        <v>27</v>
      </c>
      <c r="S5" s="7">
        <v>0.52500000000000002</v>
      </c>
      <c r="T5" s="10"/>
      <c r="U5" s="10"/>
      <c r="V5" s="8">
        <v>45259</v>
      </c>
      <c r="W5" s="3" t="str">
        <f t="shared" si="1"/>
        <v>4,HP45-20231204,Gelatin_2.5,sample,liquid,231116,Gelatin_2.5,45258,2,,1000,1,20,,,,,DS,0.525,,,11-29-2023</v>
      </c>
      <c r="X5" s="11" t="str">
        <f t="shared" si="2"/>
        <v>4
Gelatin_2.5
11-28-2023</v>
      </c>
    </row>
    <row r="6" spans="1:24" ht="15.75" customHeight="1">
      <c r="A6" s="5">
        <f t="shared" si="0"/>
        <v>5</v>
      </c>
      <c r="B6" s="2" t="s">
        <v>32</v>
      </c>
      <c r="C6" s="6" t="s">
        <v>33</v>
      </c>
      <c r="D6" s="6" t="s">
        <v>56</v>
      </c>
      <c r="E6" s="6" t="s">
        <v>26</v>
      </c>
      <c r="F6" s="7">
        <v>231116</v>
      </c>
      <c r="G6" s="6" t="s">
        <v>33</v>
      </c>
      <c r="H6" s="8">
        <v>45258</v>
      </c>
      <c r="I6" s="9">
        <v>1</v>
      </c>
      <c r="J6" s="10"/>
      <c r="K6" s="9">
        <v>1000</v>
      </c>
      <c r="L6" s="9">
        <v>1</v>
      </c>
      <c r="M6" s="9">
        <v>20</v>
      </c>
      <c r="N6" s="10"/>
      <c r="O6" s="10"/>
      <c r="P6" s="10"/>
      <c r="Q6" s="10"/>
      <c r="R6" s="6" t="s">
        <v>27</v>
      </c>
      <c r="S6" s="12">
        <v>0</v>
      </c>
      <c r="T6" s="10"/>
      <c r="U6" s="10"/>
      <c r="V6" s="8">
        <v>45259</v>
      </c>
      <c r="W6" s="3" t="str">
        <f t="shared" si="1"/>
        <v>5,HP45-20231205,Gelatin_0,sample,liquid,231116,Gelatin_0,45258,1,,1000,1,20,,,,,DS,0,,,11-29-2023</v>
      </c>
      <c r="X6" s="11" t="str">
        <f t="shared" si="2"/>
        <v>5
Gelatin_0
11-28-2023</v>
      </c>
    </row>
    <row r="7" spans="1:24" ht="15.75" customHeight="1">
      <c r="A7" s="5">
        <f t="shared" si="0"/>
        <v>6</v>
      </c>
      <c r="B7" s="2" t="s">
        <v>34</v>
      </c>
      <c r="C7" s="6" t="s">
        <v>33</v>
      </c>
      <c r="D7" s="6" t="s">
        <v>56</v>
      </c>
      <c r="E7" s="6" t="s">
        <v>26</v>
      </c>
      <c r="F7" s="7">
        <v>231116</v>
      </c>
      <c r="G7" s="6" t="s">
        <v>33</v>
      </c>
      <c r="H7" s="8">
        <v>45258</v>
      </c>
      <c r="I7" s="9">
        <v>2</v>
      </c>
      <c r="J7" s="10"/>
      <c r="K7" s="9">
        <v>1000</v>
      </c>
      <c r="L7" s="9">
        <v>1</v>
      </c>
      <c r="M7" s="9">
        <v>20</v>
      </c>
      <c r="N7" s="10"/>
      <c r="O7" s="10"/>
      <c r="P7" s="10"/>
      <c r="Q7" s="10"/>
      <c r="R7" s="6" t="s">
        <v>27</v>
      </c>
      <c r="S7" s="12">
        <v>0</v>
      </c>
      <c r="T7" s="10"/>
      <c r="U7" s="10"/>
      <c r="V7" s="8">
        <v>45259</v>
      </c>
      <c r="W7" s="3" t="str">
        <f t="shared" si="1"/>
        <v>6,HP45-20231206,Gelatin_0,sample,liquid,231116,Gelatin_0,45258,2,,1000,1,20,,,,,DS,0,,,11-29-2023</v>
      </c>
      <c r="X7" s="11" t="str">
        <f t="shared" si="2"/>
        <v>6
Gelatin_0
11-28-2023</v>
      </c>
    </row>
    <row r="8" spans="1:24" ht="15.75" customHeight="1">
      <c r="A8" s="5">
        <f t="shared" si="0"/>
        <v>7</v>
      </c>
      <c r="B8" s="2" t="s">
        <v>35</v>
      </c>
      <c r="C8" s="6" t="s">
        <v>36</v>
      </c>
      <c r="D8" s="6" t="s">
        <v>37</v>
      </c>
      <c r="E8" s="6" t="s">
        <v>26</v>
      </c>
      <c r="F8" s="9">
        <v>231108</v>
      </c>
      <c r="G8" s="10" t="s">
        <v>38</v>
      </c>
      <c r="H8" s="8">
        <v>45258</v>
      </c>
      <c r="I8" s="9">
        <v>1</v>
      </c>
      <c r="J8" s="10"/>
      <c r="K8" s="9">
        <v>1000</v>
      </c>
      <c r="L8" s="9">
        <v>1</v>
      </c>
      <c r="M8" s="9">
        <v>20</v>
      </c>
      <c r="N8" s="10"/>
      <c r="O8" s="10"/>
      <c r="P8" s="10"/>
      <c r="Q8" s="10"/>
      <c r="R8" s="6" t="s">
        <v>27</v>
      </c>
      <c r="S8" s="12">
        <v>1</v>
      </c>
      <c r="T8" s="10"/>
      <c r="U8" s="10"/>
      <c r="V8" s="8">
        <v>45259</v>
      </c>
      <c r="W8" s="3" t="str">
        <f t="shared" si="1"/>
        <v>7,HP45-20231207,S5,standard,liquid,231108,s5,45258,1,,1000,1,20,,,,,DS,1,,,11-29-2023</v>
      </c>
      <c r="X8" s="11" t="str">
        <f t="shared" si="2"/>
        <v/>
      </c>
    </row>
    <row r="9" spans="1:24" ht="15.75" customHeight="1">
      <c r="A9" s="5">
        <f t="shared" si="0"/>
        <v>8</v>
      </c>
      <c r="B9" s="2" t="s">
        <v>39</v>
      </c>
      <c r="C9" s="6" t="s">
        <v>40</v>
      </c>
      <c r="D9" s="6" t="s">
        <v>37</v>
      </c>
      <c r="E9" s="6" t="s">
        <v>26</v>
      </c>
      <c r="F9" s="9">
        <v>231108</v>
      </c>
      <c r="G9" s="10" t="s">
        <v>41</v>
      </c>
      <c r="H9" s="8">
        <v>45258</v>
      </c>
      <c r="I9" s="9">
        <v>1</v>
      </c>
      <c r="J9" s="10"/>
      <c r="K9" s="9">
        <v>1000</v>
      </c>
      <c r="L9" s="9">
        <v>1</v>
      </c>
      <c r="M9" s="9">
        <v>20</v>
      </c>
      <c r="N9" s="10"/>
      <c r="O9" s="10"/>
      <c r="P9" s="10"/>
      <c r="Q9" s="10"/>
      <c r="R9" s="6" t="s">
        <v>27</v>
      </c>
      <c r="S9" s="12">
        <v>0.8</v>
      </c>
      <c r="T9" s="10"/>
      <c r="U9" s="10"/>
      <c r="V9" s="8">
        <v>45259</v>
      </c>
      <c r="W9" s="3" t="str">
        <f t="shared" si="1"/>
        <v>8,HP45-20231208,S4,standard,liquid,231108,s4,45258,1,,1000,1,20,,,,,DS,0.8,,,11-29-2023</v>
      </c>
      <c r="X9" s="11" t="str">
        <f t="shared" si="2"/>
        <v/>
      </c>
    </row>
    <row r="10" spans="1:24" ht="15.75" customHeight="1">
      <c r="A10" s="5">
        <f t="shared" si="0"/>
        <v>9</v>
      </c>
      <c r="B10" s="2" t="s">
        <v>42</v>
      </c>
      <c r="C10" s="6" t="s">
        <v>43</v>
      </c>
      <c r="D10" s="6" t="s">
        <v>37</v>
      </c>
      <c r="E10" s="6" t="s">
        <v>26</v>
      </c>
      <c r="F10" s="9">
        <v>231108</v>
      </c>
      <c r="G10" s="10" t="s">
        <v>44</v>
      </c>
      <c r="H10" s="8">
        <v>45258</v>
      </c>
      <c r="I10" s="9">
        <v>1</v>
      </c>
      <c r="J10" s="10"/>
      <c r="K10" s="9">
        <v>1000</v>
      </c>
      <c r="L10" s="9">
        <v>1</v>
      </c>
      <c r="M10" s="9">
        <v>20</v>
      </c>
      <c r="N10" s="10"/>
      <c r="O10" s="10"/>
      <c r="P10" s="10"/>
      <c r="Q10" s="10"/>
      <c r="R10" s="6" t="s">
        <v>27</v>
      </c>
      <c r="S10" s="12">
        <v>0.6</v>
      </c>
      <c r="T10" s="10"/>
      <c r="U10" s="10"/>
      <c r="V10" s="8">
        <v>45259</v>
      </c>
      <c r="W10" s="3" t="str">
        <f t="shared" si="1"/>
        <v>9,HP45-20231209,S3,standard,liquid,231108,s3,45258,1,,1000,1,20,,,,,DS,0.6,,,11-29-2023</v>
      </c>
      <c r="X10" s="11" t="str">
        <f t="shared" si="2"/>
        <v/>
      </c>
    </row>
    <row r="11" spans="1:24" ht="15.75" customHeight="1">
      <c r="A11" s="5">
        <f t="shared" si="0"/>
        <v>10</v>
      </c>
      <c r="B11" s="2" t="s">
        <v>45</v>
      </c>
      <c r="C11" s="6" t="s">
        <v>46</v>
      </c>
      <c r="D11" s="6" t="s">
        <v>37</v>
      </c>
      <c r="E11" s="6" t="s">
        <v>26</v>
      </c>
      <c r="F11" s="9">
        <v>231108</v>
      </c>
      <c r="G11" s="10" t="s">
        <v>47</v>
      </c>
      <c r="H11" s="8">
        <v>45258</v>
      </c>
      <c r="I11" s="9">
        <v>1</v>
      </c>
      <c r="J11" s="10"/>
      <c r="K11" s="9">
        <v>1000</v>
      </c>
      <c r="L11" s="9">
        <v>1</v>
      </c>
      <c r="M11" s="9">
        <v>20</v>
      </c>
      <c r="N11" s="10"/>
      <c r="O11" s="10"/>
      <c r="P11" s="10"/>
      <c r="Q11" s="10"/>
      <c r="R11" s="6" t="s">
        <v>27</v>
      </c>
      <c r="S11" s="7">
        <v>0.4</v>
      </c>
      <c r="T11" s="10"/>
      <c r="U11" s="10"/>
      <c r="V11" s="8">
        <v>45259</v>
      </c>
      <c r="W11" s="3" t="str">
        <f t="shared" si="1"/>
        <v>10,HP45-20231210,S2,standard,liquid,231108,s2,45258,1,,1000,1,20,,,,,DS,0.4,,,11-29-2023</v>
      </c>
      <c r="X11" s="11" t="str">
        <f t="shared" si="2"/>
        <v/>
      </c>
    </row>
    <row r="12" spans="1:24" ht="15.75" customHeight="1">
      <c r="A12" s="5">
        <f t="shared" si="0"/>
        <v>11</v>
      </c>
      <c r="B12" s="2" t="s">
        <v>48</v>
      </c>
      <c r="C12" s="6" t="s">
        <v>49</v>
      </c>
      <c r="D12" s="6" t="s">
        <v>37</v>
      </c>
      <c r="E12" s="6" t="s">
        <v>26</v>
      </c>
      <c r="F12" s="9">
        <v>231108</v>
      </c>
      <c r="G12" s="10" t="s">
        <v>50</v>
      </c>
      <c r="H12" s="8">
        <v>45258</v>
      </c>
      <c r="I12" s="9">
        <v>1</v>
      </c>
      <c r="J12" s="10"/>
      <c r="K12" s="9">
        <v>1000</v>
      </c>
      <c r="L12" s="9">
        <v>1</v>
      </c>
      <c r="M12" s="9">
        <v>20</v>
      </c>
      <c r="N12" s="10"/>
      <c r="O12" s="10"/>
      <c r="P12" s="10"/>
      <c r="Q12" s="10"/>
      <c r="R12" s="6" t="s">
        <v>27</v>
      </c>
      <c r="S12" s="7">
        <v>0.2</v>
      </c>
      <c r="T12" s="10"/>
      <c r="U12" s="10"/>
      <c r="V12" s="8">
        <v>45259</v>
      </c>
      <c r="W12" s="3" t="str">
        <f t="shared" si="1"/>
        <v>11,HP45-20231211,S1,standard,liquid,231108,s1,45258,1,,1000,1,20,,,,,DS,0.2,,,11-29-2023</v>
      </c>
      <c r="X12" s="11" t="str">
        <f t="shared" si="2"/>
        <v/>
      </c>
    </row>
    <row r="13" spans="1:24" ht="15.75" customHeight="1">
      <c r="A13" s="5">
        <f t="shared" si="0"/>
        <v>12</v>
      </c>
      <c r="B13" s="2" t="s">
        <v>51</v>
      </c>
      <c r="C13" s="6" t="s">
        <v>52</v>
      </c>
      <c r="D13" s="6" t="s">
        <v>37</v>
      </c>
      <c r="E13" s="6" t="s">
        <v>26</v>
      </c>
      <c r="F13" s="9">
        <v>231108</v>
      </c>
      <c r="G13" s="10" t="s">
        <v>53</v>
      </c>
      <c r="H13" s="8">
        <v>45258</v>
      </c>
      <c r="I13" s="9">
        <v>1</v>
      </c>
      <c r="J13" s="10"/>
      <c r="K13" s="9">
        <v>1000</v>
      </c>
      <c r="L13" s="9">
        <v>1</v>
      </c>
      <c r="M13" s="9">
        <v>20</v>
      </c>
      <c r="N13" s="10"/>
      <c r="O13" s="10"/>
      <c r="P13" s="10"/>
      <c r="Q13" s="10"/>
      <c r="R13" s="6" t="s">
        <v>27</v>
      </c>
      <c r="S13" s="7">
        <v>0</v>
      </c>
      <c r="T13" s="10"/>
      <c r="U13" s="10"/>
      <c r="V13" s="8">
        <v>45259</v>
      </c>
      <c r="W13" s="3" t="str">
        <f t="shared" si="1"/>
        <v>12,HP45-20231212,S0,standard,liquid,231108,s0,45258,1,,1000,1,20,,,,,DS,0,,,11-29-2023</v>
      </c>
      <c r="X13" s="11" t="str">
        <f t="shared" si="2"/>
        <v/>
      </c>
    </row>
    <row r="14" spans="1:24" ht="15.75" customHeight="1">
      <c r="A14" s="5">
        <f t="shared" si="0"/>
        <v>13</v>
      </c>
      <c r="B14" s="2" t="s">
        <v>54</v>
      </c>
      <c r="C14" s="6" t="s">
        <v>55</v>
      </c>
      <c r="D14" s="6" t="s">
        <v>56</v>
      </c>
      <c r="E14" s="6" t="s">
        <v>26</v>
      </c>
      <c r="F14" s="6" t="s">
        <v>57</v>
      </c>
      <c r="G14" s="6" t="s">
        <v>55</v>
      </c>
      <c r="H14" s="8">
        <v>45238</v>
      </c>
      <c r="I14" s="7">
        <v>1</v>
      </c>
      <c r="J14" s="10"/>
      <c r="K14" s="7">
        <v>400</v>
      </c>
      <c r="L14" s="7">
        <v>2.125</v>
      </c>
      <c r="M14" s="9">
        <v>20</v>
      </c>
      <c r="N14" s="10"/>
      <c r="O14" s="10"/>
      <c r="P14" s="10"/>
      <c r="Q14" s="10"/>
      <c r="R14" s="6" t="s">
        <v>27</v>
      </c>
      <c r="S14" s="10"/>
      <c r="T14" s="10" t="s">
        <v>58</v>
      </c>
      <c r="U14" s="10"/>
      <c r="V14" s="8">
        <v>45259</v>
      </c>
      <c r="W14" s="3" t="str">
        <f t="shared" si="1"/>
        <v>13,HP45-20231213,B-D01,sample,liquid,EXP 50,B-D01,45238,1,,400,2.125,20,,,,,DS,,TGFBS (Liquid DMEM),,11-29-2023</v>
      </c>
      <c r="X14" s="11" t="str">
        <f>IF(D14="sample",A14&amp;CHAR(10)&amp;C14&amp;CHAR(10)&amp;TEXT(H14,"mm-dd-yyyy"),"")</f>
        <v>13
B-D01
11-08-2023</v>
      </c>
    </row>
    <row r="15" spans="1:24" ht="15.75" customHeight="1">
      <c r="A15" s="5">
        <f t="shared" si="0"/>
        <v>14</v>
      </c>
      <c r="B15" s="2" t="s">
        <v>59</v>
      </c>
      <c r="C15" s="6" t="s">
        <v>55</v>
      </c>
      <c r="D15" s="6" t="s">
        <v>56</v>
      </c>
      <c r="E15" s="6" t="s">
        <v>26</v>
      </c>
      <c r="F15" s="6" t="s">
        <v>57</v>
      </c>
      <c r="G15" s="6" t="s">
        <v>55</v>
      </c>
      <c r="H15" s="8">
        <v>45238</v>
      </c>
      <c r="I15" s="7">
        <v>2</v>
      </c>
      <c r="J15" s="10"/>
      <c r="K15" s="7">
        <v>400</v>
      </c>
      <c r="L15" s="7">
        <v>2.125</v>
      </c>
      <c r="M15" s="9">
        <v>20</v>
      </c>
      <c r="N15" s="10"/>
      <c r="O15" s="10"/>
      <c r="P15" s="10"/>
      <c r="Q15" s="10"/>
      <c r="R15" s="6" t="s">
        <v>27</v>
      </c>
      <c r="S15" s="10"/>
      <c r="T15" s="10" t="s">
        <v>58</v>
      </c>
      <c r="U15" s="10"/>
      <c r="V15" s="8">
        <v>45259</v>
      </c>
      <c r="W15" s="3" t="str">
        <f t="shared" si="1"/>
        <v>14,HP45-20231214,B-D01,sample,liquid,EXP 50,B-D01,45238,2,,400,2.125,20,,,,,DS,,TGFBS (Liquid DMEM),,11-29-2023</v>
      </c>
      <c r="X15" s="11" t="str">
        <f t="shared" si="2"/>
        <v>14
B-D01
11-08-2023</v>
      </c>
    </row>
    <row r="16" spans="1:24" ht="15.75" customHeight="1">
      <c r="A16" s="5">
        <f t="shared" si="0"/>
        <v>15</v>
      </c>
      <c r="B16" s="2" t="s">
        <v>60</v>
      </c>
      <c r="C16" s="6" t="s">
        <v>55</v>
      </c>
      <c r="D16" s="6" t="s">
        <v>56</v>
      </c>
      <c r="E16" s="6" t="s">
        <v>26</v>
      </c>
      <c r="F16" s="6" t="s">
        <v>57</v>
      </c>
      <c r="G16" s="6" t="s">
        <v>55</v>
      </c>
      <c r="H16" s="8">
        <v>45238</v>
      </c>
      <c r="I16" s="7">
        <v>3</v>
      </c>
      <c r="J16" s="10"/>
      <c r="K16" s="7">
        <v>400</v>
      </c>
      <c r="L16" s="7">
        <v>2.125</v>
      </c>
      <c r="M16" s="9">
        <v>20</v>
      </c>
      <c r="N16" s="10"/>
      <c r="O16" s="10"/>
      <c r="P16" s="10"/>
      <c r="Q16" s="10"/>
      <c r="R16" s="6" t="s">
        <v>27</v>
      </c>
      <c r="S16" s="10"/>
      <c r="T16" s="10" t="s">
        <v>58</v>
      </c>
      <c r="U16" s="10"/>
      <c r="V16" s="8">
        <v>45259</v>
      </c>
      <c r="W16" s="3" t="str">
        <f t="shared" si="1"/>
        <v>15,HP45-20231215,B-D01,sample,liquid,EXP 50,B-D01,45238,3,,400,2.125,20,,,,,DS,,TGFBS (Liquid DMEM),,11-29-2023</v>
      </c>
      <c r="X16" s="11" t="str">
        <f t="shared" si="2"/>
        <v>15
B-D01
11-08-2023</v>
      </c>
    </row>
    <row r="17" spans="1:24" ht="15.75" customHeight="1">
      <c r="A17" s="5">
        <f t="shared" si="0"/>
        <v>16</v>
      </c>
      <c r="B17" s="2" t="s">
        <v>61</v>
      </c>
      <c r="C17" s="6" t="s">
        <v>55</v>
      </c>
      <c r="D17" s="6" t="s">
        <v>56</v>
      </c>
      <c r="E17" s="6" t="s">
        <v>26</v>
      </c>
      <c r="F17" s="6" t="s">
        <v>57</v>
      </c>
      <c r="G17" s="6" t="s">
        <v>55</v>
      </c>
      <c r="H17" s="8">
        <v>45238</v>
      </c>
      <c r="I17" s="7">
        <v>4</v>
      </c>
      <c r="J17" s="10"/>
      <c r="K17" s="7">
        <v>400</v>
      </c>
      <c r="L17" s="7">
        <v>2.125</v>
      </c>
      <c r="M17" s="9">
        <v>20</v>
      </c>
      <c r="N17" s="10"/>
      <c r="O17" s="10"/>
      <c r="P17" s="10"/>
      <c r="Q17" s="10"/>
      <c r="R17" s="6" t="s">
        <v>27</v>
      </c>
      <c r="S17" s="10"/>
      <c r="T17" s="10" t="s">
        <v>58</v>
      </c>
      <c r="U17" s="10"/>
      <c r="V17" s="8">
        <v>45259</v>
      </c>
      <c r="W17" s="3" t="str">
        <f t="shared" si="1"/>
        <v>16,HP45-20231216,B-D01,sample,liquid,EXP 50,B-D01,45238,4,,400,2.125,20,,,,,DS,,TGFBS (Liquid DMEM),,11-29-2023</v>
      </c>
      <c r="X17" s="11" t="str">
        <f t="shared" si="2"/>
        <v>16
B-D01
11-08-2023</v>
      </c>
    </row>
    <row r="18" spans="1:24" ht="15.75" customHeight="1">
      <c r="A18" s="5">
        <f t="shared" si="0"/>
        <v>17</v>
      </c>
      <c r="B18" s="2" t="s">
        <v>62</v>
      </c>
      <c r="C18" s="6" t="s">
        <v>63</v>
      </c>
      <c r="D18" s="6" t="s">
        <v>56</v>
      </c>
      <c r="E18" s="6" t="s">
        <v>26</v>
      </c>
      <c r="F18" s="6" t="s">
        <v>57</v>
      </c>
      <c r="G18" s="6" t="s">
        <v>63</v>
      </c>
      <c r="H18" s="8">
        <v>45239</v>
      </c>
      <c r="I18" s="7">
        <v>1</v>
      </c>
      <c r="J18" s="10"/>
      <c r="K18" s="7">
        <v>400</v>
      </c>
      <c r="L18" s="7">
        <v>2.125</v>
      </c>
      <c r="M18" s="9">
        <v>20</v>
      </c>
      <c r="N18" s="10"/>
      <c r="O18" s="10"/>
      <c r="P18" s="10"/>
      <c r="Q18" s="10"/>
      <c r="R18" s="6" t="s">
        <v>27</v>
      </c>
      <c r="S18" s="10"/>
      <c r="T18" s="10" t="s">
        <v>58</v>
      </c>
      <c r="U18" s="10"/>
      <c r="V18" s="8">
        <v>45259</v>
      </c>
      <c r="W18" s="3" t="str">
        <f t="shared" si="1"/>
        <v>17,HP45-20231217,B-D02,sample,liquid,EXP 50,B-D02,45239,1,,400,2.125,20,,,,,DS,,TGFBS (Liquid DMEM),,11-29-2023</v>
      </c>
      <c r="X18" s="11" t="str">
        <f t="shared" si="2"/>
        <v>17
B-D02
11-09-2023</v>
      </c>
    </row>
    <row r="19" spans="1:24" ht="15.75" customHeight="1">
      <c r="A19" s="5">
        <f t="shared" si="0"/>
        <v>18</v>
      </c>
      <c r="B19" s="2" t="s">
        <v>64</v>
      </c>
      <c r="C19" s="6" t="s">
        <v>63</v>
      </c>
      <c r="D19" s="6" t="s">
        <v>56</v>
      </c>
      <c r="E19" s="6" t="s">
        <v>26</v>
      </c>
      <c r="F19" s="6" t="s">
        <v>57</v>
      </c>
      <c r="G19" s="6" t="s">
        <v>63</v>
      </c>
      <c r="H19" s="8">
        <v>45239</v>
      </c>
      <c r="I19" s="7">
        <v>2</v>
      </c>
      <c r="J19" s="10"/>
      <c r="K19" s="7">
        <v>400</v>
      </c>
      <c r="L19" s="7">
        <v>2.125</v>
      </c>
      <c r="M19" s="9">
        <v>20</v>
      </c>
      <c r="N19" s="10"/>
      <c r="O19" s="10"/>
      <c r="P19" s="10"/>
      <c r="Q19" s="10"/>
      <c r="R19" s="6" t="s">
        <v>27</v>
      </c>
      <c r="S19" s="10"/>
      <c r="T19" s="10" t="s">
        <v>58</v>
      </c>
      <c r="U19" s="10"/>
      <c r="V19" s="8">
        <v>45259</v>
      </c>
      <c r="W19" s="3" t="str">
        <f t="shared" si="1"/>
        <v>18,HP45-20231218,B-D02,sample,liquid,EXP 50,B-D02,45239,2,,400,2.125,20,,,,,DS,,TGFBS (Liquid DMEM),,11-29-2023</v>
      </c>
      <c r="X19" s="11" t="str">
        <f t="shared" si="2"/>
        <v>18
B-D02
11-09-2023</v>
      </c>
    </row>
    <row r="20" spans="1:24" ht="15.75" customHeight="1">
      <c r="A20" s="5">
        <f t="shared" si="0"/>
        <v>19</v>
      </c>
      <c r="B20" s="2" t="s">
        <v>65</v>
      </c>
      <c r="C20" s="6" t="s">
        <v>63</v>
      </c>
      <c r="D20" s="6" t="s">
        <v>56</v>
      </c>
      <c r="E20" s="6" t="s">
        <v>26</v>
      </c>
      <c r="F20" s="6" t="s">
        <v>57</v>
      </c>
      <c r="G20" s="6" t="s">
        <v>63</v>
      </c>
      <c r="H20" s="8">
        <v>45239</v>
      </c>
      <c r="I20" s="7">
        <v>3</v>
      </c>
      <c r="J20" s="10"/>
      <c r="K20" s="7">
        <v>400</v>
      </c>
      <c r="L20" s="7">
        <v>2.125</v>
      </c>
      <c r="M20" s="9">
        <v>20</v>
      </c>
      <c r="N20" s="10"/>
      <c r="O20" s="10"/>
      <c r="P20" s="10"/>
      <c r="Q20" s="10"/>
      <c r="R20" s="6" t="s">
        <v>27</v>
      </c>
      <c r="S20" s="10"/>
      <c r="T20" s="10" t="s">
        <v>58</v>
      </c>
      <c r="U20" s="10"/>
      <c r="V20" s="8">
        <v>45259</v>
      </c>
      <c r="W20" s="3" t="str">
        <f t="shared" si="1"/>
        <v>19,HP45-20231219,B-D02,sample,liquid,EXP 50,B-D02,45239,3,,400,2.125,20,,,,,DS,,TGFBS (Liquid DMEM),,11-29-2023</v>
      </c>
      <c r="X20" s="11" t="str">
        <f t="shared" si="2"/>
        <v>19
B-D02
11-09-2023</v>
      </c>
    </row>
    <row r="21" spans="1:24" ht="15.75" customHeight="1">
      <c r="A21" s="5">
        <f t="shared" si="0"/>
        <v>20</v>
      </c>
      <c r="B21" s="2" t="s">
        <v>66</v>
      </c>
      <c r="C21" s="6" t="s">
        <v>63</v>
      </c>
      <c r="D21" s="6" t="s">
        <v>56</v>
      </c>
      <c r="E21" s="6" t="s">
        <v>26</v>
      </c>
      <c r="F21" s="6" t="s">
        <v>57</v>
      </c>
      <c r="G21" s="6" t="s">
        <v>63</v>
      </c>
      <c r="H21" s="8">
        <v>45239</v>
      </c>
      <c r="I21" s="7">
        <v>4</v>
      </c>
      <c r="J21" s="10"/>
      <c r="K21" s="7">
        <v>400</v>
      </c>
      <c r="L21" s="7">
        <v>2.125</v>
      </c>
      <c r="M21" s="9">
        <v>20</v>
      </c>
      <c r="N21" s="10"/>
      <c r="O21" s="10"/>
      <c r="P21" s="10"/>
      <c r="Q21" s="10"/>
      <c r="R21" s="6" t="s">
        <v>27</v>
      </c>
      <c r="S21" s="10"/>
      <c r="T21" s="10" t="s">
        <v>58</v>
      </c>
      <c r="U21" s="10"/>
      <c r="V21" s="8">
        <v>45259</v>
      </c>
      <c r="W21" s="3" t="str">
        <f t="shared" si="1"/>
        <v>20,HP45-20231220,B-D02,sample,liquid,EXP 50,B-D02,45239,4,,400,2.125,20,,,,,DS,,TGFBS (Liquid DMEM),,11-29-2023</v>
      </c>
      <c r="X21" s="11" t="str">
        <f t="shared" si="2"/>
        <v>20
B-D02
11-09-2023</v>
      </c>
    </row>
    <row r="22" spans="1:24" ht="15.75" customHeight="1">
      <c r="A22" s="5">
        <f t="shared" si="0"/>
        <v>21</v>
      </c>
      <c r="B22" s="2" t="s">
        <v>67</v>
      </c>
      <c r="C22" s="6" t="s">
        <v>68</v>
      </c>
      <c r="D22" s="6" t="s">
        <v>56</v>
      </c>
      <c r="E22" s="6" t="s">
        <v>26</v>
      </c>
      <c r="F22" s="6" t="s">
        <v>57</v>
      </c>
      <c r="G22" s="6" t="s">
        <v>68</v>
      </c>
      <c r="H22" s="8">
        <v>45240</v>
      </c>
      <c r="I22" s="7">
        <v>1</v>
      </c>
      <c r="J22" s="10"/>
      <c r="K22" s="7">
        <v>400</v>
      </c>
      <c r="L22" s="7">
        <v>2.125</v>
      </c>
      <c r="M22" s="9">
        <v>20</v>
      </c>
      <c r="N22" s="10"/>
      <c r="O22" s="10"/>
      <c r="P22" s="10"/>
      <c r="Q22" s="10"/>
      <c r="R22" s="6" t="s">
        <v>27</v>
      </c>
      <c r="S22" s="10"/>
      <c r="T22" s="10" t="s">
        <v>58</v>
      </c>
      <c r="U22" s="10"/>
      <c r="V22" s="8">
        <v>45259</v>
      </c>
      <c r="W22" s="3" t="str">
        <f t="shared" si="1"/>
        <v>21,HP45-20231221,B-D03,sample,liquid,EXP 50,B-D03,45240,1,,400,2.125,20,,,,,DS,,TGFBS (Liquid DMEM),,11-29-2023</v>
      </c>
      <c r="X22" s="11" t="str">
        <f t="shared" si="2"/>
        <v>21
B-D03
11-10-2023</v>
      </c>
    </row>
    <row r="23" spans="1:24" ht="15.75" customHeight="1">
      <c r="A23" s="5">
        <f t="shared" si="0"/>
        <v>22</v>
      </c>
      <c r="B23" s="2" t="s">
        <v>69</v>
      </c>
      <c r="C23" s="6" t="s">
        <v>68</v>
      </c>
      <c r="D23" s="6" t="s">
        <v>56</v>
      </c>
      <c r="E23" s="6" t="s">
        <v>26</v>
      </c>
      <c r="F23" s="6" t="s">
        <v>57</v>
      </c>
      <c r="G23" s="6" t="s">
        <v>68</v>
      </c>
      <c r="H23" s="8">
        <v>45240</v>
      </c>
      <c r="I23" s="7">
        <v>2</v>
      </c>
      <c r="J23" s="10"/>
      <c r="K23" s="7">
        <v>400</v>
      </c>
      <c r="L23" s="7">
        <v>2.125</v>
      </c>
      <c r="M23" s="9">
        <v>20</v>
      </c>
      <c r="N23" s="10"/>
      <c r="O23" s="10"/>
      <c r="P23" s="10"/>
      <c r="Q23" s="10"/>
      <c r="R23" s="6" t="s">
        <v>27</v>
      </c>
      <c r="S23" s="10"/>
      <c r="T23" s="10" t="s">
        <v>58</v>
      </c>
      <c r="U23" s="10"/>
      <c r="V23" s="8">
        <v>45259</v>
      </c>
      <c r="W23" s="3" t="str">
        <f t="shared" si="1"/>
        <v>22,HP45-20231222,B-D03,sample,liquid,EXP 50,B-D03,45240,2,,400,2.125,20,,,,,DS,,TGFBS (Liquid DMEM),,11-29-2023</v>
      </c>
      <c r="X23" s="11" t="str">
        <f t="shared" si="2"/>
        <v>22
B-D03
11-10-2023</v>
      </c>
    </row>
    <row r="24" spans="1:24" ht="15.75" customHeight="1">
      <c r="A24" s="5">
        <f t="shared" si="0"/>
        <v>23</v>
      </c>
      <c r="B24" s="2" t="s">
        <v>70</v>
      </c>
      <c r="C24" s="6" t="s">
        <v>68</v>
      </c>
      <c r="D24" s="6" t="s">
        <v>56</v>
      </c>
      <c r="E24" s="6" t="s">
        <v>26</v>
      </c>
      <c r="F24" s="6" t="s">
        <v>57</v>
      </c>
      <c r="G24" s="6" t="s">
        <v>68</v>
      </c>
      <c r="H24" s="8">
        <v>45240</v>
      </c>
      <c r="I24" s="7">
        <v>3</v>
      </c>
      <c r="J24" s="10"/>
      <c r="K24" s="7">
        <v>400</v>
      </c>
      <c r="L24" s="7">
        <v>2.125</v>
      </c>
      <c r="M24" s="9">
        <v>20</v>
      </c>
      <c r="N24" s="10"/>
      <c r="O24" s="10"/>
      <c r="P24" s="10"/>
      <c r="Q24" s="10"/>
      <c r="R24" s="6" t="s">
        <v>27</v>
      </c>
      <c r="S24" s="10"/>
      <c r="T24" s="10" t="s">
        <v>58</v>
      </c>
      <c r="U24" s="10"/>
      <c r="V24" s="8">
        <v>45259</v>
      </c>
      <c r="W24" s="3" t="str">
        <f t="shared" si="1"/>
        <v>23,HP45-20231223,B-D03,sample,liquid,EXP 50,B-D03,45240,3,,400,2.125,20,,,,,DS,,TGFBS (Liquid DMEM),,11-29-2023</v>
      </c>
      <c r="X24" s="11" t="str">
        <f t="shared" si="2"/>
        <v>23
B-D03
11-10-2023</v>
      </c>
    </row>
    <row r="25" spans="1:24" ht="15.75" customHeight="1">
      <c r="A25" s="5">
        <f t="shared" si="0"/>
        <v>24</v>
      </c>
      <c r="B25" s="2" t="s">
        <v>71</v>
      </c>
      <c r="C25" s="6" t="s">
        <v>68</v>
      </c>
      <c r="D25" s="6" t="s">
        <v>56</v>
      </c>
      <c r="E25" s="6" t="s">
        <v>26</v>
      </c>
      <c r="F25" s="6" t="s">
        <v>57</v>
      </c>
      <c r="G25" s="6" t="s">
        <v>68</v>
      </c>
      <c r="H25" s="8">
        <v>45240</v>
      </c>
      <c r="I25" s="7">
        <v>4</v>
      </c>
      <c r="J25" s="10"/>
      <c r="K25" s="7">
        <v>400</v>
      </c>
      <c r="L25" s="7">
        <v>2.125</v>
      </c>
      <c r="M25" s="9">
        <v>20</v>
      </c>
      <c r="N25" s="10"/>
      <c r="O25" s="10"/>
      <c r="P25" s="10"/>
      <c r="Q25" s="10"/>
      <c r="R25" s="6" t="s">
        <v>27</v>
      </c>
      <c r="S25" s="10"/>
      <c r="T25" s="10" t="s">
        <v>58</v>
      </c>
      <c r="U25" s="10"/>
      <c r="V25" s="8">
        <v>45259</v>
      </c>
      <c r="W25" s="3" t="str">
        <f t="shared" si="1"/>
        <v>24,HP45-20231224,B-D03,sample,liquid,EXP 50,B-D03,45240,4,,400,2.125,20,,,,,DS,,TGFBS (Liquid DMEM),,11-29-2023</v>
      </c>
      <c r="X25" s="11" t="str">
        <f t="shared" si="2"/>
        <v>24
B-D03
11-10-2023</v>
      </c>
    </row>
    <row r="26" spans="1:24" ht="15.75" customHeight="1">
      <c r="A26" s="5">
        <f t="shared" si="0"/>
        <v>25</v>
      </c>
      <c r="B26" s="2" t="s">
        <v>72</v>
      </c>
      <c r="C26" s="6" t="s">
        <v>73</v>
      </c>
      <c r="D26" s="6" t="s">
        <v>56</v>
      </c>
      <c r="E26" s="6" t="s">
        <v>26</v>
      </c>
      <c r="F26" s="6" t="s">
        <v>57</v>
      </c>
      <c r="G26" s="6" t="s">
        <v>73</v>
      </c>
      <c r="H26" s="8">
        <v>45241</v>
      </c>
      <c r="I26" s="7">
        <v>1</v>
      </c>
      <c r="J26" s="10"/>
      <c r="K26" s="7">
        <v>400</v>
      </c>
      <c r="L26" s="7">
        <v>2.125</v>
      </c>
      <c r="M26" s="9">
        <v>20</v>
      </c>
      <c r="N26" s="10"/>
      <c r="O26" s="10"/>
      <c r="P26" s="10"/>
      <c r="Q26" s="10"/>
      <c r="R26" s="6" t="s">
        <v>27</v>
      </c>
      <c r="S26" s="10"/>
      <c r="T26" s="10" t="s">
        <v>58</v>
      </c>
      <c r="U26" s="10"/>
      <c r="V26" s="8">
        <v>45259</v>
      </c>
      <c r="W26" s="3" t="str">
        <f t="shared" si="1"/>
        <v>25,HP45-20231225,B-D04,sample,liquid,EXP 50,B-D04,45241,1,,400,2.125,20,,,,,DS,,TGFBS (Liquid DMEM),,11-29-2023</v>
      </c>
      <c r="X26" s="11" t="str">
        <f t="shared" si="2"/>
        <v>25
B-D04
11-11-2023</v>
      </c>
    </row>
    <row r="27" spans="1:24" ht="15.75" customHeight="1">
      <c r="A27" s="5">
        <f t="shared" si="0"/>
        <v>26</v>
      </c>
      <c r="B27" s="2" t="s">
        <v>74</v>
      </c>
      <c r="C27" s="6" t="s">
        <v>73</v>
      </c>
      <c r="D27" s="6" t="s">
        <v>56</v>
      </c>
      <c r="E27" s="6" t="s">
        <v>26</v>
      </c>
      <c r="F27" s="6" t="s">
        <v>57</v>
      </c>
      <c r="G27" s="6" t="s">
        <v>73</v>
      </c>
      <c r="H27" s="8">
        <v>45241</v>
      </c>
      <c r="I27" s="7">
        <v>2</v>
      </c>
      <c r="J27" s="10"/>
      <c r="K27" s="7">
        <v>400</v>
      </c>
      <c r="L27" s="7">
        <v>2.125</v>
      </c>
      <c r="M27" s="9">
        <v>20</v>
      </c>
      <c r="N27" s="10"/>
      <c r="O27" s="10"/>
      <c r="P27" s="10"/>
      <c r="Q27" s="10"/>
      <c r="R27" s="6" t="s">
        <v>27</v>
      </c>
      <c r="S27" s="13"/>
      <c r="T27" s="10" t="s">
        <v>58</v>
      </c>
      <c r="U27" s="10"/>
      <c r="V27" s="8">
        <v>45259</v>
      </c>
      <c r="W27" s="3" t="str">
        <f t="shared" si="1"/>
        <v>26,HP45-20231226,B-D04,sample,liquid,EXP 50,B-D04,45241,2,,400,2.125,20,,,,,DS,,TGFBS (Liquid DMEM),,11-29-2023</v>
      </c>
      <c r="X27" s="11" t="str">
        <f t="shared" si="2"/>
        <v>26
B-D04
11-11-2023</v>
      </c>
    </row>
    <row r="28" spans="1:24" ht="15.75" customHeight="1">
      <c r="A28" s="5">
        <f t="shared" si="0"/>
        <v>27</v>
      </c>
      <c r="B28" s="2" t="s">
        <v>75</v>
      </c>
      <c r="C28" s="6" t="s">
        <v>73</v>
      </c>
      <c r="D28" s="6" t="s">
        <v>56</v>
      </c>
      <c r="E28" s="6" t="s">
        <v>26</v>
      </c>
      <c r="F28" s="6" t="s">
        <v>57</v>
      </c>
      <c r="G28" s="6" t="s">
        <v>73</v>
      </c>
      <c r="H28" s="8">
        <v>45241</v>
      </c>
      <c r="I28" s="7">
        <v>3</v>
      </c>
      <c r="J28" s="10"/>
      <c r="K28" s="7">
        <v>400</v>
      </c>
      <c r="L28" s="7">
        <v>2.125</v>
      </c>
      <c r="M28" s="9">
        <v>20</v>
      </c>
      <c r="N28" s="10"/>
      <c r="O28" s="10"/>
      <c r="P28" s="10"/>
      <c r="Q28" s="10"/>
      <c r="R28" s="6" t="s">
        <v>27</v>
      </c>
      <c r="S28" s="13"/>
      <c r="T28" s="10" t="s">
        <v>58</v>
      </c>
      <c r="U28" s="10"/>
      <c r="V28" s="8">
        <v>45259</v>
      </c>
      <c r="W28" s="3" t="str">
        <f t="shared" si="1"/>
        <v>27,HP45-20231227,B-D04,sample,liquid,EXP 50,B-D04,45241,3,,400,2.125,20,,,,,DS,,TGFBS (Liquid DMEM),,11-29-2023</v>
      </c>
      <c r="X28" s="11" t="str">
        <f t="shared" si="2"/>
        <v>27
B-D04
11-11-2023</v>
      </c>
    </row>
    <row r="29" spans="1:24" ht="15.75" customHeight="1">
      <c r="A29" s="5">
        <f t="shared" si="0"/>
        <v>28</v>
      </c>
      <c r="B29" s="2" t="s">
        <v>76</v>
      </c>
      <c r="C29" s="6" t="s">
        <v>73</v>
      </c>
      <c r="D29" s="6" t="s">
        <v>56</v>
      </c>
      <c r="E29" s="6" t="s">
        <v>26</v>
      </c>
      <c r="F29" s="6" t="s">
        <v>57</v>
      </c>
      <c r="G29" s="6" t="s">
        <v>73</v>
      </c>
      <c r="H29" s="8">
        <v>45241</v>
      </c>
      <c r="I29" s="7">
        <v>4</v>
      </c>
      <c r="J29" s="10"/>
      <c r="K29" s="7">
        <v>400</v>
      </c>
      <c r="L29" s="7">
        <v>2.125</v>
      </c>
      <c r="M29" s="9">
        <v>20</v>
      </c>
      <c r="N29" s="10"/>
      <c r="O29" s="10"/>
      <c r="P29" s="10"/>
      <c r="Q29" s="10"/>
      <c r="R29" s="6" t="s">
        <v>27</v>
      </c>
      <c r="S29" s="13"/>
      <c r="T29" s="10" t="s">
        <v>58</v>
      </c>
      <c r="U29" s="10"/>
      <c r="V29" s="8">
        <v>45259</v>
      </c>
      <c r="W29" s="3" t="str">
        <f t="shared" si="1"/>
        <v>28,HP45-20231228,B-D04,sample,liquid,EXP 50,B-D04,45241,4,,400,2.125,20,,,,,DS,,TGFBS (Liquid DMEM),,11-29-2023</v>
      </c>
      <c r="X29" s="11" t="str">
        <f t="shared" si="2"/>
        <v>28
B-D04
11-11-2023</v>
      </c>
    </row>
    <row r="30" spans="1:24" ht="15.75" customHeight="1">
      <c r="A30" s="5">
        <f t="shared" si="0"/>
        <v>29</v>
      </c>
      <c r="B30" s="2" t="s">
        <v>77</v>
      </c>
      <c r="C30" s="6" t="s">
        <v>78</v>
      </c>
      <c r="D30" s="6" t="s">
        <v>56</v>
      </c>
      <c r="E30" s="6" t="s">
        <v>26</v>
      </c>
      <c r="F30" s="6" t="s">
        <v>57</v>
      </c>
      <c r="G30" s="6" t="s">
        <v>78</v>
      </c>
      <c r="H30" s="8">
        <v>45242</v>
      </c>
      <c r="I30" s="7">
        <v>1</v>
      </c>
      <c r="J30" s="10"/>
      <c r="K30" s="7">
        <v>400</v>
      </c>
      <c r="L30" s="7">
        <v>2.125</v>
      </c>
      <c r="M30" s="9">
        <v>20</v>
      </c>
      <c r="N30" s="10"/>
      <c r="O30" s="10"/>
      <c r="P30" s="10"/>
      <c r="Q30" s="10"/>
      <c r="R30" s="6" t="s">
        <v>27</v>
      </c>
      <c r="S30" s="13"/>
      <c r="T30" s="10" t="s">
        <v>58</v>
      </c>
      <c r="U30" s="10"/>
      <c r="V30" s="8">
        <v>45259</v>
      </c>
      <c r="W30" s="3" t="str">
        <f t="shared" si="1"/>
        <v>29,HP45-20231229,B-D05,sample,liquid,EXP 50,B-D05,45242,1,,400,2.125,20,,,,,DS,,TGFBS (Liquid DMEM),,11-29-2023</v>
      </c>
      <c r="X30" s="11" t="str">
        <f t="shared" si="2"/>
        <v>29
B-D05
11-12-2023</v>
      </c>
    </row>
    <row r="31" spans="1:24" ht="15.75" customHeight="1">
      <c r="A31" s="5">
        <f t="shared" si="0"/>
        <v>30</v>
      </c>
      <c r="B31" s="2" t="s">
        <v>79</v>
      </c>
      <c r="C31" s="6" t="s">
        <v>78</v>
      </c>
      <c r="D31" s="6" t="s">
        <v>56</v>
      </c>
      <c r="E31" s="6" t="s">
        <v>26</v>
      </c>
      <c r="F31" s="6" t="s">
        <v>57</v>
      </c>
      <c r="G31" s="6" t="s">
        <v>78</v>
      </c>
      <c r="H31" s="8">
        <v>45242</v>
      </c>
      <c r="I31" s="7">
        <v>2</v>
      </c>
      <c r="J31" s="10"/>
      <c r="K31" s="7">
        <v>400</v>
      </c>
      <c r="L31" s="7">
        <v>2.125</v>
      </c>
      <c r="M31" s="9">
        <v>20</v>
      </c>
      <c r="N31" s="10"/>
      <c r="O31" s="10"/>
      <c r="P31" s="10"/>
      <c r="Q31" s="10"/>
      <c r="R31" s="6" t="s">
        <v>27</v>
      </c>
      <c r="S31" s="13"/>
      <c r="T31" s="10" t="s">
        <v>58</v>
      </c>
      <c r="U31" s="10"/>
      <c r="V31" s="8">
        <v>45259</v>
      </c>
      <c r="W31" s="3" t="str">
        <f t="shared" si="1"/>
        <v>30,HP45-20231230,B-D05,sample,liquid,EXP 50,B-D05,45242,2,,400,2.125,20,,,,,DS,,TGFBS (Liquid DMEM),,11-29-2023</v>
      </c>
      <c r="X31" s="11" t="str">
        <f t="shared" si="2"/>
        <v>30
B-D05
11-12-2023</v>
      </c>
    </row>
    <row r="32" spans="1:24" ht="15.75" customHeight="1">
      <c r="A32" s="5">
        <f t="shared" si="0"/>
        <v>31</v>
      </c>
      <c r="B32" s="2" t="s">
        <v>80</v>
      </c>
      <c r="C32" s="6" t="s">
        <v>78</v>
      </c>
      <c r="D32" s="6" t="s">
        <v>56</v>
      </c>
      <c r="E32" s="6" t="s">
        <v>26</v>
      </c>
      <c r="F32" s="6" t="s">
        <v>57</v>
      </c>
      <c r="G32" s="6" t="s">
        <v>78</v>
      </c>
      <c r="H32" s="8">
        <v>45242</v>
      </c>
      <c r="I32" s="7">
        <v>3</v>
      </c>
      <c r="J32" s="10"/>
      <c r="K32" s="7">
        <v>400</v>
      </c>
      <c r="L32" s="7">
        <v>2.125</v>
      </c>
      <c r="M32" s="9">
        <v>20</v>
      </c>
      <c r="N32" s="10"/>
      <c r="O32" s="10"/>
      <c r="P32" s="10"/>
      <c r="Q32" s="10"/>
      <c r="R32" s="6" t="s">
        <v>27</v>
      </c>
      <c r="S32" s="13"/>
      <c r="T32" s="10" t="s">
        <v>58</v>
      </c>
      <c r="U32" s="10"/>
      <c r="V32" s="8">
        <v>45259</v>
      </c>
      <c r="W32" s="3" t="str">
        <f t="shared" si="1"/>
        <v>31,HP45-20231231,B-D05,sample,liquid,EXP 50,B-D05,45242,3,,400,2.125,20,,,,,DS,,TGFBS (Liquid DMEM),,11-29-2023</v>
      </c>
      <c r="X32" s="11" t="str">
        <f t="shared" si="2"/>
        <v>31
B-D05
11-12-2023</v>
      </c>
    </row>
    <row r="33" spans="1:24" ht="15.75" customHeight="1">
      <c r="A33" s="5">
        <f t="shared" si="0"/>
        <v>32</v>
      </c>
      <c r="B33" s="2" t="s">
        <v>81</v>
      </c>
      <c r="C33" s="6" t="s">
        <v>78</v>
      </c>
      <c r="D33" s="6" t="s">
        <v>56</v>
      </c>
      <c r="E33" s="6" t="s">
        <v>26</v>
      </c>
      <c r="F33" s="6" t="s">
        <v>57</v>
      </c>
      <c r="G33" s="6" t="s">
        <v>78</v>
      </c>
      <c r="H33" s="8">
        <v>45242</v>
      </c>
      <c r="I33" s="7">
        <v>4</v>
      </c>
      <c r="J33" s="10"/>
      <c r="K33" s="7">
        <v>400</v>
      </c>
      <c r="L33" s="7">
        <v>2.125</v>
      </c>
      <c r="M33" s="9">
        <v>20</v>
      </c>
      <c r="N33" s="10"/>
      <c r="O33" s="10"/>
      <c r="P33" s="10"/>
      <c r="Q33" s="10"/>
      <c r="R33" s="6" t="s">
        <v>27</v>
      </c>
      <c r="S33" s="10"/>
      <c r="T33" s="10" t="s">
        <v>58</v>
      </c>
      <c r="U33" s="10"/>
      <c r="V33" s="8">
        <v>45259</v>
      </c>
      <c r="W33" s="3" t="str">
        <f t="shared" si="1"/>
        <v>32,HP45-20231232,B-D05,sample,liquid,EXP 50,B-D05,45242,4,,400,2.125,20,,,,,DS,,TGFBS (Liquid DMEM),,11-29-2023</v>
      </c>
      <c r="X33" s="11" t="str">
        <f t="shared" si="2"/>
        <v>32
B-D05
11-12-2023</v>
      </c>
    </row>
    <row r="34" spans="1:24" ht="15.75" customHeight="1">
      <c r="A34" s="5">
        <f t="shared" si="0"/>
        <v>33</v>
      </c>
      <c r="B34" s="2" t="s">
        <v>82</v>
      </c>
      <c r="C34" s="6" t="s">
        <v>83</v>
      </c>
      <c r="D34" s="6" t="s">
        <v>56</v>
      </c>
      <c r="E34" s="6" t="s">
        <v>26</v>
      </c>
      <c r="F34" s="6" t="s">
        <v>57</v>
      </c>
      <c r="G34" s="6" t="s">
        <v>83</v>
      </c>
      <c r="H34" s="8">
        <v>45243</v>
      </c>
      <c r="I34" s="7">
        <v>1</v>
      </c>
      <c r="J34" s="10"/>
      <c r="K34" s="7">
        <v>400</v>
      </c>
      <c r="L34" s="7">
        <v>2.125</v>
      </c>
      <c r="M34" s="9">
        <v>20</v>
      </c>
      <c r="N34" s="10"/>
      <c r="O34" s="10"/>
      <c r="P34" s="10"/>
      <c r="Q34" s="10"/>
      <c r="R34" s="6" t="s">
        <v>27</v>
      </c>
      <c r="S34" s="10"/>
      <c r="T34" s="10" t="s">
        <v>58</v>
      </c>
      <c r="U34" s="10"/>
      <c r="V34" s="8">
        <v>45259</v>
      </c>
      <c r="W34" s="3" t="str">
        <f t="shared" si="1"/>
        <v>33,HP45-20231233,B-D06,sample,liquid,EXP 50,B-D06,45243,1,,400,2.125,20,,,,,DS,,TGFBS (Liquid DMEM),,11-29-2023</v>
      </c>
      <c r="X34" s="11" t="str">
        <f t="shared" si="2"/>
        <v>33
B-D06
11-13-2023</v>
      </c>
    </row>
    <row r="35" spans="1:24" ht="15.75" customHeight="1">
      <c r="A35" s="5">
        <f t="shared" si="0"/>
        <v>34</v>
      </c>
      <c r="B35" s="2" t="s">
        <v>84</v>
      </c>
      <c r="C35" s="6" t="s">
        <v>83</v>
      </c>
      <c r="D35" s="6" t="s">
        <v>56</v>
      </c>
      <c r="E35" s="6" t="s">
        <v>26</v>
      </c>
      <c r="F35" s="6" t="s">
        <v>57</v>
      </c>
      <c r="G35" s="6" t="s">
        <v>83</v>
      </c>
      <c r="H35" s="8">
        <v>45243</v>
      </c>
      <c r="I35" s="7">
        <v>2</v>
      </c>
      <c r="J35" s="10"/>
      <c r="K35" s="7">
        <v>400</v>
      </c>
      <c r="L35" s="7">
        <v>2.125</v>
      </c>
      <c r="M35" s="9">
        <v>20</v>
      </c>
      <c r="N35" s="10"/>
      <c r="O35" s="10"/>
      <c r="P35" s="10"/>
      <c r="Q35" s="10"/>
      <c r="R35" s="6" t="s">
        <v>27</v>
      </c>
      <c r="S35" s="10"/>
      <c r="T35" s="10" t="s">
        <v>58</v>
      </c>
      <c r="U35" s="10"/>
      <c r="V35" s="8">
        <v>45259</v>
      </c>
      <c r="W35" s="3" t="str">
        <f t="shared" si="1"/>
        <v>34,HP45-20231234,B-D06,sample,liquid,EXP 50,B-D06,45243,2,,400,2.125,20,,,,,DS,,TGFBS (Liquid DMEM),,11-29-2023</v>
      </c>
      <c r="X35" s="11" t="str">
        <f t="shared" si="2"/>
        <v>34
B-D06
11-13-2023</v>
      </c>
    </row>
    <row r="36" spans="1:24" ht="15.75" customHeight="1">
      <c r="A36" s="5">
        <f t="shared" si="0"/>
        <v>35</v>
      </c>
      <c r="B36" s="2" t="s">
        <v>85</v>
      </c>
      <c r="C36" s="6" t="s">
        <v>83</v>
      </c>
      <c r="D36" s="6" t="s">
        <v>56</v>
      </c>
      <c r="E36" s="6" t="s">
        <v>26</v>
      </c>
      <c r="F36" s="6" t="s">
        <v>57</v>
      </c>
      <c r="G36" s="6" t="s">
        <v>83</v>
      </c>
      <c r="H36" s="8">
        <v>45243</v>
      </c>
      <c r="I36" s="7">
        <v>3</v>
      </c>
      <c r="J36" s="10"/>
      <c r="K36" s="7">
        <v>400</v>
      </c>
      <c r="L36" s="7">
        <v>2.125</v>
      </c>
      <c r="M36" s="9">
        <v>20</v>
      </c>
      <c r="N36" s="10"/>
      <c r="O36" s="10"/>
      <c r="P36" s="10"/>
      <c r="Q36" s="10"/>
      <c r="R36" s="6" t="s">
        <v>27</v>
      </c>
      <c r="S36" s="10"/>
      <c r="T36" s="10" t="s">
        <v>58</v>
      </c>
      <c r="U36" s="10"/>
      <c r="V36" s="8">
        <v>45259</v>
      </c>
      <c r="W36" s="3" t="str">
        <f t="shared" si="1"/>
        <v>35,HP45-20231235,B-D06,sample,liquid,EXP 50,B-D06,45243,3,,400,2.125,20,,,,,DS,,TGFBS (Liquid DMEM),,11-29-2023</v>
      </c>
      <c r="X36" s="11" t="str">
        <f t="shared" si="2"/>
        <v>35
B-D06
11-13-2023</v>
      </c>
    </row>
    <row r="37" spans="1:24" ht="15.75" customHeight="1">
      <c r="A37" s="5">
        <f t="shared" si="0"/>
        <v>36</v>
      </c>
      <c r="B37" s="2" t="s">
        <v>86</v>
      </c>
      <c r="C37" s="6" t="s">
        <v>83</v>
      </c>
      <c r="D37" s="6" t="s">
        <v>56</v>
      </c>
      <c r="E37" s="6" t="s">
        <v>26</v>
      </c>
      <c r="F37" s="6" t="s">
        <v>57</v>
      </c>
      <c r="G37" s="6" t="s">
        <v>83</v>
      </c>
      <c r="H37" s="8">
        <v>45243</v>
      </c>
      <c r="I37" s="7">
        <v>4</v>
      </c>
      <c r="J37" s="10"/>
      <c r="K37" s="7">
        <v>400</v>
      </c>
      <c r="L37" s="7">
        <v>2.125</v>
      </c>
      <c r="M37" s="9">
        <v>20</v>
      </c>
      <c r="N37" s="10"/>
      <c r="O37" s="10"/>
      <c r="P37" s="10"/>
      <c r="Q37" s="10"/>
      <c r="R37" s="6" t="s">
        <v>27</v>
      </c>
      <c r="S37" s="10"/>
      <c r="T37" s="10" t="s">
        <v>58</v>
      </c>
      <c r="U37" s="10"/>
      <c r="V37" s="8">
        <v>45259</v>
      </c>
      <c r="W37" s="3" t="str">
        <f t="shared" si="1"/>
        <v>36,HP45-20231236,B-D06,sample,liquid,EXP 50,B-D06,45243,4,,400,2.125,20,,,,,DS,,TGFBS (Liquid DMEM),,11-29-2023</v>
      </c>
      <c r="X37" s="11" t="str">
        <f t="shared" si="2"/>
        <v>36
B-D06
11-13-2023</v>
      </c>
    </row>
    <row r="38" spans="1:24" ht="15.75" customHeight="1">
      <c r="A38" s="5">
        <f t="shared" si="0"/>
        <v>37</v>
      </c>
      <c r="B38" s="2" t="s">
        <v>87</v>
      </c>
      <c r="C38" s="6" t="s">
        <v>88</v>
      </c>
      <c r="D38" s="6" t="s">
        <v>56</v>
      </c>
      <c r="E38" s="6" t="s">
        <v>26</v>
      </c>
      <c r="F38" s="6" t="s">
        <v>57</v>
      </c>
      <c r="G38" s="6" t="s">
        <v>88</v>
      </c>
      <c r="H38" s="8">
        <v>45244</v>
      </c>
      <c r="I38" s="7">
        <v>1</v>
      </c>
      <c r="J38" s="10"/>
      <c r="K38" s="7">
        <v>400</v>
      </c>
      <c r="L38" s="7">
        <v>2.125</v>
      </c>
      <c r="M38" s="9">
        <v>20</v>
      </c>
      <c r="N38" s="10"/>
      <c r="O38" s="10"/>
      <c r="P38" s="10"/>
      <c r="Q38" s="10"/>
      <c r="R38" s="6" t="s">
        <v>27</v>
      </c>
      <c r="S38" s="10"/>
      <c r="T38" s="10" t="s">
        <v>58</v>
      </c>
      <c r="U38" s="10"/>
      <c r="V38" s="8">
        <v>45259</v>
      </c>
      <c r="W38" s="3" t="str">
        <f t="shared" si="1"/>
        <v>37,HP45-20231237,B-D07,sample,liquid,EXP 50,B-D07,45244,1,,400,2.125,20,,,,,DS,,TGFBS (Liquid DMEM),,11-29-2023</v>
      </c>
      <c r="X38" s="11" t="str">
        <f t="shared" si="2"/>
        <v>37
B-D07
11-14-2023</v>
      </c>
    </row>
    <row r="39" spans="1:24" ht="15.75" customHeight="1">
      <c r="A39" s="5">
        <f t="shared" si="0"/>
        <v>38</v>
      </c>
      <c r="B39" s="2" t="s">
        <v>89</v>
      </c>
      <c r="C39" s="6" t="s">
        <v>88</v>
      </c>
      <c r="D39" s="6" t="s">
        <v>56</v>
      </c>
      <c r="E39" s="6" t="s">
        <v>26</v>
      </c>
      <c r="F39" s="6" t="s">
        <v>57</v>
      </c>
      <c r="G39" s="6" t="s">
        <v>88</v>
      </c>
      <c r="H39" s="8">
        <v>45244</v>
      </c>
      <c r="I39" s="7">
        <v>2</v>
      </c>
      <c r="J39" s="10"/>
      <c r="K39" s="7">
        <v>400</v>
      </c>
      <c r="L39" s="7">
        <v>2.125</v>
      </c>
      <c r="M39" s="9">
        <v>20</v>
      </c>
      <c r="N39" s="10"/>
      <c r="O39" s="10"/>
      <c r="P39" s="10"/>
      <c r="Q39" s="10"/>
      <c r="R39" s="6" t="s">
        <v>27</v>
      </c>
      <c r="S39" s="10"/>
      <c r="T39" s="10" t="s">
        <v>58</v>
      </c>
      <c r="U39" s="10"/>
      <c r="V39" s="8">
        <v>45259</v>
      </c>
      <c r="W39" s="3" t="str">
        <f t="shared" si="1"/>
        <v>38,HP45-20231238,B-D07,sample,liquid,EXP 50,B-D07,45244,2,,400,2.125,20,,,,,DS,,TGFBS (Liquid DMEM),,11-29-2023</v>
      </c>
      <c r="X39" s="11" t="str">
        <f t="shared" si="2"/>
        <v>38
B-D07
11-14-2023</v>
      </c>
    </row>
    <row r="40" spans="1:24" ht="15.75" customHeight="1">
      <c r="A40" s="5">
        <f t="shared" si="0"/>
        <v>39</v>
      </c>
      <c r="B40" s="2" t="s">
        <v>90</v>
      </c>
      <c r="C40" s="6" t="s">
        <v>88</v>
      </c>
      <c r="D40" s="6" t="s">
        <v>56</v>
      </c>
      <c r="E40" s="6" t="s">
        <v>26</v>
      </c>
      <c r="F40" s="6" t="s">
        <v>57</v>
      </c>
      <c r="G40" s="6" t="s">
        <v>88</v>
      </c>
      <c r="H40" s="8">
        <v>45244</v>
      </c>
      <c r="I40" s="7">
        <v>3</v>
      </c>
      <c r="J40" s="10"/>
      <c r="K40" s="7">
        <v>400</v>
      </c>
      <c r="L40" s="7">
        <v>2.125</v>
      </c>
      <c r="M40" s="9">
        <v>20</v>
      </c>
      <c r="N40" s="10"/>
      <c r="O40" s="10"/>
      <c r="P40" s="10"/>
      <c r="Q40" s="10"/>
      <c r="R40" s="6" t="s">
        <v>27</v>
      </c>
      <c r="S40" s="10"/>
      <c r="T40" s="10" t="s">
        <v>58</v>
      </c>
      <c r="U40" s="10"/>
      <c r="V40" s="8">
        <v>45259</v>
      </c>
      <c r="W40" s="3" t="str">
        <f t="shared" si="1"/>
        <v>39,HP45-20231239,B-D07,sample,liquid,EXP 50,B-D07,45244,3,,400,2.125,20,,,,,DS,,TGFBS (Liquid DMEM),,11-29-2023</v>
      </c>
      <c r="X40" s="11" t="str">
        <f t="shared" si="2"/>
        <v>39
B-D07
11-14-2023</v>
      </c>
    </row>
    <row r="41" spans="1:24" ht="15.75" customHeight="1">
      <c r="A41" s="5">
        <f t="shared" si="0"/>
        <v>40</v>
      </c>
      <c r="B41" s="2" t="s">
        <v>91</v>
      </c>
      <c r="C41" s="6" t="s">
        <v>88</v>
      </c>
      <c r="D41" s="6" t="s">
        <v>56</v>
      </c>
      <c r="E41" s="6" t="s">
        <v>26</v>
      </c>
      <c r="F41" s="6" t="s">
        <v>57</v>
      </c>
      <c r="G41" s="6" t="s">
        <v>88</v>
      </c>
      <c r="H41" s="8">
        <v>45244</v>
      </c>
      <c r="I41" s="7">
        <v>4</v>
      </c>
      <c r="J41" s="10"/>
      <c r="K41" s="7">
        <v>400</v>
      </c>
      <c r="L41" s="7">
        <v>2.125</v>
      </c>
      <c r="M41" s="9">
        <v>20</v>
      </c>
      <c r="N41" s="10"/>
      <c r="O41" s="10"/>
      <c r="P41" s="10"/>
      <c r="Q41" s="10"/>
      <c r="R41" s="6" t="s">
        <v>27</v>
      </c>
      <c r="S41" s="10"/>
      <c r="T41" s="10" t="s">
        <v>58</v>
      </c>
      <c r="U41" s="10"/>
      <c r="V41" s="8">
        <v>45259</v>
      </c>
      <c r="W41" s="3" t="str">
        <f t="shared" si="1"/>
        <v>40,HP45-20231240,B-D07,sample,liquid,EXP 50,B-D07,45244,4,,400,2.125,20,,,,,DS,,TGFBS (Liquid DMEM),,11-29-2023</v>
      </c>
      <c r="X41" s="11" t="str">
        <f t="shared" si="2"/>
        <v>40
B-D07
11-14-2023</v>
      </c>
    </row>
    <row r="42" spans="1:24" ht="15.75" customHeight="1">
      <c r="A42" s="5">
        <f t="shared" si="0"/>
        <v>41</v>
      </c>
      <c r="B42" s="2" t="s">
        <v>92</v>
      </c>
      <c r="C42" s="6" t="s">
        <v>93</v>
      </c>
      <c r="D42" s="6" t="s">
        <v>56</v>
      </c>
      <c r="E42" s="6" t="s">
        <v>26</v>
      </c>
      <c r="F42" s="6" t="s">
        <v>57</v>
      </c>
      <c r="G42" s="6" t="s">
        <v>93</v>
      </c>
      <c r="H42" s="8">
        <v>45245</v>
      </c>
      <c r="I42" s="7">
        <v>1</v>
      </c>
      <c r="J42" s="10"/>
      <c r="K42" s="7">
        <v>400</v>
      </c>
      <c r="L42" s="7">
        <v>2.125</v>
      </c>
      <c r="M42" s="9">
        <v>20</v>
      </c>
      <c r="N42" s="10"/>
      <c r="O42" s="10"/>
      <c r="P42" s="10"/>
      <c r="Q42" s="10"/>
      <c r="R42" s="6" t="s">
        <v>27</v>
      </c>
      <c r="S42" s="10"/>
      <c r="T42" s="10" t="s">
        <v>58</v>
      </c>
      <c r="U42" s="10"/>
      <c r="V42" s="8">
        <v>45259</v>
      </c>
      <c r="W42" s="3" t="str">
        <f t="shared" si="1"/>
        <v>41,HP45-20231241,B-D08,sample,liquid,EXP 50,B-D08,45245,1,,400,2.125,20,,,,,DS,,TGFBS (Liquid DMEM),,11-29-2023</v>
      </c>
      <c r="X42" s="11" t="str">
        <f t="shared" si="2"/>
        <v>41
B-D08
11-15-2023</v>
      </c>
    </row>
    <row r="43" spans="1:24" ht="15.75" customHeight="1">
      <c r="A43" s="5">
        <f t="shared" si="0"/>
        <v>42</v>
      </c>
      <c r="B43" s="2" t="s">
        <v>94</v>
      </c>
      <c r="C43" s="6" t="s">
        <v>93</v>
      </c>
      <c r="D43" s="6" t="s">
        <v>56</v>
      </c>
      <c r="E43" s="6" t="s">
        <v>26</v>
      </c>
      <c r="F43" s="6" t="s">
        <v>57</v>
      </c>
      <c r="G43" s="6" t="s">
        <v>93</v>
      </c>
      <c r="H43" s="8">
        <v>45245</v>
      </c>
      <c r="I43" s="7">
        <v>2</v>
      </c>
      <c r="J43" s="10"/>
      <c r="K43" s="7">
        <v>400</v>
      </c>
      <c r="L43" s="7">
        <v>2.125</v>
      </c>
      <c r="M43" s="9">
        <v>20</v>
      </c>
      <c r="N43" s="10"/>
      <c r="O43" s="10"/>
      <c r="P43" s="10"/>
      <c r="Q43" s="10"/>
      <c r="R43" s="6" t="s">
        <v>27</v>
      </c>
      <c r="S43" s="10"/>
      <c r="T43" s="10" t="s">
        <v>58</v>
      </c>
      <c r="U43" s="10"/>
      <c r="V43" s="8">
        <v>45259</v>
      </c>
      <c r="W43" s="3" t="str">
        <f t="shared" si="1"/>
        <v>42,HP45-20231242,B-D08,sample,liquid,EXP 50,B-D08,45245,2,,400,2.125,20,,,,,DS,,TGFBS (Liquid DMEM),,11-29-2023</v>
      </c>
      <c r="X43" s="11" t="str">
        <f t="shared" si="2"/>
        <v>42
B-D08
11-15-2023</v>
      </c>
    </row>
    <row r="44" spans="1:24" ht="15.75" customHeight="1">
      <c r="A44" s="5">
        <f t="shared" si="0"/>
        <v>43</v>
      </c>
      <c r="B44" s="2" t="s">
        <v>95</v>
      </c>
      <c r="C44" s="6" t="s">
        <v>93</v>
      </c>
      <c r="D44" s="6" t="s">
        <v>56</v>
      </c>
      <c r="E44" s="6" t="s">
        <v>26</v>
      </c>
      <c r="F44" s="6" t="s">
        <v>57</v>
      </c>
      <c r="G44" s="6" t="s">
        <v>93</v>
      </c>
      <c r="H44" s="8">
        <v>45245</v>
      </c>
      <c r="I44" s="7">
        <v>3</v>
      </c>
      <c r="J44" s="10"/>
      <c r="K44" s="7">
        <v>400</v>
      </c>
      <c r="L44" s="7">
        <v>2.125</v>
      </c>
      <c r="M44" s="9">
        <v>20</v>
      </c>
      <c r="N44" s="10"/>
      <c r="O44" s="10"/>
      <c r="P44" s="10"/>
      <c r="Q44" s="10"/>
      <c r="R44" s="6" t="s">
        <v>27</v>
      </c>
      <c r="S44" s="10"/>
      <c r="T44" s="10" t="s">
        <v>58</v>
      </c>
      <c r="U44" s="10"/>
      <c r="V44" s="8">
        <v>45259</v>
      </c>
      <c r="W44" s="3" t="str">
        <f t="shared" si="1"/>
        <v>43,HP45-20231243,B-D08,sample,liquid,EXP 50,B-D08,45245,3,,400,2.125,20,,,,,DS,,TGFBS (Liquid DMEM),,11-29-2023</v>
      </c>
      <c r="X44" s="11" t="str">
        <f t="shared" si="2"/>
        <v>43
B-D08
11-15-2023</v>
      </c>
    </row>
    <row r="45" spans="1:24" ht="15.75" customHeight="1">
      <c r="A45" s="5">
        <f t="shared" si="0"/>
        <v>44</v>
      </c>
      <c r="B45" s="2" t="s">
        <v>96</v>
      </c>
      <c r="C45" s="6" t="s">
        <v>93</v>
      </c>
      <c r="D45" s="6" t="s">
        <v>56</v>
      </c>
      <c r="E45" s="6" t="s">
        <v>26</v>
      </c>
      <c r="F45" s="6" t="s">
        <v>57</v>
      </c>
      <c r="G45" s="6" t="s">
        <v>93</v>
      </c>
      <c r="H45" s="8">
        <v>45245</v>
      </c>
      <c r="I45" s="7">
        <v>4</v>
      </c>
      <c r="J45" s="10"/>
      <c r="K45" s="7">
        <v>400</v>
      </c>
      <c r="L45" s="7">
        <v>2.125</v>
      </c>
      <c r="M45" s="9">
        <v>20</v>
      </c>
      <c r="N45" s="10"/>
      <c r="O45" s="10"/>
      <c r="P45" s="10"/>
      <c r="Q45" s="10"/>
      <c r="R45" s="6" t="s">
        <v>27</v>
      </c>
      <c r="S45" s="10"/>
      <c r="T45" s="10" t="s">
        <v>58</v>
      </c>
      <c r="U45" s="10"/>
      <c r="V45" s="8">
        <v>45259</v>
      </c>
      <c r="W45" s="3" t="str">
        <f t="shared" si="1"/>
        <v>44,HP45-20231244,B-D08,sample,liquid,EXP 50,B-D08,45245,4,,400,2.125,20,,,,,DS,,TGFBS (Liquid DMEM),,11-29-2023</v>
      </c>
      <c r="X45" s="11" t="str">
        <f t="shared" si="2"/>
        <v>44
B-D08
11-15-2023</v>
      </c>
    </row>
    <row r="46" spans="1:24" ht="15.75" customHeight="1">
      <c r="A46" s="5">
        <f t="shared" si="0"/>
        <v>45</v>
      </c>
      <c r="B46" s="2" t="s">
        <v>97</v>
      </c>
      <c r="C46" s="6" t="s">
        <v>98</v>
      </c>
      <c r="D46" s="6" t="s">
        <v>56</v>
      </c>
      <c r="E46" s="6" t="s">
        <v>26</v>
      </c>
      <c r="F46" s="6" t="s">
        <v>57</v>
      </c>
      <c r="G46" s="6" t="s">
        <v>98</v>
      </c>
      <c r="H46" s="8">
        <v>45246</v>
      </c>
      <c r="I46" s="7">
        <v>1</v>
      </c>
      <c r="J46" s="10"/>
      <c r="K46" s="7">
        <v>400</v>
      </c>
      <c r="L46" s="7">
        <v>2.125</v>
      </c>
      <c r="M46" s="9">
        <v>20</v>
      </c>
      <c r="N46" s="10"/>
      <c r="O46" s="10"/>
      <c r="P46" s="10"/>
      <c r="Q46" s="10"/>
      <c r="R46" s="6" t="s">
        <v>27</v>
      </c>
      <c r="S46" s="10"/>
      <c r="T46" s="10" t="s">
        <v>58</v>
      </c>
      <c r="U46" s="10"/>
      <c r="V46" s="8">
        <v>45259</v>
      </c>
      <c r="W46" s="3" t="str">
        <f t="shared" si="1"/>
        <v>45,HP45-20231245,B-D09,sample,liquid,EXP 50,B-D09,45246,1,,400,2.125,20,,,,,DS,,TGFBS (Liquid DMEM),,11-29-2023</v>
      </c>
      <c r="X46" s="11" t="str">
        <f t="shared" si="2"/>
        <v>45
B-D09
11-16-2023</v>
      </c>
    </row>
    <row r="47" spans="1:24" ht="15.75" customHeight="1">
      <c r="A47" s="5">
        <f t="shared" si="0"/>
        <v>46</v>
      </c>
      <c r="B47" s="2" t="s">
        <v>99</v>
      </c>
      <c r="C47" s="6" t="s">
        <v>98</v>
      </c>
      <c r="D47" s="6" t="s">
        <v>56</v>
      </c>
      <c r="E47" s="6" t="s">
        <v>26</v>
      </c>
      <c r="F47" s="6" t="s">
        <v>57</v>
      </c>
      <c r="G47" s="6" t="s">
        <v>98</v>
      </c>
      <c r="H47" s="8">
        <v>45246</v>
      </c>
      <c r="I47" s="7">
        <v>2</v>
      </c>
      <c r="J47" s="10"/>
      <c r="K47" s="7">
        <v>400</v>
      </c>
      <c r="L47" s="7">
        <v>2.125</v>
      </c>
      <c r="M47" s="9">
        <v>20</v>
      </c>
      <c r="N47" s="10"/>
      <c r="O47" s="10"/>
      <c r="P47" s="10"/>
      <c r="Q47" s="10"/>
      <c r="R47" s="6" t="s">
        <v>27</v>
      </c>
      <c r="S47" s="10"/>
      <c r="T47" s="10" t="s">
        <v>58</v>
      </c>
      <c r="U47" s="10"/>
      <c r="V47" s="8">
        <v>45259</v>
      </c>
      <c r="W47" s="3" t="str">
        <f t="shared" si="1"/>
        <v>46,HP45-20231246,B-D09,sample,liquid,EXP 50,B-D09,45246,2,,400,2.125,20,,,,,DS,,TGFBS (Liquid DMEM),,11-29-2023</v>
      </c>
      <c r="X47" s="11" t="str">
        <f t="shared" si="2"/>
        <v>46
B-D09
11-16-2023</v>
      </c>
    </row>
    <row r="48" spans="1:24" ht="15.75" customHeight="1">
      <c r="A48" s="5">
        <f t="shared" si="0"/>
        <v>47</v>
      </c>
      <c r="B48" s="2" t="s">
        <v>100</v>
      </c>
      <c r="C48" s="6" t="s">
        <v>98</v>
      </c>
      <c r="D48" s="6" t="s">
        <v>56</v>
      </c>
      <c r="E48" s="6" t="s">
        <v>26</v>
      </c>
      <c r="F48" s="6" t="s">
        <v>57</v>
      </c>
      <c r="G48" s="6" t="s">
        <v>98</v>
      </c>
      <c r="H48" s="8">
        <v>45246</v>
      </c>
      <c r="I48" s="7">
        <v>3</v>
      </c>
      <c r="J48" s="10"/>
      <c r="K48" s="7">
        <v>400</v>
      </c>
      <c r="L48" s="7">
        <v>2.125</v>
      </c>
      <c r="M48" s="9">
        <v>20</v>
      </c>
      <c r="N48" s="10"/>
      <c r="O48" s="10"/>
      <c r="P48" s="10"/>
      <c r="Q48" s="10"/>
      <c r="R48" s="6" t="s">
        <v>27</v>
      </c>
      <c r="S48" s="10"/>
      <c r="T48" s="10" t="s">
        <v>58</v>
      </c>
      <c r="U48" s="10"/>
      <c r="V48" s="8">
        <v>45259</v>
      </c>
      <c r="W48" s="3" t="str">
        <f t="shared" si="1"/>
        <v>47,HP45-20231247,B-D09,sample,liquid,EXP 50,B-D09,45246,3,,400,2.125,20,,,,,DS,,TGFBS (Liquid DMEM),,11-29-2023</v>
      </c>
      <c r="X48" s="11" t="str">
        <f t="shared" si="2"/>
        <v>47
B-D09
11-16-2023</v>
      </c>
    </row>
    <row r="49" spans="1:24" ht="15.75" customHeight="1">
      <c r="A49" s="5">
        <f t="shared" si="0"/>
        <v>48</v>
      </c>
      <c r="B49" s="2" t="s">
        <v>101</v>
      </c>
      <c r="C49" s="6" t="s">
        <v>98</v>
      </c>
      <c r="D49" s="6" t="s">
        <v>56</v>
      </c>
      <c r="E49" s="6" t="s">
        <v>26</v>
      </c>
      <c r="F49" s="6" t="s">
        <v>57</v>
      </c>
      <c r="G49" s="6" t="s">
        <v>98</v>
      </c>
      <c r="H49" s="8">
        <v>45246</v>
      </c>
      <c r="I49" s="7">
        <v>4</v>
      </c>
      <c r="J49" s="10"/>
      <c r="K49" s="7">
        <v>400</v>
      </c>
      <c r="L49" s="7">
        <v>2.125</v>
      </c>
      <c r="M49" s="9">
        <v>20</v>
      </c>
      <c r="N49" s="10"/>
      <c r="O49" s="10"/>
      <c r="P49" s="10"/>
      <c r="Q49" s="10"/>
      <c r="R49" s="6" t="s">
        <v>27</v>
      </c>
      <c r="S49" s="10"/>
      <c r="T49" s="10" t="s">
        <v>58</v>
      </c>
      <c r="U49" s="10"/>
      <c r="V49" s="8">
        <v>45259</v>
      </c>
      <c r="W49" s="3" t="str">
        <f t="shared" si="1"/>
        <v>48,HP45-20231248,B-D09,sample,liquid,EXP 50,B-D09,45246,4,,400,2.125,20,,,,,DS,,TGFBS (Liquid DMEM),,11-29-2023</v>
      </c>
      <c r="X49" s="11" t="str">
        <f t="shared" si="2"/>
        <v>48
B-D09
11-16-2023</v>
      </c>
    </row>
    <row r="50" spans="1:24" ht="15.75" customHeight="1">
      <c r="A50" s="5">
        <f t="shared" si="0"/>
        <v>49</v>
      </c>
      <c r="B50" s="2" t="s">
        <v>102</v>
      </c>
      <c r="C50" s="6" t="s">
        <v>103</v>
      </c>
      <c r="D50" s="6" t="s">
        <v>56</v>
      </c>
      <c r="E50" s="6" t="s">
        <v>26</v>
      </c>
      <c r="F50" s="6" t="s">
        <v>57</v>
      </c>
      <c r="G50" s="6" t="s">
        <v>103</v>
      </c>
      <c r="H50" s="8">
        <v>45247</v>
      </c>
      <c r="I50" s="7">
        <v>1</v>
      </c>
      <c r="J50" s="10"/>
      <c r="K50" s="7">
        <v>400</v>
      </c>
      <c r="L50" s="7">
        <v>2.125</v>
      </c>
      <c r="M50" s="9">
        <v>20</v>
      </c>
      <c r="N50" s="10"/>
      <c r="O50" s="10"/>
      <c r="P50" s="10"/>
      <c r="Q50" s="10"/>
      <c r="R50" s="6" t="s">
        <v>27</v>
      </c>
      <c r="S50" s="10"/>
      <c r="T50" s="10" t="s">
        <v>58</v>
      </c>
      <c r="U50" s="10"/>
      <c r="V50" s="8">
        <v>45259</v>
      </c>
      <c r="W50" s="3" t="str">
        <f t="shared" si="1"/>
        <v>49,HP45-20231249,B-D10,sample,liquid,EXP 50,B-D10,45247,1,,400,2.125,20,,,,,DS,,TGFBS (Liquid DMEM),,11-29-2023</v>
      </c>
      <c r="X50" s="11" t="str">
        <f t="shared" si="2"/>
        <v>49
B-D10
11-17-2023</v>
      </c>
    </row>
    <row r="51" spans="1:24" ht="15.75" customHeight="1">
      <c r="A51" s="5">
        <f t="shared" si="0"/>
        <v>50</v>
      </c>
      <c r="B51" s="2" t="s">
        <v>104</v>
      </c>
      <c r="C51" s="6" t="s">
        <v>103</v>
      </c>
      <c r="D51" s="6" t="s">
        <v>56</v>
      </c>
      <c r="E51" s="6" t="s">
        <v>26</v>
      </c>
      <c r="F51" s="6" t="s">
        <v>57</v>
      </c>
      <c r="G51" s="6" t="s">
        <v>103</v>
      </c>
      <c r="H51" s="8">
        <v>45247</v>
      </c>
      <c r="I51" s="7">
        <v>2</v>
      </c>
      <c r="J51" s="10"/>
      <c r="K51" s="7">
        <v>400</v>
      </c>
      <c r="L51" s="7">
        <v>2.125</v>
      </c>
      <c r="M51" s="9">
        <v>20</v>
      </c>
      <c r="N51" s="10"/>
      <c r="O51" s="10"/>
      <c r="P51" s="10"/>
      <c r="Q51" s="10"/>
      <c r="R51" s="6" t="s">
        <v>27</v>
      </c>
      <c r="S51" s="10"/>
      <c r="T51" s="10" t="s">
        <v>58</v>
      </c>
      <c r="U51" s="10"/>
      <c r="V51" s="8">
        <v>45259</v>
      </c>
      <c r="W51" s="3" t="str">
        <f t="shared" si="1"/>
        <v>50,HP45-20231250,B-D10,sample,liquid,EXP 50,B-D10,45247,2,,400,2.125,20,,,,,DS,,TGFBS (Liquid DMEM),,11-29-2023</v>
      </c>
      <c r="X51" s="11" t="str">
        <f t="shared" si="2"/>
        <v>50
B-D10
11-17-2023</v>
      </c>
    </row>
    <row r="52" spans="1:24" ht="15.75" customHeight="1">
      <c r="A52" s="5">
        <f t="shared" si="0"/>
        <v>51</v>
      </c>
      <c r="B52" s="2" t="s">
        <v>105</v>
      </c>
      <c r="C52" s="6" t="s">
        <v>103</v>
      </c>
      <c r="D52" s="6" t="s">
        <v>56</v>
      </c>
      <c r="E52" s="6" t="s">
        <v>26</v>
      </c>
      <c r="F52" s="6" t="s">
        <v>57</v>
      </c>
      <c r="G52" s="6" t="s">
        <v>103</v>
      </c>
      <c r="H52" s="8">
        <v>45247</v>
      </c>
      <c r="I52" s="7">
        <v>3</v>
      </c>
      <c r="J52" s="10"/>
      <c r="K52" s="7">
        <v>400</v>
      </c>
      <c r="L52" s="7">
        <v>2.125</v>
      </c>
      <c r="M52" s="9">
        <v>20</v>
      </c>
      <c r="N52" s="10"/>
      <c r="O52" s="10"/>
      <c r="P52" s="10"/>
      <c r="Q52" s="10"/>
      <c r="R52" s="6" t="s">
        <v>27</v>
      </c>
      <c r="S52" s="10"/>
      <c r="T52" s="10" t="s">
        <v>58</v>
      </c>
      <c r="U52" s="10"/>
      <c r="V52" s="8">
        <v>45259</v>
      </c>
      <c r="W52" s="3" t="str">
        <f t="shared" si="1"/>
        <v>51,HP45-20231251,B-D10,sample,liquid,EXP 50,B-D10,45247,3,,400,2.125,20,,,,,DS,,TGFBS (Liquid DMEM),,11-29-2023</v>
      </c>
      <c r="X52" s="11" t="str">
        <f t="shared" si="2"/>
        <v>51
B-D10
11-17-2023</v>
      </c>
    </row>
    <row r="53" spans="1:24" ht="15.75" customHeight="1">
      <c r="A53" s="5">
        <f t="shared" si="0"/>
        <v>52</v>
      </c>
      <c r="B53" s="2" t="s">
        <v>106</v>
      </c>
      <c r="C53" s="6" t="s">
        <v>103</v>
      </c>
      <c r="D53" s="6" t="s">
        <v>56</v>
      </c>
      <c r="E53" s="6" t="s">
        <v>26</v>
      </c>
      <c r="F53" s="6" t="s">
        <v>57</v>
      </c>
      <c r="G53" s="6" t="s">
        <v>103</v>
      </c>
      <c r="H53" s="8">
        <v>45247</v>
      </c>
      <c r="I53" s="7">
        <v>4</v>
      </c>
      <c r="J53" s="10"/>
      <c r="K53" s="7">
        <v>400</v>
      </c>
      <c r="L53" s="7">
        <v>2.125</v>
      </c>
      <c r="M53" s="9">
        <v>20</v>
      </c>
      <c r="N53" s="10"/>
      <c r="O53" s="10"/>
      <c r="P53" s="10"/>
      <c r="Q53" s="10"/>
      <c r="R53" s="6" t="s">
        <v>27</v>
      </c>
      <c r="S53" s="10"/>
      <c r="T53" s="10" t="s">
        <v>58</v>
      </c>
      <c r="U53" s="10"/>
      <c r="V53" s="8">
        <v>45259</v>
      </c>
      <c r="W53" s="3" t="str">
        <f t="shared" si="1"/>
        <v>52,HP45-20231252,B-D10,sample,liquid,EXP 50,B-D10,45247,4,,400,2.125,20,,,,,DS,,TGFBS (Liquid DMEM),,11-29-2023</v>
      </c>
      <c r="X53" s="11" t="str">
        <f t="shared" si="2"/>
        <v>52
B-D10
11-17-2023</v>
      </c>
    </row>
    <row r="54" spans="1:24" ht="15.75" customHeight="1">
      <c r="A54" s="5">
        <f t="shared" si="0"/>
        <v>53</v>
      </c>
      <c r="B54" s="2" t="s">
        <v>107</v>
      </c>
      <c r="C54" s="6" t="s">
        <v>108</v>
      </c>
      <c r="D54" s="6" t="s">
        <v>56</v>
      </c>
      <c r="E54" s="6" t="s">
        <v>26</v>
      </c>
      <c r="F54" s="6" t="s">
        <v>57</v>
      </c>
      <c r="G54" s="6" t="s">
        <v>108</v>
      </c>
      <c r="H54" s="8">
        <v>45248</v>
      </c>
      <c r="I54" s="7">
        <v>1</v>
      </c>
      <c r="J54" s="10"/>
      <c r="K54" s="7">
        <v>400</v>
      </c>
      <c r="L54" s="7">
        <v>2.125</v>
      </c>
      <c r="M54" s="9">
        <v>20</v>
      </c>
      <c r="N54" s="10"/>
      <c r="O54" s="10"/>
      <c r="P54" s="10"/>
      <c r="Q54" s="10"/>
      <c r="R54" s="6" t="s">
        <v>27</v>
      </c>
      <c r="S54" s="10"/>
      <c r="T54" s="10" t="s">
        <v>58</v>
      </c>
      <c r="U54" s="10"/>
      <c r="V54" s="8">
        <v>45259</v>
      </c>
      <c r="W54" s="3" t="str">
        <f t="shared" si="1"/>
        <v>53,HP45-20231253,B-D11,sample,liquid,EXP 50,B-D11,45248,1,,400,2.125,20,,,,,DS,,TGFBS (Liquid DMEM),,11-29-2023</v>
      </c>
      <c r="X54" s="11" t="str">
        <f t="shared" si="2"/>
        <v>53
B-D11
11-18-2023</v>
      </c>
    </row>
    <row r="55" spans="1:24" ht="15.75" customHeight="1">
      <c r="A55" s="5">
        <f t="shared" si="0"/>
        <v>54</v>
      </c>
      <c r="B55" s="2" t="s">
        <v>109</v>
      </c>
      <c r="C55" s="6" t="s">
        <v>108</v>
      </c>
      <c r="D55" s="6" t="s">
        <v>56</v>
      </c>
      <c r="E55" s="6" t="s">
        <v>26</v>
      </c>
      <c r="F55" s="6" t="s">
        <v>57</v>
      </c>
      <c r="G55" s="6" t="s">
        <v>108</v>
      </c>
      <c r="H55" s="8">
        <v>45248</v>
      </c>
      <c r="I55" s="7">
        <v>2</v>
      </c>
      <c r="J55" s="10"/>
      <c r="K55" s="7">
        <v>400</v>
      </c>
      <c r="L55" s="7">
        <v>2.125</v>
      </c>
      <c r="M55" s="9">
        <v>20</v>
      </c>
      <c r="N55" s="10"/>
      <c r="O55" s="10"/>
      <c r="P55" s="10"/>
      <c r="Q55" s="10"/>
      <c r="R55" s="6" t="s">
        <v>27</v>
      </c>
      <c r="S55" s="10"/>
      <c r="T55" s="10" t="s">
        <v>58</v>
      </c>
      <c r="U55" s="10"/>
      <c r="V55" s="8">
        <v>45259</v>
      </c>
      <c r="W55" s="3" t="str">
        <f t="shared" si="1"/>
        <v>54,HP45-20231254,B-D11,sample,liquid,EXP 50,B-D11,45248,2,,400,2.125,20,,,,,DS,,TGFBS (Liquid DMEM),,11-29-2023</v>
      </c>
      <c r="X55" s="11" t="str">
        <f t="shared" si="2"/>
        <v>54
B-D11
11-18-2023</v>
      </c>
    </row>
    <row r="56" spans="1:24" ht="15.75" customHeight="1">
      <c r="A56" s="5">
        <f t="shared" si="0"/>
        <v>55</v>
      </c>
      <c r="B56" s="2" t="s">
        <v>110</v>
      </c>
      <c r="C56" s="6" t="s">
        <v>108</v>
      </c>
      <c r="D56" s="6" t="s">
        <v>56</v>
      </c>
      <c r="E56" s="6" t="s">
        <v>26</v>
      </c>
      <c r="F56" s="6" t="s">
        <v>57</v>
      </c>
      <c r="G56" s="6" t="s">
        <v>108</v>
      </c>
      <c r="H56" s="8">
        <v>45248</v>
      </c>
      <c r="I56" s="7">
        <v>3</v>
      </c>
      <c r="J56" s="10"/>
      <c r="K56" s="7">
        <v>400</v>
      </c>
      <c r="L56" s="7">
        <v>2.125</v>
      </c>
      <c r="M56" s="9">
        <v>20</v>
      </c>
      <c r="N56" s="10"/>
      <c r="O56" s="10"/>
      <c r="P56" s="10"/>
      <c r="Q56" s="10"/>
      <c r="R56" s="6" t="s">
        <v>27</v>
      </c>
      <c r="S56" s="10"/>
      <c r="T56" s="10" t="s">
        <v>58</v>
      </c>
      <c r="U56" s="10"/>
      <c r="V56" s="8">
        <v>45259</v>
      </c>
      <c r="W56" s="3" t="str">
        <f t="shared" si="1"/>
        <v>55,HP45-20231255,B-D11,sample,liquid,EXP 50,B-D11,45248,3,,400,2.125,20,,,,,DS,,TGFBS (Liquid DMEM),,11-29-2023</v>
      </c>
      <c r="X56" s="11" t="str">
        <f t="shared" si="2"/>
        <v>55
B-D11
11-18-2023</v>
      </c>
    </row>
    <row r="57" spans="1:24" ht="15.75" customHeight="1">
      <c r="A57" s="5">
        <f t="shared" si="0"/>
        <v>56</v>
      </c>
      <c r="B57" s="2" t="s">
        <v>111</v>
      </c>
      <c r="C57" s="6" t="s">
        <v>108</v>
      </c>
      <c r="D57" s="6" t="s">
        <v>56</v>
      </c>
      <c r="E57" s="6" t="s">
        <v>26</v>
      </c>
      <c r="F57" s="6" t="s">
        <v>57</v>
      </c>
      <c r="G57" s="6" t="s">
        <v>108</v>
      </c>
      <c r="H57" s="8">
        <v>45248</v>
      </c>
      <c r="I57" s="7">
        <v>4</v>
      </c>
      <c r="J57" s="10"/>
      <c r="K57" s="7">
        <v>400</v>
      </c>
      <c r="L57" s="7">
        <v>2.125</v>
      </c>
      <c r="M57" s="9">
        <v>20</v>
      </c>
      <c r="N57" s="10"/>
      <c r="O57" s="10"/>
      <c r="P57" s="10"/>
      <c r="Q57" s="10"/>
      <c r="R57" s="6" t="s">
        <v>27</v>
      </c>
      <c r="S57" s="10"/>
      <c r="T57" s="10" t="s">
        <v>58</v>
      </c>
      <c r="U57" s="10"/>
      <c r="V57" s="8">
        <v>45259</v>
      </c>
      <c r="W57" s="3" t="str">
        <f t="shared" si="1"/>
        <v>56,HP45-20231256,B-D11,sample,liquid,EXP 50,B-D11,45248,4,,400,2.125,20,,,,,DS,,TGFBS (Liquid DMEM),,11-29-2023</v>
      </c>
      <c r="X57" s="11" t="str">
        <f t="shared" si="2"/>
        <v>56
B-D11
11-18-2023</v>
      </c>
    </row>
    <row r="58" spans="1:24" ht="15.75" customHeight="1">
      <c r="A58" s="5">
        <f t="shared" si="0"/>
        <v>57</v>
      </c>
      <c r="B58" s="2" t="s">
        <v>112</v>
      </c>
      <c r="C58" s="6" t="s">
        <v>55</v>
      </c>
      <c r="D58" s="6" t="s">
        <v>56</v>
      </c>
      <c r="E58" s="6" t="s">
        <v>26</v>
      </c>
      <c r="F58" s="6" t="s">
        <v>113</v>
      </c>
      <c r="G58" s="10" t="s">
        <v>304</v>
      </c>
      <c r="H58" s="8">
        <v>45238</v>
      </c>
      <c r="I58" s="9">
        <v>1</v>
      </c>
      <c r="J58" s="10"/>
      <c r="K58" s="7">
        <v>400</v>
      </c>
      <c r="L58" s="7">
        <v>2.125</v>
      </c>
      <c r="M58" s="9">
        <v>20</v>
      </c>
      <c r="N58" s="10"/>
      <c r="O58" s="10"/>
      <c r="P58" s="10"/>
      <c r="Q58" s="10"/>
      <c r="R58" s="6" t="s">
        <v>27</v>
      </c>
      <c r="S58" s="10"/>
      <c r="T58" s="10" t="s">
        <v>58</v>
      </c>
      <c r="U58" s="10"/>
      <c r="V58" s="8">
        <v>45259</v>
      </c>
      <c r="W58" s="3" t="str">
        <f t="shared" si="1"/>
        <v>57,HP45-20231257,B-D01,sample,liquid,No_ChT_EXP50_,No_ChT_EXP50_B-D01,45238,1,,400,2.125,20,,,,,DS,,TGFBS (Liquid DMEM),,11-29-2023</v>
      </c>
      <c r="X58" s="11" t="str">
        <f t="shared" si="2"/>
        <v>57
B-D01
11-08-2023</v>
      </c>
    </row>
    <row r="59" spans="1:24" ht="15.75" customHeight="1">
      <c r="A59" s="5">
        <f t="shared" si="0"/>
        <v>58</v>
      </c>
      <c r="B59" s="2" t="s">
        <v>114</v>
      </c>
      <c r="C59" s="6" t="s">
        <v>55</v>
      </c>
      <c r="D59" s="6" t="s">
        <v>56</v>
      </c>
      <c r="E59" s="6" t="s">
        <v>26</v>
      </c>
      <c r="F59" s="6" t="s">
        <v>113</v>
      </c>
      <c r="G59" s="10" t="s">
        <v>304</v>
      </c>
      <c r="H59" s="8">
        <v>45238</v>
      </c>
      <c r="I59" s="9">
        <v>2</v>
      </c>
      <c r="J59" s="10"/>
      <c r="K59" s="7">
        <v>400</v>
      </c>
      <c r="L59" s="7">
        <v>2.125</v>
      </c>
      <c r="M59" s="9">
        <v>20</v>
      </c>
      <c r="N59" s="10"/>
      <c r="O59" s="10"/>
      <c r="P59" s="10"/>
      <c r="Q59" s="10"/>
      <c r="R59" s="6" t="s">
        <v>27</v>
      </c>
      <c r="S59" s="10"/>
      <c r="T59" s="10" t="s">
        <v>58</v>
      </c>
      <c r="U59" s="10"/>
      <c r="V59" s="8">
        <v>45259</v>
      </c>
      <c r="W59" s="3" t="str">
        <f t="shared" si="1"/>
        <v>58,HP45-20231258,B-D01,sample,liquid,No_ChT_EXP50_,No_ChT_EXP50_B-D01,45238,2,,400,2.125,20,,,,,DS,,TGFBS (Liquid DMEM),,11-29-2023</v>
      </c>
      <c r="X59" s="11" t="str">
        <f t="shared" si="2"/>
        <v>58
B-D01
11-08-2023</v>
      </c>
    </row>
    <row r="60" spans="1:24" ht="15.75" customHeight="1">
      <c r="A60" s="5">
        <f t="shared" si="0"/>
        <v>59</v>
      </c>
      <c r="B60" s="2" t="s">
        <v>115</v>
      </c>
      <c r="C60" s="6" t="s">
        <v>55</v>
      </c>
      <c r="D60" s="6" t="s">
        <v>56</v>
      </c>
      <c r="E60" s="6" t="s">
        <v>26</v>
      </c>
      <c r="F60" s="6" t="s">
        <v>113</v>
      </c>
      <c r="G60" s="10" t="s">
        <v>304</v>
      </c>
      <c r="H60" s="8">
        <v>45238</v>
      </c>
      <c r="I60" s="9">
        <v>3</v>
      </c>
      <c r="J60" s="10"/>
      <c r="K60" s="7">
        <v>400</v>
      </c>
      <c r="L60" s="7">
        <v>2.125</v>
      </c>
      <c r="M60" s="9">
        <v>20</v>
      </c>
      <c r="N60" s="10"/>
      <c r="O60" s="10"/>
      <c r="P60" s="10"/>
      <c r="Q60" s="10"/>
      <c r="R60" s="6" t="s">
        <v>27</v>
      </c>
      <c r="S60" s="10"/>
      <c r="T60" s="10" t="s">
        <v>58</v>
      </c>
      <c r="U60" s="10"/>
      <c r="V60" s="8">
        <v>45259</v>
      </c>
      <c r="W60" s="3" t="str">
        <f t="shared" si="1"/>
        <v>59,HP45-20231259,B-D01,sample,liquid,No_ChT_EXP50_,No_ChT_EXP50_B-D01,45238,3,,400,2.125,20,,,,,DS,,TGFBS (Liquid DMEM),,11-29-2023</v>
      </c>
      <c r="X60" s="11" t="str">
        <f t="shared" si="2"/>
        <v>59
B-D01
11-08-2023</v>
      </c>
    </row>
    <row r="61" spans="1:24" ht="15.75" customHeight="1">
      <c r="A61" s="5">
        <f t="shared" si="0"/>
        <v>60</v>
      </c>
      <c r="B61" s="2" t="s">
        <v>116</v>
      </c>
      <c r="C61" s="6" t="s">
        <v>55</v>
      </c>
      <c r="D61" s="6" t="s">
        <v>56</v>
      </c>
      <c r="E61" s="6" t="s">
        <v>26</v>
      </c>
      <c r="F61" s="6" t="s">
        <v>113</v>
      </c>
      <c r="G61" s="10" t="s">
        <v>304</v>
      </c>
      <c r="H61" s="8">
        <v>45238</v>
      </c>
      <c r="I61" s="9">
        <v>4</v>
      </c>
      <c r="J61" s="10"/>
      <c r="K61" s="7">
        <v>400</v>
      </c>
      <c r="L61" s="7">
        <v>2.125</v>
      </c>
      <c r="M61" s="9">
        <v>20</v>
      </c>
      <c r="N61" s="10"/>
      <c r="O61" s="10"/>
      <c r="P61" s="10"/>
      <c r="Q61" s="10"/>
      <c r="R61" s="6" t="s">
        <v>27</v>
      </c>
      <c r="S61" s="10"/>
      <c r="T61" s="10" t="s">
        <v>58</v>
      </c>
      <c r="U61" s="10"/>
      <c r="V61" s="8">
        <v>45259</v>
      </c>
      <c r="W61" s="3" t="str">
        <f t="shared" si="1"/>
        <v>60,HP45-20231260,B-D01,sample,liquid,No_ChT_EXP50_,No_ChT_EXP50_B-D01,45238,4,,400,2.125,20,,,,,DS,,TGFBS (Liquid DMEM),,11-29-2023</v>
      </c>
      <c r="X61" s="11" t="str">
        <f t="shared" si="2"/>
        <v>60
B-D01
11-08-2023</v>
      </c>
    </row>
    <row r="62" spans="1:24" ht="15.75" customHeight="1">
      <c r="A62" s="5">
        <f t="shared" si="0"/>
        <v>61</v>
      </c>
      <c r="B62" s="2" t="s">
        <v>117</v>
      </c>
      <c r="C62" s="6" t="s">
        <v>63</v>
      </c>
      <c r="D62" s="6" t="s">
        <v>56</v>
      </c>
      <c r="E62" s="6" t="s">
        <v>26</v>
      </c>
      <c r="F62" s="6" t="s">
        <v>113</v>
      </c>
      <c r="G62" s="10" t="s">
        <v>305</v>
      </c>
      <c r="H62" s="8">
        <v>45239</v>
      </c>
      <c r="I62" s="9">
        <v>1</v>
      </c>
      <c r="J62" s="10"/>
      <c r="K62" s="7">
        <v>400</v>
      </c>
      <c r="L62" s="7">
        <v>2.125</v>
      </c>
      <c r="M62" s="9">
        <v>20</v>
      </c>
      <c r="N62" s="10"/>
      <c r="O62" s="10"/>
      <c r="P62" s="10"/>
      <c r="Q62" s="10"/>
      <c r="R62" s="6" t="s">
        <v>27</v>
      </c>
      <c r="S62" s="10"/>
      <c r="T62" s="10" t="s">
        <v>58</v>
      </c>
      <c r="U62" s="10"/>
      <c r="V62" s="8">
        <v>45259</v>
      </c>
      <c r="W62" s="3" t="str">
        <f t="shared" si="1"/>
        <v>61,HP45-20231261,B-D02,sample,liquid,No_ChT_EXP50_,No_ChT_EXP50_B-D02,45239,1,,400,2.125,20,,,,,DS,,TGFBS (Liquid DMEM),,11-29-2023</v>
      </c>
      <c r="X62" s="11" t="str">
        <f t="shared" si="2"/>
        <v>61
B-D02
11-09-2023</v>
      </c>
    </row>
    <row r="63" spans="1:24" ht="15.75" customHeight="1">
      <c r="A63" s="5">
        <f t="shared" si="0"/>
        <v>62</v>
      </c>
      <c r="B63" s="2" t="s">
        <v>118</v>
      </c>
      <c r="C63" s="6" t="s">
        <v>63</v>
      </c>
      <c r="D63" s="6" t="s">
        <v>56</v>
      </c>
      <c r="E63" s="6" t="s">
        <v>26</v>
      </c>
      <c r="F63" s="6" t="s">
        <v>113</v>
      </c>
      <c r="G63" s="10" t="s">
        <v>305</v>
      </c>
      <c r="H63" s="8">
        <v>45239</v>
      </c>
      <c r="I63" s="7">
        <v>2</v>
      </c>
      <c r="J63" s="10"/>
      <c r="K63" s="7">
        <v>400</v>
      </c>
      <c r="L63" s="7">
        <v>2.125</v>
      </c>
      <c r="M63" s="9">
        <v>20</v>
      </c>
      <c r="N63" s="10"/>
      <c r="O63" s="10"/>
      <c r="P63" s="10"/>
      <c r="Q63" s="10"/>
      <c r="R63" s="6" t="s">
        <v>27</v>
      </c>
      <c r="S63" s="10"/>
      <c r="T63" s="10" t="s">
        <v>58</v>
      </c>
      <c r="U63" s="10"/>
      <c r="V63" s="8">
        <v>45259</v>
      </c>
      <c r="W63" s="3" t="str">
        <f t="shared" si="1"/>
        <v>62,HP45-20231262,B-D02,sample,liquid,No_ChT_EXP50_,No_ChT_EXP50_B-D02,45239,2,,400,2.125,20,,,,,DS,,TGFBS (Liquid DMEM),,11-29-2023</v>
      </c>
      <c r="X63" s="11" t="str">
        <f t="shared" si="2"/>
        <v>62
B-D02
11-09-2023</v>
      </c>
    </row>
    <row r="64" spans="1:24" ht="15.75" customHeight="1">
      <c r="A64" s="5">
        <f t="shared" si="0"/>
        <v>63</v>
      </c>
      <c r="B64" s="2" t="s">
        <v>119</v>
      </c>
      <c r="C64" s="6" t="s">
        <v>63</v>
      </c>
      <c r="D64" s="6" t="s">
        <v>56</v>
      </c>
      <c r="E64" s="6" t="s">
        <v>26</v>
      </c>
      <c r="F64" s="6" t="s">
        <v>113</v>
      </c>
      <c r="G64" s="10" t="s">
        <v>305</v>
      </c>
      <c r="H64" s="8">
        <v>45239</v>
      </c>
      <c r="I64" s="7">
        <v>3</v>
      </c>
      <c r="J64" s="10"/>
      <c r="K64" s="7">
        <v>400</v>
      </c>
      <c r="L64" s="7">
        <v>2.125</v>
      </c>
      <c r="M64" s="9">
        <v>20</v>
      </c>
      <c r="N64" s="10"/>
      <c r="O64" s="10"/>
      <c r="P64" s="10"/>
      <c r="Q64" s="10"/>
      <c r="R64" s="6" t="s">
        <v>27</v>
      </c>
      <c r="S64" s="10"/>
      <c r="T64" s="10" t="s">
        <v>58</v>
      </c>
      <c r="U64" s="10"/>
      <c r="V64" s="8">
        <v>45259</v>
      </c>
      <c r="W64" s="3" t="str">
        <f t="shared" si="1"/>
        <v>63,HP45-20231263,B-D02,sample,liquid,No_ChT_EXP50_,No_ChT_EXP50_B-D02,45239,3,,400,2.125,20,,,,,DS,,TGFBS (Liquid DMEM),,11-29-2023</v>
      </c>
      <c r="X64" s="11" t="str">
        <f t="shared" si="2"/>
        <v>63
B-D02
11-09-2023</v>
      </c>
    </row>
    <row r="65" spans="1:24" ht="15.75" customHeight="1">
      <c r="A65" s="5">
        <f t="shared" si="0"/>
        <v>64</v>
      </c>
      <c r="B65" s="2" t="s">
        <v>120</v>
      </c>
      <c r="C65" s="6" t="s">
        <v>63</v>
      </c>
      <c r="D65" s="6" t="s">
        <v>56</v>
      </c>
      <c r="E65" s="6" t="s">
        <v>26</v>
      </c>
      <c r="F65" s="6" t="s">
        <v>113</v>
      </c>
      <c r="G65" s="10" t="s">
        <v>305</v>
      </c>
      <c r="H65" s="8">
        <v>45239</v>
      </c>
      <c r="I65" s="7">
        <v>4</v>
      </c>
      <c r="J65" s="10"/>
      <c r="K65" s="7">
        <v>400</v>
      </c>
      <c r="L65" s="7">
        <v>2.125</v>
      </c>
      <c r="M65" s="9">
        <v>20</v>
      </c>
      <c r="N65" s="10"/>
      <c r="O65" s="10"/>
      <c r="P65" s="10"/>
      <c r="Q65" s="10"/>
      <c r="R65" s="6" t="s">
        <v>27</v>
      </c>
      <c r="S65" s="10"/>
      <c r="T65" s="10" t="s">
        <v>58</v>
      </c>
      <c r="U65" s="10"/>
      <c r="V65" s="8">
        <v>45259</v>
      </c>
      <c r="W65" s="3" t="str">
        <f t="shared" si="1"/>
        <v>64,HP45-20231264,B-D02,sample,liquid,No_ChT_EXP50_,No_ChT_EXP50_B-D02,45239,4,,400,2.125,20,,,,,DS,,TGFBS (Liquid DMEM),,11-29-2023</v>
      </c>
      <c r="X65" s="11" t="str">
        <f t="shared" si="2"/>
        <v>64
B-D02
11-09-2023</v>
      </c>
    </row>
    <row r="66" spans="1:24" ht="15.75" customHeight="1">
      <c r="A66" s="5">
        <f t="shared" si="0"/>
        <v>65</v>
      </c>
      <c r="B66" s="2" t="s">
        <v>121</v>
      </c>
      <c r="C66" s="6" t="s">
        <v>68</v>
      </c>
      <c r="D66" s="6" t="s">
        <v>56</v>
      </c>
      <c r="E66" s="6" t="s">
        <v>26</v>
      </c>
      <c r="F66" s="6" t="s">
        <v>113</v>
      </c>
      <c r="G66" s="10" t="s">
        <v>306</v>
      </c>
      <c r="H66" s="8">
        <v>45240</v>
      </c>
      <c r="I66" s="7">
        <v>1</v>
      </c>
      <c r="J66" s="10"/>
      <c r="K66" s="7">
        <v>400</v>
      </c>
      <c r="L66" s="7">
        <v>2.125</v>
      </c>
      <c r="M66" s="9">
        <v>20</v>
      </c>
      <c r="N66" s="10"/>
      <c r="O66" s="10"/>
      <c r="P66" s="10"/>
      <c r="Q66" s="10"/>
      <c r="R66" s="6" t="s">
        <v>27</v>
      </c>
      <c r="S66" s="10"/>
      <c r="T66" s="10" t="s">
        <v>58</v>
      </c>
      <c r="U66" s="10"/>
      <c r="V66" s="8">
        <v>45259</v>
      </c>
      <c r="W66" s="3" t="str">
        <f t="shared" si="1"/>
        <v>65,HP45-20231265,B-D03,sample,liquid,No_ChT_EXP50_,No_ChT_EXP50_B-D03,45240,1,,400,2.125,20,,,,,DS,,TGFBS (Liquid DMEM),,11-29-2023</v>
      </c>
      <c r="X66" s="11" t="str">
        <f t="shared" si="2"/>
        <v>65
B-D03
11-10-2023</v>
      </c>
    </row>
    <row r="67" spans="1:24" ht="15.75" customHeight="1">
      <c r="A67" s="5">
        <f t="shared" si="0"/>
        <v>66</v>
      </c>
      <c r="B67" s="2" t="s">
        <v>122</v>
      </c>
      <c r="C67" s="6" t="s">
        <v>68</v>
      </c>
      <c r="D67" s="6" t="s">
        <v>56</v>
      </c>
      <c r="E67" s="6" t="s">
        <v>26</v>
      </c>
      <c r="F67" s="6" t="s">
        <v>113</v>
      </c>
      <c r="G67" s="10" t="s">
        <v>306</v>
      </c>
      <c r="H67" s="8">
        <v>45240</v>
      </c>
      <c r="I67" s="7">
        <v>2</v>
      </c>
      <c r="J67" s="10"/>
      <c r="K67" s="7">
        <v>400</v>
      </c>
      <c r="L67" s="7">
        <v>2.125</v>
      </c>
      <c r="M67" s="9">
        <v>20</v>
      </c>
      <c r="N67" s="10"/>
      <c r="O67" s="10"/>
      <c r="P67" s="10"/>
      <c r="Q67" s="10"/>
      <c r="R67" s="6" t="s">
        <v>27</v>
      </c>
      <c r="S67" s="10"/>
      <c r="T67" s="10" t="s">
        <v>58</v>
      </c>
      <c r="U67" s="10"/>
      <c r="V67" s="8">
        <v>45259</v>
      </c>
      <c r="W67" s="3" t="str">
        <f t="shared" si="1"/>
        <v>66,HP45-20231266,B-D03,sample,liquid,No_ChT_EXP50_,No_ChT_EXP50_B-D03,45240,2,,400,2.125,20,,,,,DS,,TGFBS (Liquid DMEM),,11-29-2023</v>
      </c>
      <c r="X67" s="11" t="str">
        <f t="shared" si="2"/>
        <v>66
B-D03
11-10-2023</v>
      </c>
    </row>
    <row r="68" spans="1:24" ht="15.75" customHeight="1">
      <c r="A68" s="5">
        <f t="shared" si="0"/>
        <v>67</v>
      </c>
      <c r="B68" s="2" t="s">
        <v>123</v>
      </c>
      <c r="C68" s="6" t="s">
        <v>68</v>
      </c>
      <c r="D68" s="6" t="s">
        <v>56</v>
      </c>
      <c r="E68" s="6" t="s">
        <v>26</v>
      </c>
      <c r="F68" s="6" t="s">
        <v>113</v>
      </c>
      <c r="G68" s="10" t="s">
        <v>306</v>
      </c>
      <c r="H68" s="8">
        <v>45240</v>
      </c>
      <c r="I68" s="7">
        <v>3</v>
      </c>
      <c r="J68" s="10"/>
      <c r="K68" s="7">
        <v>400</v>
      </c>
      <c r="L68" s="7">
        <v>2.125</v>
      </c>
      <c r="M68" s="9">
        <v>20</v>
      </c>
      <c r="N68" s="10"/>
      <c r="O68" s="10"/>
      <c r="P68" s="10"/>
      <c r="Q68" s="10"/>
      <c r="R68" s="6" t="s">
        <v>27</v>
      </c>
      <c r="S68" s="10"/>
      <c r="T68" s="10" t="s">
        <v>58</v>
      </c>
      <c r="U68" s="10"/>
      <c r="V68" s="8">
        <v>45259</v>
      </c>
      <c r="W68" s="3" t="str">
        <f t="shared" si="1"/>
        <v>67,HP45-20231267,B-D03,sample,liquid,No_ChT_EXP50_,No_ChT_EXP50_B-D03,45240,3,,400,2.125,20,,,,,DS,,TGFBS (Liquid DMEM),,11-29-2023</v>
      </c>
      <c r="X68" s="11" t="str">
        <f t="shared" si="2"/>
        <v>67
B-D03
11-10-2023</v>
      </c>
    </row>
    <row r="69" spans="1:24" ht="15.75" customHeight="1">
      <c r="A69" s="5">
        <f t="shared" si="0"/>
        <v>68</v>
      </c>
      <c r="B69" s="2" t="s">
        <v>124</v>
      </c>
      <c r="C69" s="6" t="s">
        <v>68</v>
      </c>
      <c r="D69" s="6" t="s">
        <v>56</v>
      </c>
      <c r="E69" s="6" t="s">
        <v>26</v>
      </c>
      <c r="F69" s="6" t="s">
        <v>113</v>
      </c>
      <c r="G69" s="10" t="s">
        <v>306</v>
      </c>
      <c r="H69" s="8">
        <v>45240</v>
      </c>
      <c r="I69" s="7">
        <v>4</v>
      </c>
      <c r="J69" s="10"/>
      <c r="K69" s="7">
        <v>400</v>
      </c>
      <c r="L69" s="7">
        <v>2.125</v>
      </c>
      <c r="M69" s="9">
        <v>20</v>
      </c>
      <c r="N69" s="10"/>
      <c r="O69" s="10"/>
      <c r="P69" s="10"/>
      <c r="Q69" s="10"/>
      <c r="R69" s="6" t="s">
        <v>27</v>
      </c>
      <c r="S69" s="10"/>
      <c r="T69" s="10" t="s">
        <v>58</v>
      </c>
      <c r="U69" s="10"/>
      <c r="V69" s="8">
        <v>45259</v>
      </c>
      <c r="W69" s="3" t="str">
        <f t="shared" si="1"/>
        <v>68,HP45-20231268,B-D03,sample,liquid,No_ChT_EXP50_,No_ChT_EXP50_B-D03,45240,4,,400,2.125,20,,,,,DS,,TGFBS (Liquid DMEM),,11-29-2023</v>
      </c>
      <c r="X69" s="11" t="str">
        <f t="shared" si="2"/>
        <v>68
B-D03
11-10-2023</v>
      </c>
    </row>
    <row r="70" spans="1:24" ht="15.75" customHeight="1">
      <c r="A70" s="5">
        <f t="shared" si="0"/>
        <v>69</v>
      </c>
      <c r="B70" s="2" t="s">
        <v>125</v>
      </c>
      <c r="C70" s="6" t="s">
        <v>73</v>
      </c>
      <c r="D70" s="6" t="s">
        <v>56</v>
      </c>
      <c r="E70" s="6" t="s">
        <v>26</v>
      </c>
      <c r="F70" s="6" t="s">
        <v>113</v>
      </c>
      <c r="G70" s="10" t="s">
        <v>307</v>
      </c>
      <c r="H70" s="8">
        <v>45241</v>
      </c>
      <c r="I70" s="7">
        <v>1</v>
      </c>
      <c r="J70" s="10"/>
      <c r="K70" s="7">
        <v>400</v>
      </c>
      <c r="L70" s="7">
        <v>2.125</v>
      </c>
      <c r="M70" s="9">
        <v>20</v>
      </c>
      <c r="N70" s="10"/>
      <c r="O70" s="10"/>
      <c r="P70" s="10"/>
      <c r="Q70" s="10"/>
      <c r="R70" s="6" t="s">
        <v>27</v>
      </c>
      <c r="S70" s="10"/>
      <c r="T70" s="10" t="s">
        <v>58</v>
      </c>
      <c r="U70" s="10"/>
      <c r="V70" s="8">
        <v>45259</v>
      </c>
      <c r="W70" s="3" t="str">
        <f t="shared" si="1"/>
        <v>69,HP45-20231269,B-D04,sample,liquid,No_ChT_EXP50_,No_ChT_EXP50_B-D04,45241,1,,400,2.125,20,,,,,DS,,TGFBS (Liquid DMEM),,11-29-2023</v>
      </c>
      <c r="X70" s="11" t="str">
        <f t="shared" si="2"/>
        <v>69
B-D04
11-11-2023</v>
      </c>
    </row>
    <row r="71" spans="1:24" ht="15.75" customHeight="1">
      <c r="A71" s="5">
        <f t="shared" si="0"/>
        <v>70</v>
      </c>
      <c r="B71" s="2" t="s">
        <v>126</v>
      </c>
      <c r="C71" s="6" t="s">
        <v>73</v>
      </c>
      <c r="D71" s="6" t="s">
        <v>56</v>
      </c>
      <c r="E71" s="6" t="s">
        <v>26</v>
      </c>
      <c r="F71" s="6" t="s">
        <v>113</v>
      </c>
      <c r="G71" s="10" t="s">
        <v>307</v>
      </c>
      <c r="H71" s="8">
        <v>45241</v>
      </c>
      <c r="I71" s="7">
        <v>2</v>
      </c>
      <c r="J71" s="10"/>
      <c r="K71" s="7">
        <v>400</v>
      </c>
      <c r="L71" s="7">
        <v>2.125</v>
      </c>
      <c r="M71" s="9">
        <v>20</v>
      </c>
      <c r="N71" s="10"/>
      <c r="O71" s="10"/>
      <c r="P71" s="10"/>
      <c r="Q71" s="10"/>
      <c r="R71" s="6" t="s">
        <v>27</v>
      </c>
      <c r="S71" s="10"/>
      <c r="T71" s="10" t="s">
        <v>58</v>
      </c>
      <c r="U71" s="10"/>
      <c r="V71" s="8">
        <v>45259</v>
      </c>
      <c r="W71" s="3" t="str">
        <f t="shared" si="1"/>
        <v>70,HP45-20231270,B-D04,sample,liquid,No_ChT_EXP50_,No_ChT_EXP50_B-D04,45241,2,,400,2.125,20,,,,,DS,,TGFBS (Liquid DMEM),,11-29-2023</v>
      </c>
      <c r="X71" s="11" t="str">
        <f t="shared" si="2"/>
        <v>70
B-D04
11-11-2023</v>
      </c>
    </row>
    <row r="72" spans="1:24" ht="15.75" customHeight="1">
      <c r="A72" s="5">
        <f t="shared" si="0"/>
        <v>71</v>
      </c>
      <c r="B72" s="2" t="s">
        <v>127</v>
      </c>
      <c r="C72" s="6" t="s">
        <v>73</v>
      </c>
      <c r="D72" s="6" t="s">
        <v>56</v>
      </c>
      <c r="E72" s="6" t="s">
        <v>26</v>
      </c>
      <c r="F72" s="6" t="s">
        <v>113</v>
      </c>
      <c r="G72" s="10" t="s">
        <v>307</v>
      </c>
      <c r="H72" s="8">
        <v>45241</v>
      </c>
      <c r="I72" s="7">
        <v>3</v>
      </c>
      <c r="J72" s="10"/>
      <c r="K72" s="7">
        <v>400</v>
      </c>
      <c r="L72" s="7">
        <v>2.125</v>
      </c>
      <c r="M72" s="9">
        <v>20</v>
      </c>
      <c r="N72" s="10"/>
      <c r="O72" s="10"/>
      <c r="P72" s="10"/>
      <c r="Q72" s="10"/>
      <c r="R72" s="6" t="s">
        <v>27</v>
      </c>
      <c r="S72" s="10"/>
      <c r="T72" s="10" t="s">
        <v>58</v>
      </c>
      <c r="U72" s="10"/>
      <c r="V72" s="8">
        <v>45259</v>
      </c>
      <c r="W72" s="3" t="str">
        <f t="shared" si="1"/>
        <v>71,HP45-20231271,B-D04,sample,liquid,No_ChT_EXP50_,No_ChT_EXP50_B-D04,45241,3,,400,2.125,20,,,,,DS,,TGFBS (Liquid DMEM),,11-29-2023</v>
      </c>
      <c r="X72" s="11" t="str">
        <f t="shared" si="2"/>
        <v>71
B-D04
11-11-2023</v>
      </c>
    </row>
    <row r="73" spans="1:24" ht="15.75" customHeight="1">
      <c r="A73" s="5">
        <f t="shared" si="0"/>
        <v>72</v>
      </c>
      <c r="B73" s="2" t="s">
        <v>128</v>
      </c>
      <c r="C73" s="6" t="s">
        <v>73</v>
      </c>
      <c r="D73" s="6" t="s">
        <v>56</v>
      </c>
      <c r="E73" s="6" t="s">
        <v>26</v>
      </c>
      <c r="F73" s="6" t="s">
        <v>113</v>
      </c>
      <c r="G73" s="10" t="s">
        <v>307</v>
      </c>
      <c r="H73" s="8">
        <v>45241</v>
      </c>
      <c r="I73" s="7">
        <v>4</v>
      </c>
      <c r="J73" s="10"/>
      <c r="K73" s="7">
        <v>400</v>
      </c>
      <c r="L73" s="7">
        <v>2.125</v>
      </c>
      <c r="M73" s="9">
        <v>20</v>
      </c>
      <c r="N73" s="10"/>
      <c r="O73" s="10"/>
      <c r="P73" s="10"/>
      <c r="Q73" s="10"/>
      <c r="R73" s="6" t="s">
        <v>27</v>
      </c>
      <c r="S73" s="10"/>
      <c r="T73" s="10" t="s">
        <v>58</v>
      </c>
      <c r="U73" s="10"/>
      <c r="V73" s="8">
        <v>45259</v>
      </c>
      <c r="W73" s="3" t="str">
        <f t="shared" si="1"/>
        <v>72,HP45-20231272,B-D04,sample,liquid,No_ChT_EXP50_,No_ChT_EXP50_B-D04,45241,4,,400,2.125,20,,,,,DS,,TGFBS (Liquid DMEM),,11-29-2023</v>
      </c>
      <c r="X73" s="11" t="str">
        <f t="shared" si="2"/>
        <v>72
B-D04
11-11-2023</v>
      </c>
    </row>
    <row r="74" spans="1:24" ht="15.75" customHeight="1">
      <c r="A74" s="5">
        <f t="shared" si="0"/>
        <v>73</v>
      </c>
      <c r="B74" s="2" t="s">
        <v>129</v>
      </c>
      <c r="C74" s="6" t="s">
        <v>78</v>
      </c>
      <c r="D74" s="6" t="s">
        <v>56</v>
      </c>
      <c r="E74" s="6" t="s">
        <v>26</v>
      </c>
      <c r="F74" s="6" t="s">
        <v>113</v>
      </c>
      <c r="G74" s="10" t="s">
        <v>308</v>
      </c>
      <c r="H74" s="8">
        <v>45242</v>
      </c>
      <c r="I74" s="7">
        <v>1</v>
      </c>
      <c r="J74" s="10"/>
      <c r="K74" s="7">
        <v>400</v>
      </c>
      <c r="L74" s="7">
        <v>2.125</v>
      </c>
      <c r="M74" s="9">
        <v>20</v>
      </c>
      <c r="N74" s="10"/>
      <c r="O74" s="10"/>
      <c r="P74" s="10"/>
      <c r="Q74" s="10"/>
      <c r="R74" s="6" t="s">
        <v>27</v>
      </c>
      <c r="S74" s="10"/>
      <c r="T74" s="10" t="s">
        <v>58</v>
      </c>
      <c r="U74" s="10"/>
      <c r="V74" s="8">
        <v>45259</v>
      </c>
      <c r="W74" s="3" t="str">
        <f t="shared" si="1"/>
        <v>73,HP45-20231273,B-D05,sample,liquid,No_ChT_EXP50_,No_ChT_EXP50_B-D05,45242,1,,400,2.125,20,,,,,DS,,TGFBS (Liquid DMEM),,11-29-2023</v>
      </c>
      <c r="X74" s="11" t="str">
        <f t="shared" si="2"/>
        <v>73
B-D05
11-12-2023</v>
      </c>
    </row>
    <row r="75" spans="1:24" ht="15.75" customHeight="1">
      <c r="A75" s="5">
        <f t="shared" si="0"/>
        <v>74</v>
      </c>
      <c r="B75" s="2" t="s">
        <v>130</v>
      </c>
      <c r="C75" s="6" t="s">
        <v>78</v>
      </c>
      <c r="D75" s="6" t="s">
        <v>56</v>
      </c>
      <c r="E75" s="6" t="s">
        <v>26</v>
      </c>
      <c r="F75" s="6" t="s">
        <v>113</v>
      </c>
      <c r="G75" s="10" t="s">
        <v>308</v>
      </c>
      <c r="H75" s="8">
        <v>45242</v>
      </c>
      <c r="I75" s="7">
        <v>2</v>
      </c>
      <c r="J75" s="10"/>
      <c r="K75" s="7">
        <v>400</v>
      </c>
      <c r="L75" s="7">
        <v>2.125</v>
      </c>
      <c r="M75" s="9">
        <v>20</v>
      </c>
      <c r="N75" s="10"/>
      <c r="O75" s="10"/>
      <c r="P75" s="10"/>
      <c r="Q75" s="10"/>
      <c r="R75" s="6" t="s">
        <v>27</v>
      </c>
      <c r="S75" s="10"/>
      <c r="T75" s="10" t="s">
        <v>58</v>
      </c>
      <c r="U75" s="10"/>
      <c r="V75" s="8">
        <v>45259</v>
      </c>
      <c r="W75" s="3" t="str">
        <f t="shared" si="1"/>
        <v>74,HP45-20231274,B-D05,sample,liquid,No_ChT_EXP50_,No_ChT_EXP50_B-D05,45242,2,,400,2.125,20,,,,,DS,,TGFBS (Liquid DMEM),,11-29-2023</v>
      </c>
      <c r="X75" s="11" t="str">
        <f t="shared" si="2"/>
        <v>74
B-D05
11-12-2023</v>
      </c>
    </row>
    <row r="76" spans="1:24" ht="15.75" customHeight="1">
      <c r="A76" s="5">
        <f t="shared" si="0"/>
        <v>75</v>
      </c>
      <c r="B76" s="2" t="s">
        <v>131</v>
      </c>
      <c r="C76" s="6" t="s">
        <v>78</v>
      </c>
      <c r="D76" s="6" t="s">
        <v>56</v>
      </c>
      <c r="E76" s="6" t="s">
        <v>26</v>
      </c>
      <c r="F76" s="6" t="s">
        <v>113</v>
      </c>
      <c r="G76" s="10" t="s">
        <v>308</v>
      </c>
      <c r="H76" s="8">
        <v>45242</v>
      </c>
      <c r="I76" s="7">
        <v>3</v>
      </c>
      <c r="J76" s="10"/>
      <c r="K76" s="7">
        <v>400</v>
      </c>
      <c r="L76" s="7">
        <v>2.125</v>
      </c>
      <c r="M76" s="9">
        <v>20</v>
      </c>
      <c r="N76" s="10"/>
      <c r="O76" s="10"/>
      <c r="P76" s="10"/>
      <c r="Q76" s="10"/>
      <c r="R76" s="6" t="s">
        <v>27</v>
      </c>
      <c r="S76" s="10"/>
      <c r="T76" s="10" t="s">
        <v>58</v>
      </c>
      <c r="U76" s="10"/>
      <c r="V76" s="8">
        <v>45259</v>
      </c>
      <c r="W76" s="3" t="str">
        <f t="shared" si="1"/>
        <v>75,HP45-20231275,B-D05,sample,liquid,No_ChT_EXP50_,No_ChT_EXP50_B-D05,45242,3,,400,2.125,20,,,,,DS,,TGFBS (Liquid DMEM),,11-29-2023</v>
      </c>
      <c r="X76" s="11" t="str">
        <f t="shared" si="2"/>
        <v>75
B-D05
11-12-2023</v>
      </c>
    </row>
    <row r="77" spans="1:24" ht="15.75" customHeight="1">
      <c r="A77" s="5">
        <f t="shared" si="0"/>
        <v>76</v>
      </c>
      <c r="B77" s="2" t="s">
        <v>132</v>
      </c>
      <c r="C77" s="6" t="s">
        <v>78</v>
      </c>
      <c r="D77" s="6" t="s">
        <v>56</v>
      </c>
      <c r="E77" s="6" t="s">
        <v>26</v>
      </c>
      <c r="F77" s="6" t="s">
        <v>113</v>
      </c>
      <c r="G77" s="10" t="s">
        <v>308</v>
      </c>
      <c r="H77" s="8">
        <v>45242</v>
      </c>
      <c r="I77" s="7">
        <v>4</v>
      </c>
      <c r="J77" s="10"/>
      <c r="K77" s="7">
        <v>400</v>
      </c>
      <c r="L77" s="7">
        <v>2.125</v>
      </c>
      <c r="M77" s="9">
        <v>20</v>
      </c>
      <c r="N77" s="10"/>
      <c r="O77" s="10"/>
      <c r="P77" s="10"/>
      <c r="Q77" s="10"/>
      <c r="R77" s="6" t="s">
        <v>27</v>
      </c>
      <c r="S77" s="10"/>
      <c r="T77" s="10" t="s">
        <v>58</v>
      </c>
      <c r="U77" s="10"/>
      <c r="V77" s="8">
        <v>45259</v>
      </c>
      <c r="W77" s="3" t="str">
        <f t="shared" si="1"/>
        <v>76,HP45-20231276,B-D05,sample,liquid,No_ChT_EXP50_,No_ChT_EXP50_B-D05,45242,4,,400,2.125,20,,,,,DS,,TGFBS (Liquid DMEM),,11-29-2023</v>
      </c>
      <c r="X77" s="11" t="str">
        <f t="shared" si="2"/>
        <v>76
B-D05
11-12-2023</v>
      </c>
    </row>
    <row r="78" spans="1:24" ht="15.75" customHeight="1">
      <c r="A78" s="5">
        <f t="shared" si="0"/>
        <v>77</v>
      </c>
      <c r="B78" s="2" t="s">
        <v>133</v>
      </c>
      <c r="C78" s="6" t="s">
        <v>83</v>
      </c>
      <c r="D78" s="6" t="s">
        <v>56</v>
      </c>
      <c r="E78" s="6" t="s">
        <v>26</v>
      </c>
      <c r="F78" s="6" t="s">
        <v>113</v>
      </c>
      <c r="G78" s="10" t="s">
        <v>309</v>
      </c>
      <c r="H78" s="8">
        <v>45243</v>
      </c>
      <c r="I78" s="7">
        <v>1</v>
      </c>
      <c r="J78" s="10"/>
      <c r="K78" s="7">
        <v>400</v>
      </c>
      <c r="L78" s="7">
        <v>2.125</v>
      </c>
      <c r="M78" s="9">
        <v>20</v>
      </c>
      <c r="N78" s="10"/>
      <c r="O78" s="10"/>
      <c r="P78" s="10"/>
      <c r="Q78" s="10"/>
      <c r="R78" s="6" t="s">
        <v>27</v>
      </c>
      <c r="S78" s="10"/>
      <c r="T78" s="10" t="s">
        <v>58</v>
      </c>
      <c r="U78" s="10"/>
      <c r="V78" s="8">
        <v>45259</v>
      </c>
      <c r="W78" s="3" t="str">
        <f t="shared" si="1"/>
        <v>77,HP45-20231277,B-D06,sample,liquid,No_ChT_EXP50_,No_ChT_EXP50_B-D06,45243,1,,400,2.125,20,,,,,DS,,TGFBS (Liquid DMEM),,11-29-2023</v>
      </c>
      <c r="X78" s="11" t="str">
        <f t="shared" si="2"/>
        <v>77
B-D06
11-13-2023</v>
      </c>
    </row>
    <row r="79" spans="1:24" ht="15.75" customHeight="1">
      <c r="A79" s="5">
        <f t="shared" si="0"/>
        <v>78</v>
      </c>
      <c r="B79" s="2" t="s">
        <v>134</v>
      </c>
      <c r="C79" s="6" t="s">
        <v>83</v>
      </c>
      <c r="D79" s="6" t="s">
        <v>56</v>
      </c>
      <c r="E79" s="6" t="s">
        <v>26</v>
      </c>
      <c r="F79" s="6" t="s">
        <v>113</v>
      </c>
      <c r="G79" s="10" t="s">
        <v>309</v>
      </c>
      <c r="H79" s="8">
        <v>45243</v>
      </c>
      <c r="I79" s="7">
        <v>2</v>
      </c>
      <c r="J79" s="10"/>
      <c r="K79" s="7">
        <v>400</v>
      </c>
      <c r="L79" s="7">
        <v>2.125</v>
      </c>
      <c r="M79" s="9">
        <v>20</v>
      </c>
      <c r="N79" s="10"/>
      <c r="O79" s="10"/>
      <c r="P79" s="10"/>
      <c r="Q79" s="10"/>
      <c r="R79" s="6" t="s">
        <v>27</v>
      </c>
      <c r="S79" s="10"/>
      <c r="T79" s="10" t="s">
        <v>58</v>
      </c>
      <c r="U79" s="10"/>
      <c r="V79" s="8">
        <v>45259</v>
      </c>
      <c r="W79" s="3" t="str">
        <f t="shared" si="1"/>
        <v>78,HP45-20231278,B-D06,sample,liquid,No_ChT_EXP50_,No_ChT_EXP50_B-D06,45243,2,,400,2.125,20,,,,,DS,,TGFBS (Liquid DMEM),,11-29-2023</v>
      </c>
      <c r="X79" s="11" t="str">
        <f t="shared" si="2"/>
        <v>78
B-D06
11-13-2023</v>
      </c>
    </row>
    <row r="80" spans="1:24" ht="15.75" customHeight="1">
      <c r="A80" s="5">
        <f t="shared" si="0"/>
        <v>79</v>
      </c>
      <c r="B80" s="2" t="s">
        <v>135</v>
      </c>
      <c r="C80" s="6" t="s">
        <v>83</v>
      </c>
      <c r="D80" s="6" t="s">
        <v>56</v>
      </c>
      <c r="E80" s="6" t="s">
        <v>26</v>
      </c>
      <c r="F80" s="6" t="s">
        <v>113</v>
      </c>
      <c r="G80" s="10" t="s">
        <v>309</v>
      </c>
      <c r="H80" s="8">
        <v>45243</v>
      </c>
      <c r="I80" s="7">
        <v>3</v>
      </c>
      <c r="J80" s="10"/>
      <c r="K80" s="7">
        <v>400</v>
      </c>
      <c r="L80" s="7">
        <v>2.125</v>
      </c>
      <c r="M80" s="9">
        <v>20</v>
      </c>
      <c r="N80" s="10"/>
      <c r="O80" s="10"/>
      <c r="P80" s="10"/>
      <c r="Q80" s="10"/>
      <c r="R80" s="6" t="s">
        <v>27</v>
      </c>
      <c r="S80" s="10"/>
      <c r="T80" s="10" t="s">
        <v>58</v>
      </c>
      <c r="U80" s="10"/>
      <c r="V80" s="8">
        <v>45259</v>
      </c>
      <c r="W80" s="3" t="str">
        <f t="shared" si="1"/>
        <v>79,HP45-20231279,B-D06,sample,liquid,No_ChT_EXP50_,No_ChT_EXP50_B-D06,45243,3,,400,2.125,20,,,,,DS,,TGFBS (Liquid DMEM),,11-29-2023</v>
      </c>
      <c r="X80" s="11" t="str">
        <f t="shared" si="2"/>
        <v>79
B-D06
11-13-2023</v>
      </c>
    </row>
    <row r="81" spans="1:24" ht="15.75" customHeight="1">
      <c r="A81" s="5">
        <f t="shared" si="0"/>
        <v>80</v>
      </c>
      <c r="B81" s="2" t="s">
        <v>136</v>
      </c>
      <c r="C81" s="6" t="s">
        <v>83</v>
      </c>
      <c r="D81" s="6" t="s">
        <v>56</v>
      </c>
      <c r="E81" s="6" t="s">
        <v>26</v>
      </c>
      <c r="F81" s="6" t="s">
        <v>113</v>
      </c>
      <c r="G81" s="10" t="s">
        <v>309</v>
      </c>
      <c r="H81" s="8">
        <v>45243</v>
      </c>
      <c r="I81" s="7">
        <v>4</v>
      </c>
      <c r="J81" s="10"/>
      <c r="K81" s="7">
        <v>400</v>
      </c>
      <c r="L81" s="7">
        <v>2.125</v>
      </c>
      <c r="M81" s="9">
        <v>20</v>
      </c>
      <c r="N81" s="10"/>
      <c r="O81" s="10"/>
      <c r="P81" s="10"/>
      <c r="Q81" s="10"/>
      <c r="R81" s="6" t="s">
        <v>27</v>
      </c>
      <c r="S81" s="10"/>
      <c r="T81" s="10" t="s">
        <v>58</v>
      </c>
      <c r="U81" s="10"/>
      <c r="V81" s="8">
        <v>45259</v>
      </c>
      <c r="W81" s="3" t="str">
        <f t="shared" si="1"/>
        <v>80,HP45-20231280,B-D06,sample,liquid,No_ChT_EXP50_,No_ChT_EXP50_B-D06,45243,4,,400,2.125,20,,,,,DS,,TGFBS (Liquid DMEM),,11-29-2023</v>
      </c>
      <c r="X81" s="11" t="str">
        <f t="shared" si="2"/>
        <v>80
B-D06
11-13-2023</v>
      </c>
    </row>
    <row r="82" spans="1:24" ht="15.75" customHeight="1">
      <c r="A82" s="5">
        <f t="shared" si="0"/>
        <v>81</v>
      </c>
      <c r="B82" s="2" t="s">
        <v>137</v>
      </c>
      <c r="C82" s="6" t="s">
        <v>88</v>
      </c>
      <c r="D82" s="6" t="s">
        <v>56</v>
      </c>
      <c r="E82" s="6" t="s">
        <v>26</v>
      </c>
      <c r="F82" s="6" t="s">
        <v>113</v>
      </c>
      <c r="G82" s="10" t="s">
        <v>310</v>
      </c>
      <c r="H82" s="8">
        <v>45244</v>
      </c>
      <c r="I82" s="7">
        <v>1</v>
      </c>
      <c r="J82" s="10"/>
      <c r="K82" s="7">
        <v>400</v>
      </c>
      <c r="L82" s="7">
        <v>2.125</v>
      </c>
      <c r="M82" s="9">
        <v>20</v>
      </c>
      <c r="N82" s="10"/>
      <c r="O82" s="10"/>
      <c r="P82" s="10"/>
      <c r="Q82" s="10"/>
      <c r="R82" s="6" t="s">
        <v>27</v>
      </c>
      <c r="S82" s="10"/>
      <c r="T82" s="10" t="s">
        <v>58</v>
      </c>
      <c r="U82" s="10"/>
      <c r="V82" s="8">
        <v>45259</v>
      </c>
      <c r="W82" s="3" t="str">
        <f t="shared" si="1"/>
        <v>81,HP45-20231281,B-D07,sample,liquid,No_ChT_EXP50_,No_ChT_EXP50_B-D07,45244,1,,400,2.125,20,,,,,DS,,TGFBS (Liquid DMEM),,11-29-2023</v>
      </c>
      <c r="X82" s="11" t="str">
        <f t="shared" si="2"/>
        <v>81
B-D07
11-14-2023</v>
      </c>
    </row>
    <row r="83" spans="1:24" ht="15.75" customHeight="1">
      <c r="A83" s="5">
        <f t="shared" si="0"/>
        <v>82</v>
      </c>
      <c r="B83" s="2" t="s">
        <v>138</v>
      </c>
      <c r="C83" s="6" t="s">
        <v>88</v>
      </c>
      <c r="D83" s="6" t="s">
        <v>56</v>
      </c>
      <c r="E83" s="6" t="s">
        <v>26</v>
      </c>
      <c r="F83" s="6" t="s">
        <v>113</v>
      </c>
      <c r="G83" s="10" t="s">
        <v>310</v>
      </c>
      <c r="H83" s="8">
        <v>45244</v>
      </c>
      <c r="I83" s="7">
        <v>2</v>
      </c>
      <c r="J83" s="10"/>
      <c r="K83" s="7">
        <v>400</v>
      </c>
      <c r="L83" s="7">
        <v>2.125</v>
      </c>
      <c r="M83" s="9">
        <v>20</v>
      </c>
      <c r="N83" s="10"/>
      <c r="O83" s="10"/>
      <c r="P83" s="10"/>
      <c r="Q83" s="10"/>
      <c r="R83" s="6" t="s">
        <v>27</v>
      </c>
      <c r="S83" s="10"/>
      <c r="T83" s="10" t="s">
        <v>58</v>
      </c>
      <c r="U83" s="10"/>
      <c r="V83" s="8">
        <v>45259</v>
      </c>
      <c r="W83" s="3" t="str">
        <f t="shared" si="1"/>
        <v>82,HP45-20231282,B-D07,sample,liquid,No_ChT_EXP50_,No_ChT_EXP50_B-D07,45244,2,,400,2.125,20,,,,,DS,,TGFBS (Liquid DMEM),,11-29-2023</v>
      </c>
      <c r="X83" s="11" t="str">
        <f t="shared" si="2"/>
        <v>82
B-D07
11-14-2023</v>
      </c>
    </row>
    <row r="84" spans="1:24" ht="15.75" customHeight="1">
      <c r="A84" s="5">
        <f t="shared" si="0"/>
        <v>83</v>
      </c>
      <c r="B84" s="2" t="s">
        <v>139</v>
      </c>
      <c r="C84" s="6" t="s">
        <v>88</v>
      </c>
      <c r="D84" s="6" t="s">
        <v>56</v>
      </c>
      <c r="E84" s="6" t="s">
        <v>26</v>
      </c>
      <c r="F84" s="6" t="s">
        <v>113</v>
      </c>
      <c r="G84" s="10" t="s">
        <v>310</v>
      </c>
      <c r="H84" s="8">
        <v>45244</v>
      </c>
      <c r="I84" s="7">
        <v>3</v>
      </c>
      <c r="J84" s="10"/>
      <c r="K84" s="7">
        <v>400</v>
      </c>
      <c r="L84" s="7">
        <v>2.125</v>
      </c>
      <c r="M84" s="9">
        <v>20</v>
      </c>
      <c r="N84" s="10"/>
      <c r="O84" s="10"/>
      <c r="P84" s="10"/>
      <c r="Q84" s="10"/>
      <c r="R84" s="6" t="s">
        <v>27</v>
      </c>
      <c r="S84" s="10"/>
      <c r="T84" s="10" t="s">
        <v>58</v>
      </c>
      <c r="U84" s="10"/>
      <c r="V84" s="8">
        <v>45259</v>
      </c>
      <c r="W84" s="3" t="str">
        <f t="shared" si="1"/>
        <v>83,HP45-20231283,B-D07,sample,liquid,No_ChT_EXP50_,No_ChT_EXP50_B-D07,45244,3,,400,2.125,20,,,,,DS,,TGFBS (Liquid DMEM),,11-29-2023</v>
      </c>
      <c r="X84" s="11" t="str">
        <f t="shared" si="2"/>
        <v>83
B-D07
11-14-2023</v>
      </c>
    </row>
    <row r="85" spans="1:24" ht="15.75" customHeight="1">
      <c r="A85" s="5">
        <f t="shared" si="0"/>
        <v>84</v>
      </c>
      <c r="B85" s="2" t="s">
        <v>140</v>
      </c>
      <c r="C85" s="6" t="s">
        <v>88</v>
      </c>
      <c r="D85" s="6" t="s">
        <v>56</v>
      </c>
      <c r="E85" s="6" t="s">
        <v>26</v>
      </c>
      <c r="F85" s="6" t="s">
        <v>113</v>
      </c>
      <c r="G85" s="10" t="s">
        <v>310</v>
      </c>
      <c r="H85" s="8">
        <v>45244</v>
      </c>
      <c r="I85" s="7">
        <v>4</v>
      </c>
      <c r="J85" s="10"/>
      <c r="K85" s="7">
        <v>400</v>
      </c>
      <c r="L85" s="7">
        <v>2.125</v>
      </c>
      <c r="M85" s="9">
        <v>20</v>
      </c>
      <c r="N85" s="10"/>
      <c r="O85" s="10"/>
      <c r="P85" s="10"/>
      <c r="Q85" s="10"/>
      <c r="R85" s="6" t="s">
        <v>27</v>
      </c>
      <c r="S85" s="10"/>
      <c r="T85" s="10" t="s">
        <v>58</v>
      </c>
      <c r="U85" s="10"/>
      <c r="V85" s="8">
        <v>45259</v>
      </c>
      <c r="W85" s="3" t="str">
        <f t="shared" si="1"/>
        <v>84,HP45-20231284,B-D07,sample,liquid,No_ChT_EXP50_,No_ChT_EXP50_B-D07,45244,4,,400,2.125,20,,,,,DS,,TGFBS (Liquid DMEM),,11-29-2023</v>
      </c>
      <c r="X85" s="11" t="str">
        <f t="shared" si="2"/>
        <v>84
B-D07
11-14-2023</v>
      </c>
    </row>
    <row r="86" spans="1:24" ht="15.75" customHeight="1">
      <c r="A86" s="5">
        <f t="shared" si="0"/>
        <v>85</v>
      </c>
      <c r="B86" s="2" t="s">
        <v>141</v>
      </c>
      <c r="C86" s="6" t="s">
        <v>93</v>
      </c>
      <c r="D86" s="6" t="s">
        <v>56</v>
      </c>
      <c r="E86" s="6" t="s">
        <v>26</v>
      </c>
      <c r="F86" s="6" t="s">
        <v>113</v>
      </c>
      <c r="G86" s="10" t="s">
        <v>311</v>
      </c>
      <c r="H86" s="8">
        <v>45245</v>
      </c>
      <c r="I86" s="7">
        <v>1</v>
      </c>
      <c r="J86" s="10"/>
      <c r="K86" s="7">
        <v>400</v>
      </c>
      <c r="L86" s="7">
        <v>2.125</v>
      </c>
      <c r="M86" s="9">
        <v>20</v>
      </c>
      <c r="N86" s="10"/>
      <c r="O86" s="10"/>
      <c r="P86" s="10"/>
      <c r="Q86" s="10"/>
      <c r="R86" s="6" t="s">
        <v>27</v>
      </c>
      <c r="S86" s="10"/>
      <c r="T86" s="10" t="s">
        <v>58</v>
      </c>
      <c r="U86" s="10"/>
      <c r="V86" s="8">
        <v>45259</v>
      </c>
      <c r="W86" s="3" t="str">
        <f t="shared" si="1"/>
        <v>85,HP45-20231285,B-D08,sample,liquid,No_ChT_EXP50_,No_ChT_EXP50_B-D08,45245,1,,400,2.125,20,,,,,DS,,TGFBS (Liquid DMEM),,11-29-2023</v>
      </c>
      <c r="X86" s="11" t="str">
        <f t="shared" si="2"/>
        <v>85
B-D08
11-15-2023</v>
      </c>
    </row>
    <row r="87" spans="1:24" ht="15.75" customHeight="1">
      <c r="A87" s="5">
        <f t="shared" si="0"/>
        <v>86</v>
      </c>
      <c r="B87" s="2" t="s">
        <v>142</v>
      </c>
      <c r="C87" s="6" t="s">
        <v>93</v>
      </c>
      <c r="D87" s="6" t="s">
        <v>56</v>
      </c>
      <c r="E87" s="6" t="s">
        <v>26</v>
      </c>
      <c r="F87" s="6" t="s">
        <v>113</v>
      </c>
      <c r="G87" s="10" t="s">
        <v>311</v>
      </c>
      <c r="H87" s="8">
        <v>45245</v>
      </c>
      <c r="I87" s="7">
        <v>2</v>
      </c>
      <c r="J87" s="10"/>
      <c r="K87" s="7">
        <v>400</v>
      </c>
      <c r="L87" s="7">
        <v>2.125</v>
      </c>
      <c r="M87" s="9">
        <v>20</v>
      </c>
      <c r="N87" s="10"/>
      <c r="O87" s="10"/>
      <c r="P87" s="10"/>
      <c r="Q87" s="10"/>
      <c r="R87" s="6" t="s">
        <v>27</v>
      </c>
      <c r="S87" s="10"/>
      <c r="T87" s="10" t="s">
        <v>58</v>
      </c>
      <c r="U87" s="10"/>
      <c r="V87" s="8">
        <v>45259</v>
      </c>
      <c r="W87" s="3" t="str">
        <f t="shared" si="1"/>
        <v>86,HP45-20231286,B-D08,sample,liquid,No_ChT_EXP50_,No_ChT_EXP50_B-D08,45245,2,,400,2.125,20,,,,,DS,,TGFBS (Liquid DMEM),,11-29-2023</v>
      </c>
      <c r="X87" s="11" t="str">
        <f t="shared" si="2"/>
        <v>86
B-D08
11-15-2023</v>
      </c>
    </row>
    <row r="88" spans="1:24" ht="15.75" customHeight="1">
      <c r="A88" s="5">
        <f t="shared" si="0"/>
        <v>87</v>
      </c>
      <c r="B88" s="2" t="s">
        <v>143</v>
      </c>
      <c r="C88" s="6" t="s">
        <v>93</v>
      </c>
      <c r="D88" s="6" t="s">
        <v>56</v>
      </c>
      <c r="E88" s="6" t="s">
        <v>26</v>
      </c>
      <c r="F88" s="6" t="s">
        <v>113</v>
      </c>
      <c r="G88" s="10" t="s">
        <v>311</v>
      </c>
      <c r="H88" s="8">
        <v>45245</v>
      </c>
      <c r="I88" s="7">
        <v>3</v>
      </c>
      <c r="J88" s="10"/>
      <c r="K88" s="7">
        <v>400</v>
      </c>
      <c r="L88" s="7">
        <v>2.125</v>
      </c>
      <c r="M88" s="9">
        <v>20</v>
      </c>
      <c r="N88" s="10"/>
      <c r="O88" s="10"/>
      <c r="P88" s="10"/>
      <c r="Q88" s="10"/>
      <c r="R88" s="6" t="s">
        <v>27</v>
      </c>
      <c r="S88" s="10"/>
      <c r="T88" s="10" t="s">
        <v>58</v>
      </c>
      <c r="U88" s="10"/>
      <c r="V88" s="8">
        <v>45259</v>
      </c>
      <c r="W88" s="3" t="str">
        <f t="shared" si="1"/>
        <v>87,HP45-20231287,B-D08,sample,liquid,No_ChT_EXP50_,No_ChT_EXP50_B-D08,45245,3,,400,2.125,20,,,,,DS,,TGFBS (Liquid DMEM),,11-29-2023</v>
      </c>
      <c r="X88" s="11" t="str">
        <f t="shared" si="2"/>
        <v>87
B-D08
11-15-2023</v>
      </c>
    </row>
    <row r="89" spans="1:24" ht="15.75" customHeight="1">
      <c r="A89" s="5">
        <f t="shared" si="0"/>
        <v>88</v>
      </c>
      <c r="B89" s="2" t="s">
        <v>144</v>
      </c>
      <c r="C89" s="6" t="s">
        <v>93</v>
      </c>
      <c r="D89" s="6" t="s">
        <v>56</v>
      </c>
      <c r="E89" s="6" t="s">
        <v>26</v>
      </c>
      <c r="F89" s="6" t="s">
        <v>113</v>
      </c>
      <c r="G89" s="10" t="s">
        <v>311</v>
      </c>
      <c r="H89" s="8">
        <v>45245</v>
      </c>
      <c r="I89" s="7">
        <v>4</v>
      </c>
      <c r="J89" s="10"/>
      <c r="K89" s="7">
        <v>400</v>
      </c>
      <c r="L89" s="7">
        <v>2.125</v>
      </c>
      <c r="M89" s="9">
        <v>20</v>
      </c>
      <c r="N89" s="10"/>
      <c r="O89" s="10"/>
      <c r="P89" s="10"/>
      <c r="Q89" s="10"/>
      <c r="R89" s="6" t="s">
        <v>27</v>
      </c>
      <c r="S89" s="10"/>
      <c r="T89" s="10" t="s">
        <v>58</v>
      </c>
      <c r="U89" s="10"/>
      <c r="V89" s="8">
        <v>45259</v>
      </c>
      <c r="W89" s="3" t="str">
        <f t="shared" si="1"/>
        <v>88,HP45-20231288,B-D08,sample,liquid,No_ChT_EXP50_,No_ChT_EXP50_B-D08,45245,4,,400,2.125,20,,,,,DS,,TGFBS (Liquid DMEM),,11-29-2023</v>
      </c>
      <c r="X89" s="11" t="str">
        <f t="shared" si="2"/>
        <v>88
B-D08
11-15-2023</v>
      </c>
    </row>
    <row r="90" spans="1:24" ht="15.75" customHeight="1">
      <c r="A90" s="5">
        <f t="shared" si="0"/>
        <v>89</v>
      </c>
      <c r="B90" s="2" t="s">
        <v>145</v>
      </c>
      <c r="C90" s="6" t="s">
        <v>98</v>
      </c>
      <c r="D90" s="6" t="s">
        <v>56</v>
      </c>
      <c r="E90" s="6" t="s">
        <v>26</v>
      </c>
      <c r="F90" s="6" t="s">
        <v>113</v>
      </c>
      <c r="G90" s="10" t="s">
        <v>312</v>
      </c>
      <c r="H90" s="8">
        <v>45246</v>
      </c>
      <c r="I90" s="7">
        <v>1</v>
      </c>
      <c r="J90" s="10"/>
      <c r="K90" s="7">
        <v>400</v>
      </c>
      <c r="L90" s="7">
        <v>2.125</v>
      </c>
      <c r="M90" s="9">
        <v>20</v>
      </c>
      <c r="N90" s="10"/>
      <c r="O90" s="10"/>
      <c r="P90" s="10"/>
      <c r="Q90" s="10"/>
      <c r="R90" s="6" t="s">
        <v>27</v>
      </c>
      <c r="S90" s="10"/>
      <c r="T90" s="10" t="s">
        <v>58</v>
      </c>
      <c r="U90" s="10"/>
      <c r="V90" s="8">
        <v>45259</v>
      </c>
      <c r="W90" s="3" t="str">
        <f t="shared" si="1"/>
        <v>89,HP45-20231289,B-D09,sample,liquid,No_ChT_EXP50_,No_ChT_EXP50_B-D09,45246,1,,400,2.125,20,,,,,DS,,TGFBS (Liquid DMEM),,11-29-2023</v>
      </c>
      <c r="X90" s="11" t="str">
        <f t="shared" si="2"/>
        <v>89
B-D09
11-16-2023</v>
      </c>
    </row>
    <row r="91" spans="1:24" ht="15.75" customHeight="1">
      <c r="A91" s="5">
        <f t="shared" si="0"/>
        <v>90</v>
      </c>
      <c r="B91" s="2" t="s">
        <v>146</v>
      </c>
      <c r="C91" s="6" t="s">
        <v>98</v>
      </c>
      <c r="D91" s="6" t="s">
        <v>56</v>
      </c>
      <c r="E91" s="6" t="s">
        <v>26</v>
      </c>
      <c r="F91" s="6" t="s">
        <v>113</v>
      </c>
      <c r="G91" s="10" t="s">
        <v>312</v>
      </c>
      <c r="H91" s="8">
        <v>45246</v>
      </c>
      <c r="I91" s="7">
        <v>2</v>
      </c>
      <c r="J91" s="10"/>
      <c r="K91" s="7">
        <v>400</v>
      </c>
      <c r="L91" s="7">
        <v>2.125</v>
      </c>
      <c r="M91" s="9">
        <v>20</v>
      </c>
      <c r="N91" s="10"/>
      <c r="O91" s="10"/>
      <c r="P91" s="10"/>
      <c r="Q91" s="10"/>
      <c r="R91" s="6" t="s">
        <v>27</v>
      </c>
      <c r="S91" s="10"/>
      <c r="T91" s="10" t="s">
        <v>58</v>
      </c>
      <c r="U91" s="10"/>
      <c r="V91" s="8">
        <v>45259</v>
      </c>
      <c r="W91" s="3" t="str">
        <f t="shared" si="1"/>
        <v>90,HP45-20231290,B-D09,sample,liquid,No_ChT_EXP50_,No_ChT_EXP50_B-D09,45246,2,,400,2.125,20,,,,,DS,,TGFBS (Liquid DMEM),,11-29-2023</v>
      </c>
      <c r="X91" s="11" t="str">
        <f t="shared" si="2"/>
        <v>90
B-D09
11-16-2023</v>
      </c>
    </row>
    <row r="92" spans="1:24" ht="15.75" customHeight="1">
      <c r="A92" s="5">
        <f t="shared" si="0"/>
        <v>91</v>
      </c>
      <c r="B92" s="2" t="s">
        <v>147</v>
      </c>
      <c r="C92" s="6" t="s">
        <v>98</v>
      </c>
      <c r="D92" s="6" t="s">
        <v>56</v>
      </c>
      <c r="E92" s="6" t="s">
        <v>26</v>
      </c>
      <c r="F92" s="6" t="s">
        <v>113</v>
      </c>
      <c r="G92" s="10" t="s">
        <v>312</v>
      </c>
      <c r="H92" s="8">
        <v>45246</v>
      </c>
      <c r="I92" s="7">
        <v>3</v>
      </c>
      <c r="J92" s="10"/>
      <c r="K92" s="7">
        <v>400</v>
      </c>
      <c r="L92" s="7">
        <v>2.125</v>
      </c>
      <c r="M92" s="9">
        <v>20</v>
      </c>
      <c r="N92" s="10"/>
      <c r="O92" s="10"/>
      <c r="P92" s="10"/>
      <c r="Q92" s="10"/>
      <c r="R92" s="6" t="s">
        <v>27</v>
      </c>
      <c r="S92" s="10"/>
      <c r="T92" s="10" t="s">
        <v>58</v>
      </c>
      <c r="U92" s="10"/>
      <c r="V92" s="8">
        <v>45259</v>
      </c>
      <c r="W92" s="3" t="str">
        <f t="shared" si="1"/>
        <v>91,HP45-20231291,B-D09,sample,liquid,No_ChT_EXP50_,No_ChT_EXP50_B-D09,45246,3,,400,2.125,20,,,,,DS,,TGFBS (Liquid DMEM),,11-29-2023</v>
      </c>
      <c r="X92" s="11" t="str">
        <f t="shared" si="2"/>
        <v>91
B-D09
11-16-2023</v>
      </c>
    </row>
    <row r="93" spans="1:24" ht="15.75" customHeight="1">
      <c r="A93" s="5">
        <f t="shared" si="0"/>
        <v>92</v>
      </c>
      <c r="B93" s="2" t="s">
        <v>148</v>
      </c>
      <c r="C93" s="6" t="s">
        <v>98</v>
      </c>
      <c r="D93" s="6" t="s">
        <v>56</v>
      </c>
      <c r="E93" s="6" t="s">
        <v>26</v>
      </c>
      <c r="F93" s="6" t="s">
        <v>113</v>
      </c>
      <c r="G93" s="10" t="s">
        <v>312</v>
      </c>
      <c r="H93" s="8">
        <v>45246</v>
      </c>
      <c r="I93" s="7">
        <v>4</v>
      </c>
      <c r="J93" s="10"/>
      <c r="K93" s="7">
        <v>400</v>
      </c>
      <c r="L93" s="7">
        <v>2.125</v>
      </c>
      <c r="M93" s="9">
        <v>20</v>
      </c>
      <c r="N93" s="10"/>
      <c r="O93" s="10"/>
      <c r="P93" s="10"/>
      <c r="Q93" s="10"/>
      <c r="R93" s="6" t="s">
        <v>27</v>
      </c>
      <c r="S93" s="10"/>
      <c r="T93" s="10" t="s">
        <v>58</v>
      </c>
      <c r="U93" s="10"/>
      <c r="V93" s="8">
        <v>45259</v>
      </c>
      <c r="W93" s="3" t="str">
        <f t="shared" si="1"/>
        <v>92,HP45-20231292,B-D09,sample,liquid,No_ChT_EXP50_,No_ChT_EXP50_B-D09,45246,4,,400,2.125,20,,,,,DS,,TGFBS (Liquid DMEM),,11-29-2023</v>
      </c>
      <c r="X93" s="11" t="str">
        <f t="shared" si="2"/>
        <v>92
B-D09
11-16-2023</v>
      </c>
    </row>
    <row r="94" spans="1:24" ht="15.75" customHeight="1">
      <c r="A94" s="5">
        <f t="shared" si="0"/>
        <v>93</v>
      </c>
      <c r="B94" s="2" t="s">
        <v>149</v>
      </c>
      <c r="C94" s="6" t="s">
        <v>103</v>
      </c>
      <c r="D94" s="6" t="s">
        <v>56</v>
      </c>
      <c r="E94" s="6" t="s">
        <v>26</v>
      </c>
      <c r="F94" s="6" t="s">
        <v>113</v>
      </c>
      <c r="G94" s="10" t="s">
        <v>313</v>
      </c>
      <c r="H94" s="8">
        <v>45247</v>
      </c>
      <c r="I94" s="7">
        <v>1</v>
      </c>
      <c r="J94" s="10"/>
      <c r="K94" s="7">
        <v>400</v>
      </c>
      <c r="L94" s="7">
        <v>2.125</v>
      </c>
      <c r="M94" s="9">
        <v>20</v>
      </c>
      <c r="N94" s="10"/>
      <c r="O94" s="10"/>
      <c r="P94" s="10"/>
      <c r="Q94" s="10"/>
      <c r="R94" s="6" t="s">
        <v>27</v>
      </c>
      <c r="S94" s="10"/>
      <c r="T94" s="10" t="s">
        <v>58</v>
      </c>
      <c r="U94" s="10"/>
      <c r="V94" s="8">
        <v>45259</v>
      </c>
      <c r="W94" s="3" t="str">
        <f t="shared" si="1"/>
        <v>93,HP45-20231293,B-D10,sample,liquid,No_ChT_EXP50_,No_ChT_EXP50_B-D10,45247,1,,400,2.125,20,,,,,DS,,TGFBS (Liquid DMEM),,11-29-2023</v>
      </c>
      <c r="X94" s="11" t="str">
        <f t="shared" si="2"/>
        <v>93
B-D10
11-17-2023</v>
      </c>
    </row>
    <row r="95" spans="1:24" ht="15.75" customHeight="1">
      <c r="A95" s="5">
        <f t="shared" si="0"/>
        <v>94</v>
      </c>
      <c r="B95" s="2" t="s">
        <v>150</v>
      </c>
      <c r="C95" s="6" t="s">
        <v>103</v>
      </c>
      <c r="D95" s="6" t="s">
        <v>56</v>
      </c>
      <c r="E95" s="6" t="s">
        <v>26</v>
      </c>
      <c r="F95" s="6" t="s">
        <v>113</v>
      </c>
      <c r="G95" s="10" t="s">
        <v>313</v>
      </c>
      <c r="H95" s="8">
        <v>45247</v>
      </c>
      <c r="I95" s="7">
        <v>2</v>
      </c>
      <c r="J95" s="10"/>
      <c r="K95" s="7">
        <v>400</v>
      </c>
      <c r="L95" s="7">
        <v>2.125</v>
      </c>
      <c r="M95" s="9">
        <v>20</v>
      </c>
      <c r="N95" s="10"/>
      <c r="O95" s="10"/>
      <c r="P95" s="10"/>
      <c r="Q95" s="10"/>
      <c r="R95" s="6" t="s">
        <v>27</v>
      </c>
      <c r="S95" s="10"/>
      <c r="T95" s="10" t="s">
        <v>58</v>
      </c>
      <c r="U95" s="10"/>
      <c r="V95" s="8">
        <v>45259</v>
      </c>
      <c r="W95" s="3" t="str">
        <f t="shared" si="1"/>
        <v>94,HP45-20231294,B-D10,sample,liquid,No_ChT_EXP50_,No_ChT_EXP50_B-D10,45247,2,,400,2.125,20,,,,,DS,,TGFBS (Liquid DMEM),,11-29-2023</v>
      </c>
      <c r="X95" s="11" t="str">
        <f t="shared" si="2"/>
        <v>94
B-D10
11-17-2023</v>
      </c>
    </row>
    <row r="96" spans="1:24" ht="15.75" customHeight="1">
      <c r="A96" s="5">
        <f t="shared" si="0"/>
        <v>95</v>
      </c>
      <c r="B96" s="2" t="s">
        <v>151</v>
      </c>
      <c r="C96" s="6" t="s">
        <v>103</v>
      </c>
      <c r="D96" s="6" t="s">
        <v>56</v>
      </c>
      <c r="E96" s="6" t="s">
        <v>26</v>
      </c>
      <c r="F96" s="6" t="s">
        <v>113</v>
      </c>
      <c r="G96" s="10" t="s">
        <v>313</v>
      </c>
      <c r="H96" s="8">
        <v>45247</v>
      </c>
      <c r="I96" s="7">
        <v>3</v>
      </c>
      <c r="J96" s="10"/>
      <c r="K96" s="7">
        <v>400</v>
      </c>
      <c r="L96" s="7">
        <v>2.125</v>
      </c>
      <c r="M96" s="9">
        <v>20</v>
      </c>
      <c r="N96" s="10"/>
      <c r="O96" s="10"/>
      <c r="P96" s="10"/>
      <c r="Q96" s="10"/>
      <c r="R96" s="6" t="s">
        <v>27</v>
      </c>
      <c r="S96" s="10"/>
      <c r="T96" s="10" t="s">
        <v>58</v>
      </c>
      <c r="U96" s="10"/>
      <c r="V96" s="8">
        <v>45259</v>
      </c>
      <c r="W96" s="3" t="str">
        <f t="shared" si="1"/>
        <v>95,HP45-20231295,B-D10,sample,liquid,No_ChT_EXP50_,No_ChT_EXP50_B-D10,45247,3,,400,2.125,20,,,,,DS,,TGFBS (Liquid DMEM),,11-29-2023</v>
      </c>
      <c r="X96" s="11" t="str">
        <f t="shared" si="2"/>
        <v>95
B-D10
11-17-2023</v>
      </c>
    </row>
    <row r="97" spans="1:24" ht="15.75" customHeight="1">
      <c r="A97" s="5">
        <f t="shared" si="0"/>
        <v>96</v>
      </c>
      <c r="B97" s="2" t="s">
        <v>152</v>
      </c>
      <c r="C97" s="6" t="s">
        <v>103</v>
      </c>
      <c r="D97" s="6" t="s">
        <v>56</v>
      </c>
      <c r="E97" s="6" t="s">
        <v>26</v>
      </c>
      <c r="F97" s="6" t="s">
        <v>113</v>
      </c>
      <c r="G97" s="10" t="s">
        <v>313</v>
      </c>
      <c r="H97" s="8">
        <v>45247</v>
      </c>
      <c r="I97" s="7">
        <v>4</v>
      </c>
      <c r="J97" s="10"/>
      <c r="K97" s="7">
        <v>400</v>
      </c>
      <c r="L97" s="7">
        <v>2.125</v>
      </c>
      <c r="M97" s="9">
        <v>20</v>
      </c>
      <c r="N97" s="10"/>
      <c r="O97" s="10"/>
      <c r="P97" s="10"/>
      <c r="Q97" s="10"/>
      <c r="R97" s="6" t="s">
        <v>27</v>
      </c>
      <c r="S97" s="10"/>
      <c r="T97" s="10" t="s">
        <v>58</v>
      </c>
      <c r="U97" s="10"/>
      <c r="V97" s="8">
        <v>45259</v>
      </c>
      <c r="W97" s="3" t="str">
        <f t="shared" si="1"/>
        <v>96,HP45-20231296,B-D10,sample,liquid,No_ChT_EXP50_,No_ChT_EXP50_B-D10,45247,4,,400,2.125,20,,,,,DS,,TGFBS (Liquid DMEM),,11-29-2023</v>
      </c>
      <c r="X97" s="11" t="str">
        <f t="shared" si="2"/>
        <v>96
B-D10
11-17-2023</v>
      </c>
    </row>
    <row r="98" spans="1:24" ht="15.75" customHeight="1">
      <c r="A98" s="5">
        <f t="shared" si="0"/>
        <v>97</v>
      </c>
      <c r="B98" s="2" t="s">
        <v>153</v>
      </c>
      <c r="C98" s="6" t="s">
        <v>108</v>
      </c>
      <c r="D98" s="6" t="s">
        <v>56</v>
      </c>
      <c r="E98" s="6" t="s">
        <v>26</v>
      </c>
      <c r="F98" s="6" t="s">
        <v>113</v>
      </c>
      <c r="G98" s="10" t="s">
        <v>314</v>
      </c>
      <c r="H98" s="8">
        <v>45248</v>
      </c>
      <c r="I98" s="7">
        <v>1</v>
      </c>
      <c r="J98" s="10"/>
      <c r="K98" s="7">
        <v>400</v>
      </c>
      <c r="L98" s="7">
        <v>2.125</v>
      </c>
      <c r="M98" s="9">
        <v>20</v>
      </c>
      <c r="N98" s="10"/>
      <c r="O98" s="10"/>
      <c r="P98" s="10"/>
      <c r="Q98" s="10"/>
      <c r="R98" s="6" t="s">
        <v>27</v>
      </c>
      <c r="S98" s="10"/>
      <c r="T98" s="10" t="s">
        <v>58</v>
      </c>
      <c r="U98" s="10"/>
      <c r="V98" s="8">
        <v>45259</v>
      </c>
      <c r="W98" s="3" t="str">
        <f t="shared" si="1"/>
        <v>97,HP45-20231297,B-D11,sample,liquid,No_ChT_EXP50_,No_ChT_EXP50_B-D11,45248,1,,400,2.125,20,,,,,DS,,TGFBS (Liquid DMEM),,11-29-2023</v>
      </c>
      <c r="X98" s="11" t="str">
        <f t="shared" si="2"/>
        <v>97
B-D11
11-18-2023</v>
      </c>
    </row>
    <row r="99" spans="1:24" ht="15.75" customHeight="1">
      <c r="A99" s="5">
        <f t="shared" si="0"/>
        <v>98</v>
      </c>
      <c r="B99" s="2" t="s">
        <v>154</v>
      </c>
      <c r="C99" s="6" t="s">
        <v>108</v>
      </c>
      <c r="D99" s="6" t="s">
        <v>56</v>
      </c>
      <c r="E99" s="6" t="s">
        <v>26</v>
      </c>
      <c r="F99" s="6" t="s">
        <v>113</v>
      </c>
      <c r="G99" s="10" t="s">
        <v>314</v>
      </c>
      <c r="H99" s="8">
        <v>45248</v>
      </c>
      <c r="I99" s="7">
        <v>2</v>
      </c>
      <c r="J99" s="10"/>
      <c r="K99" s="7">
        <v>400</v>
      </c>
      <c r="L99" s="7">
        <v>2.125</v>
      </c>
      <c r="M99" s="9">
        <v>20</v>
      </c>
      <c r="N99" s="10"/>
      <c r="O99" s="10"/>
      <c r="P99" s="10"/>
      <c r="Q99" s="10"/>
      <c r="R99" s="6" t="s">
        <v>27</v>
      </c>
      <c r="S99" s="10"/>
      <c r="T99" s="10" t="s">
        <v>58</v>
      </c>
      <c r="U99" s="10"/>
      <c r="V99" s="8">
        <v>45259</v>
      </c>
      <c r="W99" s="3" t="str">
        <f t="shared" si="1"/>
        <v>98,HP45-20231298,B-D11,sample,liquid,No_ChT_EXP50_,No_ChT_EXP50_B-D11,45248,2,,400,2.125,20,,,,,DS,,TGFBS (Liquid DMEM),,11-29-2023</v>
      </c>
      <c r="X99" s="11" t="str">
        <f t="shared" si="2"/>
        <v>98
B-D11
11-18-2023</v>
      </c>
    </row>
    <row r="100" spans="1:24" ht="15.75" customHeight="1">
      <c r="A100" s="5">
        <f t="shared" si="0"/>
        <v>99</v>
      </c>
      <c r="B100" s="2" t="s">
        <v>155</v>
      </c>
      <c r="C100" s="6" t="s">
        <v>108</v>
      </c>
      <c r="D100" s="6" t="s">
        <v>56</v>
      </c>
      <c r="E100" s="6" t="s">
        <v>26</v>
      </c>
      <c r="F100" s="6" t="s">
        <v>113</v>
      </c>
      <c r="G100" s="10" t="s">
        <v>314</v>
      </c>
      <c r="H100" s="8">
        <v>45248</v>
      </c>
      <c r="I100" s="7">
        <v>3</v>
      </c>
      <c r="J100" s="10"/>
      <c r="K100" s="7">
        <v>400</v>
      </c>
      <c r="L100" s="7">
        <v>2.125</v>
      </c>
      <c r="M100" s="9">
        <v>20</v>
      </c>
      <c r="N100" s="10"/>
      <c r="O100" s="10"/>
      <c r="P100" s="10"/>
      <c r="Q100" s="10"/>
      <c r="R100" s="6" t="s">
        <v>27</v>
      </c>
      <c r="S100" s="10"/>
      <c r="T100" s="10" t="s">
        <v>58</v>
      </c>
      <c r="U100" s="10"/>
      <c r="V100" s="8">
        <v>45259</v>
      </c>
      <c r="W100" s="3" t="str">
        <f t="shared" si="1"/>
        <v>99,HP45-20231299,B-D11,sample,liquid,No_ChT_EXP50_,No_ChT_EXP50_B-D11,45248,3,,400,2.125,20,,,,,DS,,TGFBS (Liquid DMEM),,11-29-2023</v>
      </c>
      <c r="X100" s="11" t="str">
        <f t="shared" si="2"/>
        <v>99
B-D11
11-18-2023</v>
      </c>
    </row>
    <row r="101" spans="1:24" ht="15.75" customHeight="1">
      <c r="A101" s="5">
        <f t="shared" si="0"/>
        <v>100</v>
      </c>
      <c r="B101" s="2" t="s">
        <v>156</v>
      </c>
      <c r="C101" s="6" t="s">
        <v>108</v>
      </c>
      <c r="D101" s="6" t="s">
        <v>56</v>
      </c>
      <c r="E101" s="6" t="s">
        <v>26</v>
      </c>
      <c r="F101" s="6" t="s">
        <v>113</v>
      </c>
      <c r="G101" s="10" t="s">
        <v>314</v>
      </c>
      <c r="H101" s="8">
        <v>45248</v>
      </c>
      <c r="I101" s="7">
        <v>4</v>
      </c>
      <c r="J101" s="10"/>
      <c r="K101" s="7">
        <v>400</v>
      </c>
      <c r="L101" s="7">
        <v>2.125</v>
      </c>
      <c r="M101" s="9">
        <v>20</v>
      </c>
      <c r="N101" s="10"/>
      <c r="O101" s="10"/>
      <c r="P101" s="10"/>
      <c r="Q101" s="10"/>
      <c r="R101" s="6" t="s">
        <v>27</v>
      </c>
      <c r="S101" s="10"/>
      <c r="T101" s="10" t="s">
        <v>58</v>
      </c>
      <c r="U101" s="10"/>
      <c r="V101" s="8">
        <v>45259</v>
      </c>
      <c r="W101" s="3" t="str">
        <f t="shared" si="1"/>
        <v>100,HP45-20231300,B-D11,sample,liquid,No_ChT_EXP50_,No_ChT_EXP50_B-D11,45248,4,,400,2.125,20,,,,,DS,,TGFBS (Liquid DMEM),,11-29-2023</v>
      </c>
      <c r="X101" s="11" t="str">
        <f t="shared" si="2"/>
        <v>100
B-D11
11-18-2023</v>
      </c>
    </row>
    <row r="102" spans="1:24" ht="15" customHeight="1">
      <c r="W102" s="3" t="str">
        <f t="shared" ref="W102:W118" si="3">A102&amp;","&amp;B102&amp;","&amp;C102&amp;","&amp;D102&amp;","&amp;E102&amp;","&amp;F102&amp;","&amp;G102&amp;","&amp;H102&amp;","&amp;I102&amp;","&amp;J102&amp;","&amp;K102&amp;","&amp;L102&amp;","&amp;M102&amp;","&amp;N102&amp;","&amp;O102&amp;","&amp;P102&amp;","&amp;Q102&amp;","&amp;R102&amp;","&amp;S102&amp;","&amp;T102&amp;","&amp;U102&amp;","&amp;TEXT(V102,"mm-dd-yyyy")</f>
        <v>,,,,,,,,,,,,,,,,,,,,,01-00-1900</v>
      </c>
    </row>
    <row r="103" spans="1:24" ht="15" customHeight="1">
      <c r="W103" s="3" t="str">
        <f t="shared" si="3"/>
        <v>,,,,,,,,,,,,,,,,,,,,,01-00-1900</v>
      </c>
    </row>
    <row r="104" spans="1:24" ht="15" customHeight="1">
      <c r="W104" s="3" t="str">
        <f t="shared" si="3"/>
        <v>,,,,,,,,,,,,,,,,,,,,,01-00-1900</v>
      </c>
    </row>
    <row r="105" spans="1:24" ht="15" customHeight="1">
      <c r="W105" s="3" t="str">
        <f t="shared" si="3"/>
        <v>,,,,,,,,,,,,,,,,,,,,,01-00-1900</v>
      </c>
    </row>
    <row r="106" spans="1:24" ht="15" customHeight="1">
      <c r="W106" s="3" t="str">
        <f t="shared" si="3"/>
        <v>,,,,,,,,,,,,,,,,,,,,,01-00-1900</v>
      </c>
    </row>
    <row r="107" spans="1:24" ht="15" customHeight="1">
      <c r="W107" s="3" t="str">
        <f t="shared" si="3"/>
        <v>,,,,,,,,,,,,,,,,,,,,,01-00-1900</v>
      </c>
    </row>
    <row r="108" spans="1:24" ht="15" customHeight="1">
      <c r="W108" s="3" t="str">
        <f t="shared" si="3"/>
        <v>,,,,,,,,,,,,,,,,,,,,,01-00-1900</v>
      </c>
    </row>
    <row r="109" spans="1:24" ht="15" customHeight="1">
      <c r="W109" s="3" t="str">
        <f t="shared" si="3"/>
        <v>,,,,,,,,,,,,,,,,,,,,,01-00-1900</v>
      </c>
    </row>
    <row r="110" spans="1:24" ht="15" customHeight="1">
      <c r="W110" s="3" t="str">
        <f t="shared" si="3"/>
        <v>,,,,,,,,,,,,,,,,,,,,,01-00-1900</v>
      </c>
    </row>
    <row r="111" spans="1:24" ht="15" customHeight="1">
      <c r="W111" s="3" t="str">
        <f t="shared" si="3"/>
        <v>,,,,,,,,,,,,,,,,,,,,,01-00-1900</v>
      </c>
    </row>
    <row r="112" spans="1:24" ht="15" customHeight="1">
      <c r="W112" s="3" t="str">
        <f t="shared" si="3"/>
        <v>,,,,,,,,,,,,,,,,,,,,,01-00-1900</v>
      </c>
    </row>
    <row r="113" spans="23:23" ht="15" customHeight="1">
      <c r="W113" s="3" t="str">
        <f t="shared" si="3"/>
        <v>,,,,,,,,,,,,,,,,,,,,,01-00-1900</v>
      </c>
    </row>
    <row r="114" spans="23:23" ht="15" customHeight="1">
      <c r="W114" s="3" t="str">
        <f t="shared" si="3"/>
        <v>,,,,,,,,,,,,,,,,,,,,,01-00-1900</v>
      </c>
    </row>
    <row r="115" spans="23:23" ht="15" customHeight="1">
      <c r="W115" s="3" t="str">
        <f t="shared" si="3"/>
        <v>,,,,,,,,,,,,,,,,,,,,,01-00-1900</v>
      </c>
    </row>
    <row r="116" spans="23:23" ht="15" customHeight="1">
      <c r="W116" s="3" t="str">
        <f t="shared" si="3"/>
        <v>,,,,,,,,,,,,,,,,,,,,,01-00-1900</v>
      </c>
    </row>
    <row r="117" spans="23:23" ht="15" customHeight="1">
      <c r="W117" s="3" t="str">
        <f t="shared" si="3"/>
        <v>,,,,,,,,,,,,,,,,,,,,,01-00-1900</v>
      </c>
    </row>
    <row r="118" spans="23:23" ht="15" customHeight="1">
      <c r="W118" s="3" t="str">
        <f t="shared" si="3"/>
        <v>,,,,,,,,,,,,,,,,,,,,,01-00-1900</v>
      </c>
    </row>
  </sheetData>
  <dataValidations count="3">
    <dataValidation type="list" allowBlank="1" showErrorMessage="1" sqref="E2:E101" xr:uid="{00000000-0002-0000-0100-000003000000}">
      <formula1>"liquid,aggregrate,hide"</formula1>
    </dataValidation>
    <dataValidation type="decimal" operator="greaterThanOrEqual" allowBlank="1" showDropDown="1" showErrorMessage="1" sqref="S2:S101 I2:Q101" xr:uid="{00000000-0002-0000-0100-000004000000}">
      <formula1>0</formula1>
    </dataValidation>
    <dataValidation type="list" allowBlank="1" showErrorMessage="1" sqref="D2:D101" xr:uid="{00000000-0002-0000-0100-000005000000}">
      <formula1>"sample,standard,blank_control,control"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100-000000000000}">
          <x14:formula1>
            <xm:f>dropdown!$C$2:$C$1501</xm:f>
          </x14:formula1>
          <xm:sqref>G8:G13 T2:T101</xm:sqref>
        </x14:dataValidation>
        <x14:dataValidation type="list" allowBlank="1" xr:uid="{00000000-0002-0000-0100-000001000000}">
          <x14:formula1>
            <xm:f>dropdown!$D$2:$D$1501</xm:f>
          </x14:formula1>
          <xm:sqref>G2:G7 G58:G101</xm:sqref>
        </x14:dataValidation>
        <x14:dataValidation type="list" allowBlank="1" xr:uid="{00000000-0002-0000-0100-000002000000}">
          <x14:formula1>
            <xm:f>dropdown!$A$2:$A$1000</xm:f>
          </x14:formula1>
          <xm:sqref>B2:B101</xm:sqref>
        </x14:dataValidation>
        <x14:dataValidation type="list" allowBlank="1" xr:uid="{00000000-0002-0000-0100-000006000000}">
          <x14:formula1>
            <xm:f>dropdown!$B$2:$B$1501</xm:f>
          </x14:formula1>
          <xm:sqref>U2:U101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topLeftCell="A5" workbookViewId="0">
      <selection activeCell="G9" sqref="G9"/>
    </sheetView>
  </sheetViews>
  <sheetFormatPr baseColWidth="10" defaultColWidth="11.1640625" defaultRowHeight="15" customHeight="1"/>
  <cols>
    <col min="1" max="13" width="10.83203125" customWidth="1"/>
  </cols>
  <sheetData>
    <row r="1" spans="1:13" ht="15.75" customHeight="1">
      <c r="A1" s="14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54" customHeight="1">
      <c r="A2" s="15" t="s">
        <v>157</v>
      </c>
      <c r="B2" s="16" t="str">
        <f>Samples!W14</f>
        <v>13,HP45-20231213,B-D01,sample,liquid,EXP 50,B-D01,45238,1,,400,2.125,20,,,,,DS,,TGFBS (Liquid DMEM),,11-29-2023</v>
      </c>
      <c r="C2" s="16" t="str">
        <f>Samples!W15</f>
        <v>14,HP45-20231214,B-D01,sample,liquid,EXP 50,B-D01,45238,2,,400,2.125,20,,,,,DS,,TGFBS (Liquid DMEM),,11-29-2023</v>
      </c>
      <c r="D2" s="16" t="str">
        <f>Samples!W16</f>
        <v>15,HP45-20231215,B-D01,sample,liquid,EXP 50,B-D01,45238,3,,400,2.125,20,,,,,DS,,TGFBS (Liquid DMEM),,11-29-2023</v>
      </c>
      <c r="E2" s="16" t="str">
        <f>Samples!W17</f>
        <v>16,HP45-20231216,B-D01,sample,liquid,EXP 50,B-D01,45238,4,,400,2.125,20,,,,,DS,,TGFBS (Liquid DMEM),,11-29-2023</v>
      </c>
      <c r="F2" s="16" t="str">
        <f>Samples!W18</f>
        <v>17,HP45-20231217,B-D02,sample,liquid,EXP 50,B-D02,45239,1,,400,2.125,20,,,,,DS,,TGFBS (Liquid DMEM),,11-29-2023</v>
      </c>
      <c r="G2" s="16" t="str">
        <f>Samples!W19</f>
        <v>18,HP45-20231218,B-D02,sample,liquid,EXP 50,B-D02,45239,2,,400,2.125,20,,,,,DS,,TGFBS (Liquid DMEM),,11-29-2023</v>
      </c>
      <c r="H2" s="16" t="str">
        <f>Samples!W20</f>
        <v>19,HP45-20231219,B-D02,sample,liquid,EXP 50,B-D02,45239,3,,400,2.125,20,,,,,DS,,TGFBS (Liquid DMEM),,11-29-2023</v>
      </c>
      <c r="I2" s="16" t="str">
        <f>Samples!W21</f>
        <v>20,HP45-20231220,B-D02,sample,liquid,EXP 50,B-D02,45239,4,,400,2.125,20,,,,,DS,,TGFBS (Liquid DMEM),,11-29-2023</v>
      </c>
      <c r="J2" s="16" t="str">
        <f>Samples!W22</f>
        <v>21,HP45-20231221,B-D03,sample,liquid,EXP 50,B-D03,45240,1,,400,2.125,20,,,,,DS,,TGFBS (Liquid DMEM),,11-29-2023</v>
      </c>
      <c r="K2" s="16" t="str">
        <f>Samples!W23</f>
        <v>22,HP45-20231222,B-D03,sample,liquid,EXP 50,B-D03,45240,2,,400,2.125,20,,,,,DS,,TGFBS (Liquid DMEM),,11-29-2023</v>
      </c>
      <c r="L2" s="16" t="str">
        <f>Samples!W24</f>
        <v>23,HP45-20231223,B-D03,sample,liquid,EXP 50,B-D03,45240,3,,400,2.125,20,,,,,DS,,TGFBS (Liquid DMEM),,11-29-2023</v>
      </c>
      <c r="M2" s="16" t="str">
        <f>Samples!W25</f>
        <v>24,HP45-20231224,B-D03,sample,liquid,EXP 50,B-D03,45240,4,,400,2.125,20,,,,,DS,,TGFBS (Liquid DMEM),,11-29-2023</v>
      </c>
    </row>
    <row r="3" spans="1:13" ht="54" customHeight="1">
      <c r="A3" s="15" t="s">
        <v>158</v>
      </c>
      <c r="B3" s="16" t="str">
        <f t="shared" ref="B3:M3" si="0">B2</f>
        <v>13,HP45-20231213,B-D01,sample,liquid,EXP 50,B-D01,45238,1,,400,2.125,20,,,,,DS,,TGFBS (Liquid DMEM),,11-29-2023</v>
      </c>
      <c r="C3" s="16" t="str">
        <f t="shared" si="0"/>
        <v>14,HP45-20231214,B-D01,sample,liquid,EXP 50,B-D01,45238,2,,400,2.125,20,,,,,DS,,TGFBS (Liquid DMEM),,11-29-2023</v>
      </c>
      <c r="D3" s="16" t="str">
        <f t="shared" si="0"/>
        <v>15,HP45-20231215,B-D01,sample,liquid,EXP 50,B-D01,45238,3,,400,2.125,20,,,,,DS,,TGFBS (Liquid DMEM),,11-29-2023</v>
      </c>
      <c r="E3" s="16" t="str">
        <f t="shared" si="0"/>
        <v>16,HP45-20231216,B-D01,sample,liquid,EXP 50,B-D01,45238,4,,400,2.125,20,,,,,DS,,TGFBS (Liquid DMEM),,11-29-2023</v>
      </c>
      <c r="F3" s="16" t="str">
        <f t="shared" si="0"/>
        <v>17,HP45-20231217,B-D02,sample,liquid,EXP 50,B-D02,45239,1,,400,2.125,20,,,,,DS,,TGFBS (Liquid DMEM),,11-29-2023</v>
      </c>
      <c r="G3" s="16" t="str">
        <f t="shared" si="0"/>
        <v>18,HP45-20231218,B-D02,sample,liquid,EXP 50,B-D02,45239,2,,400,2.125,20,,,,,DS,,TGFBS (Liquid DMEM),,11-29-2023</v>
      </c>
      <c r="H3" s="16" t="str">
        <f t="shared" si="0"/>
        <v>19,HP45-20231219,B-D02,sample,liquid,EXP 50,B-D02,45239,3,,400,2.125,20,,,,,DS,,TGFBS (Liquid DMEM),,11-29-2023</v>
      </c>
      <c r="I3" s="16" t="str">
        <f t="shared" si="0"/>
        <v>20,HP45-20231220,B-D02,sample,liquid,EXP 50,B-D02,45239,4,,400,2.125,20,,,,,DS,,TGFBS (Liquid DMEM),,11-29-2023</v>
      </c>
      <c r="J3" s="16" t="str">
        <f t="shared" si="0"/>
        <v>21,HP45-20231221,B-D03,sample,liquid,EXP 50,B-D03,45240,1,,400,2.125,20,,,,,DS,,TGFBS (Liquid DMEM),,11-29-2023</v>
      </c>
      <c r="K3" s="16" t="str">
        <f t="shared" si="0"/>
        <v>22,HP45-20231222,B-D03,sample,liquid,EXP 50,B-D03,45240,2,,400,2.125,20,,,,,DS,,TGFBS (Liquid DMEM),,11-29-2023</v>
      </c>
      <c r="L3" s="16" t="str">
        <f t="shared" si="0"/>
        <v>23,HP45-20231223,B-D03,sample,liquid,EXP 50,B-D03,45240,3,,400,2.125,20,,,,,DS,,TGFBS (Liquid DMEM),,11-29-2023</v>
      </c>
      <c r="M3" s="16" t="str">
        <f t="shared" si="0"/>
        <v>24,HP45-20231224,B-D03,sample,liquid,EXP 50,B-D03,45240,4,,400,2.125,20,,,,,DS,,TGFBS (Liquid DMEM),,11-29-2023</v>
      </c>
    </row>
    <row r="4" spans="1:13" ht="54" customHeight="1">
      <c r="A4" s="15" t="s">
        <v>159</v>
      </c>
      <c r="B4" s="16" t="str">
        <f t="shared" ref="B4:M4" si="1">B3</f>
        <v>13,HP45-20231213,B-D01,sample,liquid,EXP 50,B-D01,45238,1,,400,2.125,20,,,,,DS,,TGFBS (Liquid DMEM),,11-29-2023</v>
      </c>
      <c r="C4" s="16" t="str">
        <f t="shared" si="1"/>
        <v>14,HP45-20231214,B-D01,sample,liquid,EXP 50,B-D01,45238,2,,400,2.125,20,,,,,DS,,TGFBS (Liquid DMEM),,11-29-2023</v>
      </c>
      <c r="D4" s="16" t="str">
        <f t="shared" si="1"/>
        <v>15,HP45-20231215,B-D01,sample,liquid,EXP 50,B-D01,45238,3,,400,2.125,20,,,,,DS,,TGFBS (Liquid DMEM),,11-29-2023</v>
      </c>
      <c r="E4" s="16" t="str">
        <f t="shared" si="1"/>
        <v>16,HP45-20231216,B-D01,sample,liquid,EXP 50,B-D01,45238,4,,400,2.125,20,,,,,DS,,TGFBS (Liquid DMEM),,11-29-2023</v>
      </c>
      <c r="F4" s="16" t="str">
        <f t="shared" si="1"/>
        <v>17,HP45-20231217,B-D02,sample,liquid,EXP 50,B-D02,45239,1,,400,2.125,20,,,,,DS,,TGFBS (Liquid DMEM),,11-29-2023</v>
      </c>
      <c r="G4" s="16" t="str">
        <f t="shared" si="1"/>
        <v>18,HP45-20231218,B-D02,sample,liquid,EXP 50,B-D02,45239,2,,400,2.125,20,,,,,DS,,TGFBS (Liquid DMEM),,11-29-2023</v>
      </c>
      <c r="H4" s="16" t="str">
        <f t="shared" si="1"/>
        <v>19,HP45-20231219,B-D02,sample,liquid,EXP 50,B-D02,45239,3,,400,2.125,20,,,,,DS,,TGFBS (Liquid DMEM),,11-29-2023</v>
      </c>
      <c r="I4" s="16" t="str">
        <f t="shared" si="1"/>
        <v>20,HP45-20231220,B-D02,sample,liquid,EXP 50,B-D02,45239,4,,400,2.125,20,,,,,DS,,TGFBS (Liquid DMEM),,11-29-2023</v>
      </c>
      <c r="J4" s="16" t="str">
        <f t="shared" si="1"/>
        <v>21,HP45-20231221,B-D03,sample,liquid,EXP 50,B-D03,45240,1,,400,2.125,20,,,,,DS,,TGFBS (Liquid DMEM),,11-29-2023</v>
      </c>
      <c r="K4" s="16" t="str">
        <f t="shared" si="1"/>
        <v>22,HP45-20231222,B-D03,sample,liquid,EXP 50,B-D03,45240,2,,400,2.125,20,,,,,DS,,TGFBS (Liquid DMEM),,11-29-2023</v>
      </c>
      <c r="L4" s="16" t="str">
        <f t="shared" si="1"/>
        <v>23,HP45-20231223,B-D03,sample,liquid,EXP 50,B-D03,45240,3,,400,2.125,20,,,,,DS,,TGFBS (Liquid DMEM),,11-29-2023</v>
      </c>
      <c r="M4" s="16" t="str">
        <f t="shared" si="1"/>
        <v>24,HP45-20231224,B-D03,sample,liquid,EXP 50,B-D03,45240,4,,400,2.125,20,,,,,DS,,TGFBS (Liquid DMEM),,11-29-2023</v>
      </c>
    </row>
    <row r="5" spans="1:13" ht="54" customHeight="1">
      <c r="A5" s="15" t="s">
        <v>160</v>
      </c>
      <c r="B5" s="16" t="str">
        <f t="shared" ref="B5:M5" si="2">B4</f>
        <v>13,HP45-20231213,B-D01,sample,liquid,EXP 50,B-D01,45238,1,,400,2.125,20,,,,,DS,,TGFBS (Liquid DMEM),,11-29-2023</v>
      </c>
      <c r="C5" s="16" t="str">
        <f t="shared" si="2"/>
        <v>14,HP45-20231214,B-D01,sample,liquid,EXP 50,B-D01,45238,2,,400,2.125,20,,,,,DS,,TGFBS (Liquid DMEM),,11-29-2023</v>
      </c>
      <c r="D5" s="16" t="str">
        <f t="shared" si="2"/>
        <v>15,HP45-20231215,B-D01,sample,liquid,EXP 50,B-D01,45238,3,,400,2.125,20,,,,,DS,,TGFBS (Liquid DMEM),,11-29-2023</v>
      </c>
      <c r="E5" s="16" t="str">
        <f t="shared" si="2"/>
        <v>16,HP45-20231216,B-D01,sample,liquid,EXP 50,B-D01,45238,4,,400,2.125,20,,,,,DS,,TGFBS (Liquid DMEM),,11-29-2023</v>
      </c>
      <c r="F5" s="16" t="str">
        <f t="shared" si="2"/>
        <v>17,HP45-20231217,B-D02,sample,liquid,EXP 50,B-D02,45239,1,,400,2.125,20,,,,,DS,,TGFBS (Liquid DMEM),,11-29-2023</v>
      </c>
      <c r="G5" s="16" t="str">
        <f t="shared" si="2"/>
        <v>18,HP45-20231218,B-D02,sample,liquid,EXP 50,B-D02,45239,2,,400,2.125,20,,,,,DS,,TGFBS (Liquid DMEM),,11-29-2023</v>
      </c>
      <c r="H5" s="16" t="str">
        <f t="shared" si="2"/>
        <v>19,HP45-20231219,B-D02,sample,liquid,EXP 50,B-D02,45239,3,,400,2.125,20,,,,,DS,,TGFBS (Liquid DMEM),,11-29-2023</v>
      </c>
      <c r="I5" s="16" t="str">
        <f t="shared" si="2"/>
        <v>20,HP45-20231220,B-D02,sample,liquid,EXP 50,B-D02,45239,4,,400,2.125,20,,,,,DS,,TGFBS (Liquid DMEM),,11-29-2023</v>
      </c>
      <c r="J5" s="16" t="str">
        <f t="shared" si="2"/>
        <v>21,HP45-20231221,B-D03,sample,liquid,EXP 50,B-D03,45240,1,,400,2.125,20,,,,,DS,,TGFBS (Liquid DMEM),,11-29-2023</v>
      </c>
      <c r="K5" s="16" t="str">
        <f t="shared" si="2"/>
        <v>22,HP45-20231222,B-D03,sample,liquid,EXP 50,B-D03,45240,2,,400,2.125,20,,,,,DS,,TGFBS (Liquid DMEM),,11-29-2023</v>
      </c>
      <c r="L5" s="16" t="str">
        <f t="shared" si="2"/>
        <v>23,HP45-20231223,B-D03,sample,liquid,EXP 50,B-D03,45240,3,,400,2.125,20,,,,,DS,,TGFBS (Liquid DMEM),,11-29-2023</v>
      </c>
      <c r="M5" s="16" t="str">
        <f t="shared" si="2"/>
        <v>24,HP45-20231224,B-D03,sample,liquid,EXP 50,B-D03,45240,4,,400,2.125,20,,,,,DS,,TGFBS (Liquid DMEM),,11-29-2023</v>
      </c>
    </row>
    <row r="6" spans="1:13" ht="54" customHeight="1">
      <c r="A6" s="15" t="s">
        <v>161</v>
      </c>
      <c r="B6" s="16" t="str">
        <f>Samples!W58</f>
        <v>57,HP45-20231257,B-D01,sample,liquid,No_ChT_EXP50_,No_ChT_EXP50_B-D01,45238,1,,400,2.125,20,,,,,DS,,TGFBS (Liquid DMEM),,11-29-2023</v>
      </c>
      <c r="C6" s="16" t="str">
        <f>Samples!W59</f>
        <v>58,HP45-20231258,B-D01,sample,liquid,No_ChT_EXP50_,No_ChT_EXP50_B-D01,45238,2,,400,2.125,20,,,,,DS,,TGFBS (Liquid DMEM),,11-29-2023</v>
      </c>
      <c r="D6" s="16" t="str">
        <f>Samples!W60</f>
        <v>59,HP45-20231259,B-D01,sample,liquid,No_ChT_EXP50_,No_ChT_EXP50_B-D01,45238,3,,400,2.125,20,,,,,DS,,TGFBS (Liquid DMEM),,11-29-2023</v>
      </c>
      <c r="E6" s="16" t="str">
        <f>Samples!W61</f>
        <v>60,HP45-20231260,B-D01,sample,liquid,No_ChT_EXP50_,No_ChT_EXP50_B-D01,45238,4,,400,2.125,20,,,,,DS,,TGFBS (Liquid DMEM),,11-29-2023</v>
      </c>
      <c r="F6" s="16" t="str">
        <f>Samples!W62</f>
        <v>61,HP45-20231261,B-D02,sample,liquid,No_ChT_EXP50_,No_ChT_EXP50_B-D02,45239,1,,400,2.125,20,,,,,DS,,TGFBS (Liquid DMEM),,11-29-2023</v>
      </c>
      <c r="G6" s="16" t="str">
        <f>Samples!W63</f>
        <v>62,HP45-20231262,B-D02,sample,liquid,No_ChT_EXP50_,No_ChT_EXP50_B-D02,45239,2,,400,2.125,20,,,,,DS,,TGFBS (Liquid DMEM),,11-29-2023</v>
      </c>
      <c r="H6" s="16" t="str">
        <f>Samples!W64</f>
        <v>63,HP45-20231263,B-D02,sample,liquid,No_ChT_EXP50_,No_ChT_EXP50_B-D02,45239,3,,400,2.125,20,,,,,DS,,TGFBS (Liquid DMEM),,11-29-2023</v>
      </c>
      <c r="I6" s="16" t="str">
        <f>Samples!W65</f>
        <v>64,HP45-20231264,B-D02,sample,liquid,No_ChT_EXP50_,No_ChT_EXP50_B-D02,45239,4,,400,2.125,20,,,,,DS,,TGFBS (Liquid DMEM),,11-29-2023</v>
      </c>
      <c r="J6" s="16" t="str">
        <f>Samples!W66</f>
        <v>65,HP45-20231265,B-D03,sample,liquid,No_ChT_EXP50_,No_ChT_EXP50_B-D03,45240,1,,400,2.125,20,,,,,DS,,TGFBS (Liquid DMEM),,11-29-2023</v>
      </c>
      <c r="K6" s="16" t="str">
        <f>Samples!W67</f>
        <v>66,HP45-20231266,B-D03,sample,liquid,No_ChT_EXP50_,No_ChT_EXP50_B-D03,45240,2,,400,2.125,20,,,,,DS,,TGFBS (Liquid DMEM),,11-29-2023</v>
      </c>
      <c r="L6" s="16" t="str">
        <f>Samples!W68</f>
        <v>67,HP45-20231267,B-D03,sample,liquid,No_ChT_EXP50_,No_ChT_EXP50_B-D03,45240,3,,400,2.125,20,,,,,DS,,TGFBS (Liquid DMEM),,11-29-2023</v>
      </c>
      <c r="M6" s="16" t="str">
        <f>Samples!W69</f>
        <v>68,HP45-20231268,B-D03,sample,liquid,No_ChT_EXP50_,No_ChT_EXP50_B-D03,45240,4,,400,2.125,20,,,,,DS,,TGFBS (Liquid DMEM),,11-29-2023</v>
      </c>
    </row>
    <row r="7" spans="1:13" ht="54" customHeight="1">
      <c r="A7" s="15" t="s">
        <v>162</v>
      </c>
      <c r="B7" s="16" t="str">
        <f t="shared" ref="B7:M7" si="3">B6</f>
        <v>57,HP45-20231257,B-D01,sample,liquid,No_ChT_EXP50_,No_ChT_EXP50_B-D01,45238,1,,400,2.125,20,,,,,DS,,TGFBS (Liquid DMEM),,11-29-2023</v>
      </c>
      <c r="C7" s="16" t="str">
        <f t="shared" si="3"/>
        <v>58,HP45-20231258,B-D01,sample,liquid,No_ChT_EXP50_,No_ChT_EXP50_B-D01,45238,2,,400,2.125,20,,,,,DS,,TGFBS (Liquid DMEM),,11-29-2023</v>
      </c>
      <c r="D7" s="16" t="str">
        <f t="shared" si="3"/>
        <v>59,HP45-20231259,B-D01,sample,liquid,No_ChT_EXP50_,No_ChT_EXP50_B-D01,45238,3,,400,2.125,20,,,,,DS,,TGFBS (Liquid DMEM),,11-29-2023</v>
      </c>
      <c r="E7" s="16" t="str">
        <f t="shared" si="3"/>
        <v>60,HP45-20231260,B-D01,sample,liquid,No_ChT_EXP50_,No_ChT_EXP50_B-D01,45238,4,,400,2.125,20,,,,,DS,,TGFBS (Liquid DMEM),,11-29-2023</v>
      </c>
      <c r="F7" s="16" t="str">
        <f t="shared" si="3"/>
        <v>61,HP45-20231261,B-D02,sample,liquid,No_ChT_EXP50_,No_ChT_EXP50_B-D02,45239,1,,400,2.125,20,,,,,DS,,TGFBS (Liquid DMEM),,11-29-2023</v>
      </c>
      <c r="G7" s="16" t="str">
        <f t="shared" si="3"/>
        <v>62,HP45-20231262,B-D02,sample,liquid,No_ChT_EXP50_,No_ChT_EXP50_B-D02,45239,2,,400,2.125,20,,,,,DS,,TGFBS (Liquid DMEM),,11-29-2023</v>
      </c>
      <c r="H7" s="16" t="str">
        <f t="shared" si="3"/>
        <v>63,HP45-20231263,B-D02,sample,liquid,No_ChT_EXP50_,No_ChT_EXP50_B-D02,45239,3,,400,2.125,20,,,,,DS,,TGFBS (Liquid DMEM),,11-29-2023</v>
      </c>
      <c r="I7" s="16" t="str">
        <f t="shared" si="3"/>
        <v>64,HP45-20231264,B-D02,sample,liquid,No_ChT_EXP50_,No_ChT_EXP50_B-D02,45239,4,,400,2.125,20,,,,,DS,,TGFBS (Liquid DMEM),,11-29-2023</v>
      </c>
      <c r="J7" s="16" t="str">
        <f t="shared" si="3"/>
        <v>65,HP45-20231265,B-D03,sample,liquid,No_ChT_EXP50_,No_ChT_EXP50_B-D03,45240,1,,400,2.125,20,,,,,DS,,TGFBS (Liquid DMEM),,11-29-2023</v>
      </c>
      <c r="K7" s="16" t="str">
        <f t="shared" si="3"/>
        <v>66,HP45-20231266,B-D03,sample,liquid,No_ChT_EXP50_,No_ChT_EXP50_B-D03,45240,2,,400,2.125,20,,,,,DS,,TGFBS (Liquid DMEM),,11-29-2023</v>
      </c>
      <c r="L7" s="16" t="str">
        <f t="shared" si="3"/>
        <v>67,HP45-20231267,B-D03,sample,liquid,No_ChT_EXP50_,No_ChT_EXP50_B-D03,45240,3,,400,2.125,20,,,,,DS,,TGFBS (Liquid DMEM),,11-29-2023</v>
      </c>
      <c r="M7" s="16" t="str">
        <f t="shared" si="3"/>
        <v>68,HP45-20231268,B-D03,sample,liquid,No_ChT_EXP50_,No_ChT_EXP50_B-D03,45240,4,,400,2.125,20,,,,,DS,,TGFBS (Liquid DMEM),,11-29-2023</v>
      </c>
    </row>
    <row r="8" spans="1:13" ht="54" customHeight="1">
      <c r="A8" s="15" t="s">
        <v>163</v>
      </c>
      <c r="B8" s="16" t="str">
        <f t="shared" ref="B8:M8" si="4">B7</f>
        <v>57,HP45-20231257,B-D01,sample,liquid,No_ChT_EXP50_,No_ChT_EXP50_B-D01,45238,1,,400,2.125,20,,,,,DS,,TGFBS (Liquid DMEM),,11-29-2023</v>
      </c>
      <c r="C8" s="16" t="str">
        <f t="shared" si="4"/>
        <v>58,HP45-20231258,B-D01,sample,liquid,No_ChT_EXP50_,No_ChT_EXP50_B-D01,45238,2,,400,2.125,20,,,,,DS,,TGFBS (Liquid DMEM),,11-29-2023</v>
      </c>
      <c r="D8" s="16" t="str">
        <f t="shared" si="4"/>
        <v>59,HP45-20231259,B-D01,sample,liquid,No_ChT_EXP50_,No_ChT_EXP50_B-D01,45238,3,,400,2.125,20,,,,,DS,,TGFBS (Liquid DMEM),,11-29-2023</v>
      </c>
      <c r="E8" s="16" t="str">
        <f t="shared" si="4"/>
        <v>60,HP45-20231260,B-D01,sample,liquid,No_ChT_EXP50_,No_ChT_EXP50_B-D01,45238,4,,400,2.125,20,,,,,DS,,TGFBS (Liquid DMEM),,11-29-2023</v>
      </c>
      <c r="F8" s="16" t="str">
        <f t="shared" si="4"/>
        <v>61,HP45-20231261,B-D02,sample,liquid,No_ChT_EXP50_,No_ChT_EXP50_B-D02,45239,1,,400,2.125,20,,,,,DS,,TGFBS (Liquid DMEM),,11-29-2023</v>
      </c>
      <c r="G8" s="16" t="str">
        <f t="shared" si="4"/>
        <v>62,HP45-20231262,B-D02,sample,liquid,No_ChT_EXP50_,No_ChT_EXP50_B-D02,45239,2,,400,2.125,20,,,,,DS,,TGFBS (Liquid DMEM),,11-29-2023</v>
      </c>
      <c r="H8" s="16" t="str">
        <f t="shared" si="4"/>
        <v>63,HP45-20231263,B-D02,sample,liquid,No_ChT_EXP50_,No_ChT_EXP50_B-D02,45239,3,,400,2.125,20,,,,,DS,,TGFBS (Liquid DMEM),,11-29-2023</v>
      </c>
      <c r="I8" s="16" t="str">
        <f t="shared" si="4"/>
        <v>64,HP45-20231264,B-D02,sample,liquid,No_ChT_EXP50_,No_ChT_EXP50_B-D02,45239,4,,400,2.125,20,,,,,DS,,TGFBS (Liquid DMEM),,11-29-2023</v>
      </c>
      <c r="J8" s="16" t="str">
        <f t="shared" si="4"/>
        <v>65,HP45-20231265,B-D03,sample,liquid,No_ChT_EXP50_,No_ChT_EXP50_B-D03,45240,1,,400,2.125,20,,,,,DS,,TGFBS (Liquid DMEM),,11-29-2023</v>
      </c>
      <c r="K8" s="16" t="str">
        <f t="shared" si="4"/>
        <v>66,HP45-20231266,B-D03,sample,liquid,No_ChT_EXP50_,No_ChT_EXP50_B-D03,45240,2,,400,2.125,20,,,,,DS,,TGFBS (Liquid DMEM),,11-29-2023</v>
      </c>
      <c r="L8" s="16" t="str">
        <f t="shared" si="4"/>
        <v>67,HP45-20231267,B-D03,sample,liquid,No_ChT_EXP50_,No_ChT_EXP50_B-D03,45240,3,,400,2.125,20,,,,,DS,,TGFBS (Liquid DMEM),,11-29-2023</v>
      </c>
      <c r="M8" s="16" t="str">
        <f t="shared" si="4"/>
        <v>68,HP45-20231268,B-D03,sample,liquid,No_ChT_EXP50_,No_ChT_EXP50_B-D03,45240,4,,400,2.125,20,,,,,DS,,TGFBS (Liquid DMEM),,11-29-2023</v>
      </c>
    </row>
    <row r="9" spans="1:13" ht="54" customHeight="1">
      <c r="A9" s="15" t="s">
        <v>164</v>
      </c>
      <c r="B9" s="16" t="str">
        <f>Samples!W8</f>
        <v>7,HP45-20231207,S5,standard,liquid,231108,s5,45258,1,,1000,1,20,,,,,DS,1,,,11-29-2023</v>
      </c>
      <c r="C9" s="16" t="str">
        <f>Samples!W9</f>
        <v>8,HP45-20231208,S4,standard,liquid,231108,s4,45258,1,,1000,1,20,,,,,DS,0.8,,,11-29-2023</v>
      </c>
      <c r="D9" s="16" t="str">
        <f>Samples!W10</f>
        <v>9,HP45-20231209,S3,standard,liquid,231108,s3,45258,1,,1000,1,20,,,,,DS,0.6,,,11-29-2023</v>
      </c>
      <c r="E9" s="16" t="str">
        <f>Samples!W11</f>
        <v>10,HP45-20231210,S2,standard,liquid,231108,s2,45258,1,,1000,1,20,,,,,DS,0.4,,,11-29-2023</v>
      </c>
      <c r="F9" s="16" t="str">
        <f>Samples!W12</f>
        <v>11,HP45-20231211,S1,standard,liquid,231108,s1,45258,1,,1000,1,20,,,,,DS,0.2,,,11-29-2023</v>
      </c>
      <c r="G9" s="16" t="str">
        <f>Samples!W13</f>
        <v>12,HP45-20231212,S0,standard,liquid,231108,s0,45258,1,,1000,1,20,,,,,DS,0,,,11-29-2023</v>
      </c>
      <c r="H9" s="16" t="str">
        <f t="shared" ref="H9:M9" si="5">B9</f>
        <v>7,HP45-20231207,S5,standard,liquid,231108,s5,45258,1,,1000,1,20,,,,,DS,1,,,11-29-2023</v>
      </c>
      <c r="I9" s="16" t="str">
        <f t="shared" si="5"/>
        <v>8,HP45-20231208,S4,standard,liquid,231108,s4,45258,1,,1000,1,20,,,,,DS,0.8,,,11-29-2023</v>
      </c>
      <c r="J9" s="16" t="str">
        <f t="shared" si="5"/>
        <v>9,HP45-20231209,S3,standard,liquid,231108,s3,45258,1,,1000,1,20,,,,,DS,0.6,,,11-29-2023</v>
      </c>
      <c r="K9" s="16" t="str">
        <f t="shared" si="5"/>
        <v>10,HP45-20231210,S2,standard,liquid,231108,s2,45258,1,,1000,1,20,,,,,DS,0.4,,,11-29-2023</v>
      </c>
      <c r="L9" s="16" t="str">
        <f t="shared" si="5"/>
        <v>11,HP45-20231211,S1,standard,liquid,231108,s1,45258,1,,1000,1,20,,,,,DS,0.2,,,11-29-2023</v>
      </c>
      <c r="M9" s="16" t="str">
        <f t="shared" si="5"/>
        <v>12,HP45-20231212,S0,standard,liquid,231108,s0,45258,1,,1000,1,20,,,,,DS,0,,,11-29-2023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"/>
  <sheetViews>
    <sheetView workbookViewId="0">
      <selection activeCell="G7" sqref="G7"/>
    </sheetView>
  </sheetViews>
  <sheetFormatPr baseColWidth="10" defaultColWidth="11.1640625" defaultRowHeight="15" customHeight="1"/>
  <cols>
    <col min="1" max="13" width="9.33203125" customWidth="1"/>
  </cols>
  <sheetData>
    <row r="1" spans="1:13" ht="15.75" customHeight="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64.75" customHeight="1">
      <c r="A2" s="15" t="s">
        <v>157</v>
      </c>
      <c r="B2" s="16" t="str">
        <f>Samples!W26</f>
        <v>25,HP45-20231225,B-D04,sample,liquid,EXP 50,B-D04,45241,1,,400,2.125,20,,,,,DS,,TGFBS (Liquid DMEM),,11-29-2023</v>
      </c>
      <c r="C2" s="16" t="str">
        <f>Samples!W27</f>
        <v>26,HP45-20231226,B-D04,sample,liquid,EXP 50,B-D04,45241,2,,400,2.125,20,,,,,DS,,TGFBS (Liquid DMEM),,11-29-2023</v>
      </c>
      <c r="D2" s="16" t="str">
        <f>Samples!W28</f>
        <v>27,HP45-20231227,B-D04,sample,liquid,EXP 50,B-D04,45241,3,,400,2.125,20,,,,,DS,,TGFBS (Liquid DMEM),,11-29-2023</v>
      </c>
      <c r="E2" s="16" t="str">
        <f>Samples!W29</f>
        <v>28,HP45-20231228,B-D04,sample,liquid,EXP 50,B-D04,45241,4,,400,2.125,20,,,,,DS,,TGFBS (Liquid DMEM),,11-29-2023</v>
      </c>
      <c r="F2" s="16" t="str">
        <f>Samples!W30</f>
        <v>29,HP45-20231229,B-D05,sample,liquid,EXP 50,B-D05,45242,1,,400,2.125,20,,,,,DS,,TGFBS (Liquid DMEM),,11-29-2023</v>
      </c>
      <c r="G2" s="16" t="str">
        <f>Samples!W31</f>
        <v>30,HP45-20231230,B-D05,sample,liquid,EXP 50,B-D05,45242,2,,400,2.125,20,,,,,DS,,TGFBS (Liquid DMEM),,11-29-2023</v>
      </c>
      <c r="H2" s="16" t="str">
        <f>Samples!W32</f>
        <v>31,HP45-20231231,B-D05,sample,liquid,EXP 50,B-D05,45242,3,,400,2.125,20,,,,,DS,,TGFBS (Liquid DMEM),,11-29-2023</v>
      </c>
      <c r="I2" s="16" t="str">
        <f>Samples!W33</f>
        <v>32,HP45-20231232,B-D05,sample,liquid,EXP 50,B-D05,45242,4,,400,2.125,20,,,,,DS,,TGFBS (Liquid DMEM),,11-29-2023</v>
      </c>
      <c r="J2" s="16" t="str">
        <f>Samples!W34</f>
        <v>33,HP45-20231233,B-D06,sample,liquid,EXP 50,B-D06,45243,1,,400,2.125,20,,,,,DS,,TGFBS (Liquid DMEM),,11-29-2023</v>
      </c>
      <c r="K2" s="16" t="str">
        <f>Samples!W35</f>
        <v>34,HP45-20231234,B-D06,sample,liquid,EXP 50,B-D06,45243,2,,400,2.125,20,,,,,DS,,TGFBS (Liquid DMEM),,11-29-2023</v>
      </c>
      <c r="L2" s="16" t="str">
        <f>Samples!W36</f>
        <v>35,HP45-20231235,B-D06,sample,liquid,EXP 50,B-D06,45243,3,,400,2.125,20,,,,,DS,,TGFBS (Liquid DMEM),,11-29-2023</v>
      </c>
      <c r="M2" s="16" t="str">
        <f>Samples!W37</f>
        <v>36,HP45-20231236,B-D06,sample,liquid,EXP 50,B-D06,45243,4,,400,2.125,20,,,,,DS,,TGFBS (Liquid DMEM),,11-29-2023</v>
      </c>
    </row>
    <row r="3" spans="1:13" ht="44.25" customHeight="1">
      <c r="A3" s="15" t="s">
        <v>158</v>
      </c>
      <c r="B3" s="16" t="str">
        <f t="shared" ref="B3:M3" si="0">B2</f>
        <v>25,HP45-20231225,B-D04,sample,liquid,EXP 50,B-D04,45241,1,,400,2.125,20,,,,,DS,,TGFBS (Liquid DMEM),,11-29-2023</v>
      </c>
      <c r="C3" s="16" t="str">
        <f t="shared" si="0"/>
        <v>26,HP45-20231226,B-D04,sample,liquid,EXP 50,B-D04,45241,2,,400,2.125,20,,,,,DS,,TGFBS (Liquid DMEM),,11-29-2023</v>
      </c>
      <c r="D3" s="16" t="str">
        <f t="shared" si="0"/>
        <v>27,HP45-20231227,B-D04,sample,liquid,EXP 50,B-D04,45241,3,,400,2.125,20,,,,,DS,,TGFBS (Liquid DMEM),,11-29-2023</v>
      </c>
      <c r="E3" s="16" t="str">
        <f t="shared" si="0"/>
        <v>28,HP45-20231228,B-D04,sample,liquid,EXP 50,B-D04,45241,4,,400,2.125,20,,,,,DS,,TGFBS (Liquid DMEM),,11-29-2023</v>
      </c>
      <c r="F3" s="16" t="str">
        <f t="shared" si="0"/>
        <v>29,HP45-20231229,B-D05,sample,liquid,EXP 50,B-D05,45242,1,,400,2.125,20,,,,,DS,,TGFBS (Liquid DMEM),,11-29-2023</v>
      </c>
      <c r="G3" s="16" t="str">
        <f t="shared" si="0"/>
        <v>30,HP45-20231230,B-D05,sample,liquid,EXP 50,B-D05,45242,2,,400,2.125,20,,,,,DS,,TGFBS (Liquid DMEM),,11-29-2023</v>
      </c>
      <c r="H3" s="16" t="str">
        <f t="shared" si="0"/>
        <v>31,HP45-20231231,B-D05,sample,liquid,EXP 50,B-D05,45242,3,,400,2.125,20,,,,,DS,,TGFBS (Liquid DMEM),,11-29-2023</v>
      </c>
      <c r="I3" s="16" t="str">
        <f t="shared" si="0"/>
        <v>32,HP45-20231232,B-D05,sample,liquid,EXP 50,B-D05,45242,4,,400,2.125,20,,,,,DS,,TGFBS (Liquid DMEM),,11-29-2023</v>
      </c>
      <c r="J3" s="16" t="str">
        <f t="shared" si="0"/>
        <v>33,HP45-20231233,B-D06,sample,liquid,EXP 50,B-D06,45243,1,,400,2.125,20,,,,,DS,,TGFBS (Liquid DMEM),,11-29-2023</v>
      </c>
      <c r="K3" s="16" t="str">
        <f t="shared" si="0"/>
        <v>34,HP45-20231234,B-D06,sample,liquid,EXP 50,B-D06,45243,2,,400,2.125,20,,,,,DS,,TGFBS (Liquid DMEM),,11-29-2023</v>
      </c>
      <c r="L3" s="16" t="str">
        <f t="shared" si="0"/>
        <v>35,HP45-20231235,B-D06,sample,liquid,EXP 50,B-D06,45243,3,,400,2.125,20,,,,,DS,,TGFBS (Liquid DMEM),,11-29-2023</v>
      </c>
      <c r="M3" s="16" t="str">
        <f t="shared" si="0"/>
        <v>36,HP45-20231236,B-D06,sample,liquid,EXP 50,B-D06,45243,4,,400,2.125,20,,,,,DS,,TGFBS (Liquid DMEM),,11-29-2023</v>
      </c>
    </row>
    <row r="4" spans="1:13" ht="44.25" customHeight="1">
      <c r="A4" s="15" t="s">
        <v>159</v>
      </c>
      <c r="B4" s="16" t="str">
        <f t="shared" ref="B4:M4" si="1">B3</f>
        <v>25,HP45-20231225,B-D04,sample,liquid,EXP 50,B-D04,45241,1,,400,2.125,20,,,,,DS,,TGFBS (Liquid DMEM),,11-29-2023</v>
      </c>
      <c r="C4" s="16" t="str">
        <f t="shared" si="1"/>
        <v>26,HP45-20231226,B-D04,sample,liquid,EXP 50,B-D04,45241,2,,400,2.125,20,,,,,DS,,TGFBS (Liquid DMEM),,11-29-2023</v>
      </c>
      <c r="D4" s="16" t="str">
        <f t="shared" si="1"/>
        <v>27,HP45-20231227,B-D04,sample,liquid,EXP 50,B-D04,45241,3,,400,2.125,20,,,,,DS,,TGFBS (Liquid DMEM),,11-29-2023</v>
      </c>
      <c r="E4" s="16" t="str">
        <f t="shared" si="1"/>
        <v>28,HP45-20231228,B-D04,sample,liquid,EXP 50,B-D04,45241,4,,400,2.125,20,,,,,DS,,TGFBS (Liquid DMEM),,11-29-2023</v>
      </c>
      <c r="F4" s="16" t="str">
        <f t="shared" si="1"/>
        <v>29,HP45-20231229,B-D05,sample,liquid,EXP 50,B-D05,45242,1,,400,2.125,20,,,,,DS,,TGFBS (Liquid DMEM),,11-29-2023</v>
      </c>
      <c r="G4" s="16" t="str">
        <f t="shared" si="1"/>
        <v>30,HP45-20231230,B-D05,sample,liquid,EXP 50,B-D05,45242,2,,400,2.125,20,,,,,DS,,TGFBS (Liquid DMEM),,11-29-2023</v>
      </c>
      <c r="H4" s="16" t="str">
        <f t="shared" si="1"/>
        <v>31,HP45-20231231,B-D05,sample,liquid,EXP 50,B-D05,45242,3,,400,2.125,20,,,,,DS,,TGFBS (Liquid DMEM),,11-29-2023</v>
      </c>
      <c r="I4" s="16" t="str">
        <f t="shared" si="1"/>
        <v>32,HP45-20231232,B-D05,sample,liquid,EXP 50,B-D05,45242,4,,400,2.125,20,,,,,DS,,TGFBS (Liquid DMEM),,11-29-2023</v>
      </c>
      <c r="J4" s="16" t="str">
        <f t="shared" si="1"/>
        <v>33,HP45-20231233,B-D06,sample,liquid,EXP 50,B-D06,45243,1,,400,2.125,20,,,,,DS,,TGFBS (Liquid DMEM),,11-29-2023</v>
      </c>
      <c r="K4" s="16" t="str">
        <f t="shared" si="1"/>
        <v>34,HP45-20231234,B-D06,sample,liquid,EXP 50,B-D06,45243,2,,400,2.125,20,,,,,DS,,TGFBS (Liquid DMEM),,11-29-2023</v>
      </c>
      <c r="L4" s="16" t="str">
        <f t="shared" si="1"/>
        <v>35,HP45-20231235,B-D06,sample,liquid,EXP 50,B-D06,45243,3,,400,2.125,20,,,,,DS,,TGFBS (Liquid DMEM),,11-29-2023</v>
      </c>
      <c r="M4" s="16" t="str">
        <f t="shared" si="1"/>
        <v>36,HP45-20231236,B-D06,sample,liquid,EXP 50,B-D06,45243,4,,400,2.125,20,,,,,DS,,TGFBS (Liquid DMEM),,11-29-2023</v>
      </c>
    </row>
    <row r="5" spans="1:13" ht="44.25" customHeight="1">
      <c r="A5" s="15" t="s">
        <v>160</v>
      </c>
      <c r="B5" s="16" t="str">
        <f t="shared" ref="B5:M5" si="2">B4</f>
        <v>25,HP45-20231225,B-D04,sample,liquid,EXP 50,B-D04,45241,1,,400,2.125,20,,,,,DS,,TGFBS (Liquid DMEM),,11-29-2023</v>
      </c>
      <c r="C5" s="16" t="str">
        <f t="shared" si="2"/>
        <v>26,HP45-20231226,B-D04,sample,liquid,EXP 50,B-D04,45241,2,,400,2.125,20,,,,,DS,,TGFBS (Liquid DMEM),,11-29-2023</v>
      </c>
      <c r="D5" s="16" t="str">
        <f t="shared" si="2"/>
        <v>27,HP45-20231227,B-D04,sample,liquid,EXP 50,B-D04,45241,3,,400,2.125,20,,,,,DS,,TGFBS (Liquid DMEM),,11-29-2023</v>
      </c>
      <c r="E5" s="16" t="str">
        <f t="shared" si="2"/>
        <v>28,HP45-20231228,B-D04,sample,liquid,EXP 50,B-D04,45241,4,,400,2.125,20,,,,,DS,,TGFBS (Liquid DMEM),,11-29-2023</v>
      </c>
      <c r="F5" s="16" t="str">
        <f t="shared" si="2"/>
        <v>29,HP45-20231229,B-D05,sample,liquid,EXP 50,B-D05,45242,1,,400,2.125,20,,,,,DS,,TGFBS (Liquid DMEM),,11-29-2023</v>
      </c>
      <c r="G5" s="16" t="str">
        <f t="shared" si="2"/>
        <v>30,HP45-20231230,B-D05,sample,liquid,EXP 50,B-D05,45242,2,,400,2.125,20,,,,,DS,,TGFBS (Liquid DMEM),,11-29-2023</v>
      </c>
      <c r="H5" s="16" t="str">
        <f t="shared" si="2"/>
        <v>31,HP45-20231231,B-D05,sample,liquid,EXP 50,B-D05,45242,3,,400,2.125,20,,,,,DS,,TGFBS (Liquid DMEM),,11-29-2023</v>
      </c>
      <c r="I5" s="16" t="str">
        <f t="shared" si="2"/>
        <v>32,HP45-20231232,B-D05,sample,liquid,EXP 50,B-D05,45242,4,,400,2.125,20,,,,,DS,,TGFBS (Liquid DMEM),,11-29-2023</v>
      </c>
      <c r="J5" s="16" t="str">
        <f t="shared" si="2"/>
        <v>33,HP45-20231233,B-D06,sample,liquid,EXP 50,B-D06,45243,1,,400,2.125,20,,,,,DS,,TGFBS (Liquid DMEM),,11-29-2023</v>
      </c>
      <c r="K5" s="16" t="str">
        <f t="shared" si="2"/>
        <v>34,HP45-20231234,B-D06,sample,liquid,EXP 50,B-D06,45243,2,,400,2.125,20,,,,,DS,,TGFBS (Liquid DMEM),,11-29-2023</v>
      </c>
      <c r="L5" s="16" t="str">
        <f t="shared" si="2"/>
        <v>35,HP45-20231235,B-D06,sample,liquid,EXP 50,B-D06,45243,3,,400,2.125,20,,,,,DS,,TGFBS (Liquid DMEM),,11-29-2023</v>
      </c>
      <c r="M5" s="16" t="str">
        <f t="shared" si="2"/>
        <v>36,HP45-20231236,B-D06,sample,liquid,EXP 50,B-D06,45243,4,,400,2.125,20,,,,,DS,,TGFBS (Liquid DMEM),,11-29-2023</v>
      </c>
    </row>
    <row r="6" spans="1:13" ht="44.25" customHeight="1">
      <c r="A6" s="15" t="s">
        <v>161</v>
      </c>
      <c r="B6" s="16" t="str">
        <f>Samples!W70</f>
        <v>69,HP45-20231269,B-D04,sample,liquid,No_ChT_EXP50_,No_ChT_EXP50_B-D04,45241,1,,400,2.125,20,,,,,DS,,TGFBS (Liquid DMEM),,11-29-2023</v>
      </c>
      <c r="C6" s="16" t="str">
        <f>Samples!W71</f>
        <v>70,HP45-20231270,B-D04,sample,liquid,No_ChT_EXP50_,No_ChT_EXP50_B-D04,45241,2,,400,2.125,20,,,,,DS,,TGFBS (Liquid DMEM),,11-29-2023</v>
      </c>
      <c r="D6" s="16" t="str">
        <f>Samples!W72</f>
        <v>71,HP45-20231271,B-D04,sample,liquid,No_ChT_EXP50_,No_ChT_EXP50_B-D04,45241,3,,400,2.125,20,,,,,DS,,TGFBS (Liquid DMEM),,11-29-2023</v>
      </c>
      <c r="E6" s="16" t="str">
        <f>Samples!W73</f>
        <v>72,HP45-20231272,B-D04,sample,liquid,No_ChT_EXP50_,No_ChT_EXP50_B-D04,45241,4,,400,2.125,20,,,,,DS,,TGFBS (Liquid DMEM),,11-29-2023</v>
      </c>
      <c r="F6" s="16" t="str">
        <f>Samples!W74</f>
        <v>73,HP45-20231273,B-D05,sample,liquid,No_ChT_EXP50_,No_ChT_EXP50_B-D05,45242,1,,400,2.125,20,,,,,DS,,TGFBS (Liquid DMEM),,11-29-2023</v>
      </c>
      <c r="G6" s="16" t="str">
        <f>Samples!W75</f>
        <v>74,HP45-20231274,B-D05,sample,liquid,No_ChT_EXP50_,No_ChT_EXP50_B-D05,45242,2,,400,2.125,20,,,,,DS,,TGFBS (Liquid DMEM),,11-29-2023</v>
      </c>
      <c r="H6" s="16" t="str">
        <f>Samples!W76</f>
        <v>75,HP45-20231275,B-D05,sample,liquid,No_ChT_EXP50_,No_ChT_EXP50_B-D05,45242,3,,400,2.125,20,,,,,DS,,TGFBS (Liquid DMEM),,11-29-2023</v>
      </c>
      <c r="I6" s="16" t="str">
        <f>Samples!W77</f>
        <v>76,HP45-20231276,B-D05,sample,liquid,No_ChT_EXP50_,No_ChT_EXP50_B-D05,45242,4,,400,2.125,20,,,,,DS,,TGFBS (Liquid DMEM),,11-29-2023</v>
      </c>
      <c r="J6" s="16" t="str">
        <f>Samples!W78</f>
        <v>77,HP45-20231277,B-D06,sample,liquid,No_ChT_EXP50_,No_ChT_EXP50_B-D06,45243,1,,400,2.125,20,,,,,DS,,TGFBS (Liquid DMEM),,11-29-2023</v>
      </c>
      <c r="K6" s="16" t="str">
        <f>Samples!W79</f>
        <v>78,HP45-20231278,B-D06,sample,liquid,No_ChT_EXP50_,No_ChT_EXP50_B-D06,45243,2,,400,2.125,20,,,,,DS,,TGFBS (Liquid DMEM),,11-29-2023</v>
      </c>
      <c r="L6" s="16" t="str">
        <f>Samples!W80</f>
        <v>79,HP45-20231279,B-D06,sample,liquid,No_ChT_EXP50_,No_ChT_EXP50_B-D06,45243,3,,400,2.125,20,,,,,DS,,TGFBS (Liquid DMEM),,11-29-2023</v>
      </c>
      <c r="M6" s="16" t="str">
        <f>Samples!W81</f>
        <v>80,HP45-20231280,B-D06,sample,liquid,No_ChT_EXP50_,No_ChT_EXP50_B-D06,45243,4,,400,2.125,20,,,,,DS,,TGFBS (Liquid DMEM),,11-29-2023</v>
      </c>
    </row>
    <row r="7" spans="1:13" ht="44.25" customHeight="1">
      <c r="A7" s="15" t="s">
        <v>162</v>
      </c>
      <c r="B7" s="16" t="str">
        <f t="shared" ref="B7:M7" si="3">B6</f>
        <v>69,HP45-20231269,B-D04,sample,liquid,No_ChT_EXP50_,No_ChT_EXP50_B-D04,45241,1,,400,2.125,20,,,,,DS,,TGFBS (Liquid DMEM),,11-29-2023</v>
      </c>
      <c r="C7" s="16" t="str">
        <f t="shared" si="3"/>
        <v>70,HP45-20231270,B-D04,sample,liquid,No_ChT_EXP50_,No_ChT_EXP50_B-D04,45241,2,,400,2.125,20,,,,,DS,,TGFBS (Liquid DMEM),,11-29-2023</v>
      </c>
      <c r="D7" s="16" t="str">
        <f t="shared" si="3"/>
        <v>71,HP45-20231271,B-D04,sample,liquid,No_ChT_EXP50_,No_ChT_EXP50_B-D04,45241,3,,400,2.125,20,,,,,DS,,TGFBS (Liquid DMEM),,11-29-2023</v>
      </c>
      <c r="E7" s="16" t="str">
        <f t="shared" si="3"/>
        <v>72,HP45-20231272,B-D04,sample,liquid,No_ChT_EXP50_,No_ChT_EXP50_B-D04,45241,4,,400,2.125,20,,,,,DS,,TGFBS (Liquid DMEM),,11-29-2023</v>
      </c>
      <c r="F7" s="16" t="str">
        <f t="shared" si="3"/>
        <v>73,HP45-20231273,B-D05,sample,liquid,No_ChT_EXP50_,No_ChT_EXP50_B-D05,45242,1,,400,2.125,20,,,,,DS,,TGFBS (Liquid DMEM),,11-29-2023</v>
      </c>
      <c r="G7" s="16" t="str">
        <f t="shared" si="3"/>
        <v>74,HP45-20231274,B-D05,sample,liquid,No_ChT_EXP50_,No_ChT_EXP50_B-D05,45242,2,,400,2.125,20,,,,,DS,,TGFBS (Liquid DMEM),,11-29-2023</v>
      </c>
      <c r="H7" s="16" t="str">
        <f t="shared" si="3"/>
        <v>75,HP45-20231275,B-D05,sample,liquid,No_ChT_EXP50_,No_ChT_EXP50_B-D05,45242,3,,400,2.125,20,,,,,DS,,TGFBS (Liquid DMEM),,11-29-2023</v>
      </c>
      <c r="I7" s="16" t="str">
        <f t="shared" si="3"/>
        <v>76,HP45-20231276,B-D05,sample,liquid,No_ChT_EXP50_,No_ChT_EXP50_B-D05,45242,4,,400,2.125,20,,,,,DS,,TGFBS (Liquid DMEM),,11-29-2023</v>
      </c>
      <c r="J7" s="16" t="str">
        <f t="shared" si="3"/>
        <v>77,HP45-20231277,B-D06,sample,liquid,No_ChT_EXP50_,No_ChT_EXP50_B-D06,45243,1,,400,2.125,20,,,,,DS,,TGFBS (Liquid DMEM),,11-29-2023</v>
      </c>
      <c r="K7" s="16" t="str">
        <f t="shared" si="3"/>
        <v>78,HP45-20231278,B-D06,sample,liquid,No_ChT_EXP50_,No_ChT_EXP50_B-D06,45243,2,,400,2.125,20,,,,,DS,,TGFBS (Liquid DMEM),,11-29-2023</v>
      </c>
      <c r="L7" s="16" t="str">
        <f t="shared" si="3"/>
        <v>79,HP45-20231279,B-D06,sample,liquid,No_ChT_EXP50_,No_ChT_EXP50_B-D06,45243,3,,400,2.125,20,,,,,DS,,TGFBS (Liquid DMEM),,11-29-2023</v>
      </c>
      <c r="M7" s="16" t="str">
        <f t="shared" si="3"/>
        <v>80,HP45-20231280,B-D06,sample,liquid,No_ChT_EXP50_,No_ChT_EXP50_B-D06,45243,4,,400,2.125,20,,,,,DS,,TGFBS (Liquid DMEM),,11-29-2023</v>
      </c>
    </row>
    <row r="8" spans="1:13" ht="44.25" customHeight="1">
      <c r="A8" s="15" t="s">
        <v>163</v>
      </c>
      <c r="B8" s="16" t="str">
        <f t="shared" ref="B8:M8" si="4">B7</f>
        <v>69,HP45-20231269,B-D04,sample,liquid,No_ChT_EXP50_,No_ChT_EXP50_B-D04,45241,1,,400,2.125,20,,,,,DS,,TGFBS (Liquid DMEM),,11-29-2023</v>
      </c>
      <c r="C8" s="16" t="str">
        <f t="shared" si="4"/>
        <v>70,HP45-20231270,B-D04,sample,liquid,No_ChT_EXP50_,No_ChT_EXP50_B-D04,45241,2,,400,2.125,20,,,,,DS,,TGFBS (Liquid DMEM),,11-29-2023</v>
      </c>
      <c r="D8" s="16" t="str">
        <f t="shared" si="4"/>
        <v>71,HP45-20231271,B-D04,sample,liquid,No_ChT_EXP50_,No_ChT_EXP50_B-D04,45241,3,,400,2.125,20,,,,,DS,,TGFBS (Liquid DMEM),,11-29-2023</v>
      </c>
      <c r="E8" s="16" t="str">
        <f t="shared" si="4"/>
        <v>72,HP45-20231272,B-D04,sample,liquid,No_ChT_EXP50_,No_ChT_EXP50_B-D04,45241,4,,400,2.125,20,,,,,DS,,TGFBS (Liquid DMEM),,11-29-2023</v>
      </c>
      <c r="F8" s="16" t="str">
        <f t="shared" si="4"/>
        <v>73,HP45-20231273,B-D05,sample,liquid,No_ChT_EXP50_,No_ChT_EXP50_B-D05,45242,1,,400,2.125,20,,,,,DS,,TGFBS (Liquid DMEM),,11-29-2023</v>
      </c>
      <c r="G8" s="16" t="str">
        <f t="shared" si="4"/>
        <v>74,HP45-20231274,B-D05,sample,liquid,No_ChT_EXP50_,No_ChT_EXP50_B-D05,45242,2,,400,2.125,20,,,,,DS,,TGFBS (Liquid DMEM),,11-29-2023</v>
      </c>
      <c r="H8" s="16" t="str">
        <f t="shared" si="4"/>
        <v>75,HP45-20231275,B-D05,sample,liquid,No_ChT_EXP50_,No_ChT_EXP50_B-D05,45242,3,,400,2.125,20,,,,,DS,,TGFBS (Liquid DMEM),,11-29-2023</v>
      </c>
      <c r="I8" s="16" t="str">
        <f t="shared" si="4"/>
        <v>76,HP45-20231276,B-D05,sample,liquid,No_ChT_EXP50_,No_ChT_EXP50_B-D05,45242,4,,400,2.125,20,,,,,DS,,TGFBS (Liquid DMEM),,11-29-2023</v>
      </c>
      <c r="J8" s="16" t="str">
        <f t="shared" si="4"/>
        <v>77,HP45-20231277,B-D06,sample,liquid,No_ChT_EXP50_,No_ChT_EXP50_B-D06,45243,1,,400,2.125,20,,,,,DS,,TGFBS (Liquid DMEM),,11-29-2023</v>
      </c>
      <c r="K8" s="16" t="str">
        <f t="shared" si="4"/>
        <v>78,HP45-20231278,B-D06,sample,liquid,No_ChT_EXP50_,No_ChT_EXP50_B-D06,45243,2,,400,2.125,20,,,,,DS,,TGFBS (Liquid DMEM),,11-29-2023</v>
      </c>
      <c r="L8" s="16" t="str">
        <f t="shared" si="4"/>
        <v>79,HP45-20231279,B-D06,sample,liquid,No_ChT_EXP50_,No_ChT_EXP50_B-D06,45243,3,,400,2.125,20,,,,,DS,,TGFBS (Liquid DMEM),,11-29-2023</v>
      </c>
      <c r="M8" s="16" t="str">
        <f t="shared" si="4"/>
        <v>80,HP45-20231280,B-D06,sample,liquid,No_ChT_EXP50_,No_ChT_EXP50_B-D06,45243,4,,400,2.125,20,,,,,DS,,TGFBS (Liquid DMEM),,11-29-2023</v>
      </c>
    </row>
    <row r="9" spans="1:13" ht="44.25" customHeight="1">
      <c r="A9" s="15" t="s">
        <v>164</v>
      </c>
      <c r="B9" s="16" t="str">
        <f>Samples!W8</f>
        <v>7,HP45-20231207,S5,standard,liquid,231108,s5,45258,1,,1000,1,20,,,,,DS,1,,,11-29-2023</v>
      </c>
      <c r="C9" s="16" t="str">
        <f>Samples!W9</f>
        <v>8,HP45-20231208,S4,standard,liquid,231108,s4,45258,1,,1000,1,20,,,,,DS,0.8,,,11-29-2023</v>
      </c>
      <c r="D9" s="16" t="str">
        <f>Samples!W10</f>
        <v>9,HP45-20231209,S3,standard,liquid,231108,s3,45258,1,,1000,1,20,,,,,DS,0.6,,,11-29-2023</v>
      </c>
      <c r="E9" s="16" t="str">
        <f>Samples!W11</f>
        <v>10,HP45-20231210,S2,standard,liquid,231108,s2,45258,1,,1000,1,20,,,,,DS,0.4,,,11-29-2023</v>
      </c>
      <c r="F9" s="16" t="str">
        <f>Samples!W12</f>
        <v>11,HP45-20231211,S1,standard,liquid,231108,s1,45258,1,,1000,1,20,,,,,DS,0.2,,,11-29-2023</v>
      </c>
      <c r="G9" s="16" t="str">
        <f>Samples!W13</f>
        <v>12,HP45-20231212,S0,standard,liquid,231108,s0,45258,1,,1000,1,20,,,,,DS,0,,,11-29-2023</v>
      </c>
      <c r="H9" s="16" t="str">
        <f t="shared" ref="H9:M9" si="5">B9</f>
        <v>7,HP45-20231207,S5,standard,liquid,231108,s5,45258,1,,1000,1,20,,,,,DS,1,,,11-29-2023</v>
      </c>
      <c r="I9" s="16" t="str">
        <f t="shared" si="5"/>
        <v>8,HP45-20231208,S4,standard,liquid,231108,s4,45258,1,,1000,1,20,,,,,DS,0.8,,,11-29-2023</v>
      </c>
      <c r="J9" s="16" t="str">
        <f t="shared" si="5"/>
        <v>9,HP45-20231209,S3,standard,liquid,231108,s3,45258,1,,1000,1,20,,,,,DS,0.6,,,11-29-2023</v>
      </c>
      <c r="K9" s="16" t="str">
        <f t="shared" si="5"/>
        <v>10,HP45-20231210,S2,standard,liquid,231108,s2,45258,1,,1000,1,20,,,,,DS,0.4,,,11-29-2023</v>
      </c>
      <c r="L9" s="16" t="str">
        <f t="shared" si="5"/>
        <v>11,HP45-20231211,S1,standard,liquid,231108,s1,45258,1,,1000,1,20,,,,,DS,0.2,,,11-29-2023</v>
      </c>
      <c r="M9" s="16" t="str">
        <f t="shared" si="5"/>
        <v>12,HP45-20231212,S0,standard,liquid,231108,s0,45258,1,,1000,1,20,,,,,DS,0,,,11-29-2023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"/>
  <sheetViews>
    <sheetView topLeftCell="A4" workbookViewId="0">
      <selection activeCell="H9" sqref="H9"/>
    </sheetView>
  </sheetViews>
  <sheetFormatPr baseColWidth="10" defaultColWidth="11.1640625" defaultRowHeight="15" customHeight="1"/>
  <cols>
    <col min="1" max="1" width="17.33203125" customWidth="1"/>
    <col min="2" max="13" width="9" customWidth="1"/>
  </cols>
  <sheetData>
    <row r="1" spans="1:13" ht="15.75" customHeight="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57" customHeight="1">
      <c r="A2" s="15" t="s">
        <v>157</v>
      </c>
      <c r="B2" s="16" t="str">
        <f>Samples!W38</f>
        <v>37,HP45-20231237,B-D07,sample,liquid,EXP 50,B-D07,45244,1,,400,2.125,20,,,,,DS,,TGFBS (Liquid DMEM),,11-29-2023</v>
      </c>
      <c r="C2" s="16" t="str">
        <f>Samples!W39</f>
        <v>38,HP45-20231238,B-D07,sample,liquid,EXP 50,B-D07,45244,2,,400,2.125,20,,,,,DS,,TGFBS (Liquid DMEM),,11-29-2023</v>
      </c>
      <c r="D2" s="16" t="str">
        <f>Samples!W40</f>
        <v>39,HP45-20231239,B-D07,sample,liquid,EXP 50,B-D07,45244,3,,400,2.125,20,,,,,DS,,TGFBS (Liquid DMEM),,11-29-2023</v>
      </c>
      <c r="E2" s="16" t="str">
        <f>Samples!W41</f>
        <v>40,HP45-20231240,B-D07,sample,liquid,EXP 50,B-D07,45244,4,,400,2.125,20,,,,,DS,,TGFBS (Liquid DMEM),,11-29-2023</v>
      </c>
      <c r="F2" s="16" t="str">
        <f>Samples!W42</f>
        <v>41,HP45-20231241,B-D08,sample,liquid,EXP 50,B-D08,45245,1,,400,2.125,20,,,,,DS,,TGFBS (Liquid DMEM),,11-29-2023</v>
      </c>
      <c r="G2" s="16" t="str">
        <f>Samples!W43</f>
        <v>42,HP45-20231242,B-D08,sample,liquid,EXP 50,B-D08,45245,2,,400,2.125,20,,,,,DS,,TGFBS (Liquid DMEM),,11-29-2023</v>
      </c>
      <c r="H2" s="16" t="str">
        <f>Samples!W44</f>
        <v>43,HP45-20231243,B-D08,sample,liquid,EXP 50,B-D08,45245,3,,400,2.125,20,,,,,DS,,TGFBS (Liquid DMEM),,11-29-2023</v>
      </c>
      <c r="I2" s="16" t="str">
        <f>Samples!W45</f>
        <v>44,HP45-20231244,B-D08,sample,liquid,EXP 50,B-D08,45245,4,,400,2.125,20,,,,,DS,,TGFBS (Liquid DMEM),,11-29-2023</v>
      </c>
      <c r="J2" s="16" t="str">
        <f>Samples!W46</f>
        <v>45,HP45-20231245,B-D09,sample,liquid,EXP 50,B-D09,45246,1,,400,2.125,20,,,,,DS,,TGFBS (Liquid DMEM),,11-29-2023</v>
      </c>
      <c r="K2" s="16" t="str">
        <f>Samples!W47</f>
        <v>46,HP45-20231246,B-D09,sample,liquid,EXP 50,B-D09,45246,2,,400,2.125,20,,,,,DS,,TGFBS (Liquid DMEM),,11-29-2023</v>
      </c>
      <c r="L2" s="16" t="str">
        <f>Samples!W48</f>
        <v>47,HP45-20231247,B-D09,sample,liquid,EXP 50,B-D09,45246,3,,400,2.125,20,,,,,DS,,TGFBS (Liquid DMEM),,11-29-2023</v>
      </c>
      <c r="M2" s="16" t="str">
        <f>Samples!W49</f>
        <v>48,HP45-20231248,B-D09,sample,liquid,EXP 50,B-D09,45246,4,,400,2.125,20,,,,,DS,,TGFBS (Liquid DMEM),,11-29-2023</v>
      </c>
    </row>
    <row r="3" spans="1:13" ht="57" customHeight="1">
      <c r="A3" s="15" t="s">
        <v>158</v>
      </c>
      <c r="B3" s="16" t="str">
        <f t="shared" ref="B3:M3" si="0">B2</f>
        <v>37,HP45-20231237,B-D07,sample,liquid,EXP 50,B-D07,45244,1,,400,2.125,20,,,,,DS,,TGFBS (Liquid DMEM),,11-29-2023</v>
      </c>
      <c r="C3" s="16" t="str">
        <f t="shared" si="0"/>
        <v>38,HP45-20231238,B-D07,sample,liquid,EXP 50,B-D07,45244,2,,400,2.125,20,,,,,DS,,TGFBS (Liquid DMEM),,11-29-2023</v>
      </c>
      <c r="D3" s="16" t="str">
        <f t="shared" si="0"/>
        <v>39,HP45-20231239,B-D07,sample,liquid,EXP 50,B-D07,45244,3,,400,2.125,20,,,,,DS,,TGFBS (Liquid DMEM),,11-29-2023</v>
      </c>
      <c r="E3" s="16" t="str">
        <f t="shared" si="0"/>
        <v>40,HP45-20231240,B-D07,sample,liquid,EXP 50,B-D07,45244,4,,400,2.125,20,,,,,DS,,TGFBS (Liquid DMEM),,11-29-2023</v>
      </c>
      <c r="F3" s="16" t="str">
        <f t="shared" si="0"/>
        <v>41,HP45-20231241,B-D08,sample,liquid,EXP 50,B-D08,45245,1,,400,2.125,20,,,,,DS,,TGFBS (Liquid DMEM),,11-29-2023</v>
      </c>
      <c r="G3" s="16" t="str">
        <f t="shared" si="0"/>
        <v>42,HP45-20231242,B-D08,sample,liquid,EXP 50,B-D08,45245,2,,400,2.125,20,,,,,DS,,TGFBS (Liquid DMEM),,11-29-2023</v>
      </c>
      <c r="H3" s="16" t="str">
        <f t="shared" si="0"/>
        <v>43,HP45-20231243,B-D08,sample,liquid,EXP 50,B-D08,45245,3,,400,2.125,20,,,,,DS,,TGFBS (Liquid DMEM),,11-29-2023</v>
      </c>
      <c r="I3" s="16" t="str">
        <f t="shared" si="0"/>
        <v>44,HP45-20231244,B-D08,sample,liquid,EXP 50,B-D08,45245,4,,400,2.125,20,,,,,DS,,TGFBS (Liquid DMEM),,11-29-2023</v>
      </c>
      <c r="J3" s="16" t="str">
        <f t="shared" si="0"/>
        <v>45,HP45-20231245,B-D09,sample,liquid,EXP 50,B-D09,45246,1,,400,2.125,20,,,,,DS,,TGFBS (Liquid DMEM),,11-29-2023</v>
      </c>
      <c r="K3" s="16" t="str">
        <f t="shared" si="0"/>
        <v>46,HP45-20231246,B-D09,sample,liquid,EXP 50,B-D09,45246,2,,400,2.125,20,,,,,DS,,TGFBS (Liquid DMEM),,11-29-2023</v>
      </c>
      <c r="L3" s="16" t="str">
        <f t="shared" si="0"/>
        <v>47,HP45-20231247,B-D09,sample,liquid,EXP 50,B-D09,45246,3,,400,2.125,20,,,,,DS,,TGFBS (Liquid DMEM),,11-29-2023</v>
      </c>
      <c r="M3" s="16" t="str">
        <f t="shared" si="0"/>
        <v>48,HP45-20231248,B-D09,sample,liquid,EXP 50,B-D09,45246,4,,400,2.125,20,,,,,DS,,TGFBS (Liquid DMEM),,11-29-2023</v>
      </c>
    </row>
    <row r="4" spans="1:13" ht="57" customHeight="1">
      <c r="A4" s="15" t="s">
        <v>159</v>
      </c>
      <c r="B4" s="16" t="str">
        <f t="shared" ref="B4:M4" si="1">B3</f>
        <v>37,HP45-20231237,B-D07,sample,liquid,EXP 50,B-D07,45244,1,,400,2.125,20,,,,,DS,,TGFBS (Liquid DMEM),,11-29-2023</v>
      </c>
      <c r="C4" s="16" t="str">
        <f t="shared" si="1"/>
        <v>38,HP45-20231238,B-D07,sample,liquid,EXP 50,B-D07,45244,2,,400,2.125,20,,,,,DS,,TGFBS (Liquid DMEM),,11-29-2023</v>
      </c>
      <c r="D4" s="16" t="str">
        <f t="shared" si="1"/>
        <v>39,HP45-20231239,B-D07,sample,liquid,EXP 50,B-D07,45244,3,,400,2.125,20,,,,,DS,,TGFBS (Liquid DMEM),,11-29-2023</v>
      </c>
      <c r="E4" s="16" t="str">
        <f t="shared" si="1"/>
        <v>40,HP45-20231240,B-D07,sample,liquid,EXP 50,B-D07,45244,4,,400,2.125,20,,,,,DS,,TGFBS (Liquid DMEM),,11-29-2023</v>
      </c>
      <c r="F4" s="16" t="str">
        <f t="shared" si="1"/>
        <v>41,HP45-20231241,B-D08,sample,liquid,EXP 50,B-D08,45245,1,,400,2.125,20,,,,,DS,,TGFBS (Liquid DMEM),,11-29-2023</v>
      </c>
      <c r="G4" s="16" t="str">
        <f t="shared" si="1"/>
        <v>42,HP45-20231242,B-D08,sample,liquid,EXP 50,B-D08,45245,2,,400,2.125,20,,,,,DS,,TGFBS (Liquid DMEM),,11-29-2023</v>
      </c>
      <c r="H4" s="16" t="str">
        <f t="shared" si="1"/>
        <v>43,HP45-20231243,B-D08,sample,liquid,EXP 50,B-D08,45245,3,,400,2.125,20,,,,,DS,,TGFBS (Liquid DMEM),,11-29-2023</v>
      </c>
      <c r="I4" s="16" t="str">
        <f t="shared" si="1"/>
        <v>44,HP45-20231244,B-D08,sample,liquid,EXP 50,B-D08,45245,4,,400,2.125,20,,,,,DS,,TGFBS (Liquid DMEM),,11-29-2023</v>
      </c>
      <c r="J4" s="16" t="str">
        <f t="shared" si="1"/>
        <v>45,HP45-20231245,B-D09,sample,liquid,EXP 50,B-D09,45246,1,,400,2.125,20,,,,,DS,,TGFBS (Liquid DMEM),,11-29-2023</v>
      </c>
      <c r="K4" s="16" t="str">
        <f t="shared" si="1"/>
        <v>46,HP45-20231246,B-D09,sample,liquid,EXP 50,B-D09,45246,2,,400,2.125,20,,,,,DS,,TGFBS (Liquid DMEM),,11-29-2023</v>
      </c>
      <c r="L4" s="16" t="str">
        <f t="shared" si="1"/>
        <v>47,HP45-20231247,B-D09,sample,liquid,EXP 50,B-D09,45246,3,,400,2.125,20,,,,,DS,,TGFBS (Liquid DMEM),,11-29-2023</v>
      </c>
      <c r="M4" s="16" t="str">
        <f t="shared" si="1"/>
        <v>48,HP45-20231248,B-D09,sample,liquid,EXP 50,B-D09,45246,4,,400,2.125,20,,,,,DS,,TGFBS (Liquid DMEM),,11-29-2023</v>
      </c>
    </row>
    <row r="5" spans="1:13" ht="57" customHeight="1">
      <c r="A5" s="15" t="s">
        <v>160</v>
      </c>
      <c r="B5" s="16" t="str">
        <f t="shared" ref="B5:M5" si="2">B4</f>
        <v>37,HP45-20231237,B-D07,sample,liquid,EXP 50,B-D07,45244,1,,400,2.125,20,,,,,DS,,TGFBS (Liquid DMEM),,11-29-2023</v>
      </c>
      <c r="C5" s="16" t="str">
        <f t="shared" si="2"/>
        <v>38,HP45-20231238,B-D07,sample,liquid,EXP 50,B-D07,45244,2,,400,2.125,20,,,,,DS,,TGFBS (Liquid DMEM),,11-29-2023</v>
      </c>
      <c r="D5" s="16" t="str">
        <f t="shared" si="2"/>
        <v>39,HP45-20231239,B-D07,sample,liquid,EXP 50,B-D07,45244,3,,400,2.125,20,,,,,DS,,TGFBS (Liquid DMEM),,11-29-2023</v>
      </c>
      <c r="E5" s="16" t="str">
        <f t="shared" si="2"/>
        <v>40,HP45-20231240,B-D07,sample,liquid,EXP 50,B-D07,45244,4,,400,2.125,20,,,,,DS,,TGFBS (Liquid DMEM),,11-29-2023</v>
      </c>
      <c r="F5" s="16" t="str">
        <f t="shared" si="2"/>
        <v>41,HP45-20231241,B-D08,sample,liquid,EXP 50,B-D08,45245,1,,400,2.125,20,,,,,DS,,TGFBS (Liquid DMEM),,11-29-2023</v>
      </c>
      <c r="G5" s="16" t="str">
        <f t="shared" si="2"/>
        <v>42,HP45-20231242,B-D08,sample,liquid,EXP 50,B-D08,45245,2,,400,2.125,20,,,,,DS,,TGFBS (Liquid DMEM),,11-29-2023</v>
      </c>
      <c r="H5" s="16" t="str">
        <f t="shared" si="2"/>
        <v>43,HP45-20231243,B-D08,sample,liquid,EXP 50,B-D08,45245,3,,400,2.125,20,,,,,DS,,TGFBS (Liquid DMEM),,11-29-2023</v>
      </c>
      <c r="I5" s="16" t="str">
        <f t="shared" si="2"/>
        <v>44,HP45-20231244,B-D08,sample,liquid,EXP 50,B-D08,45245,4,,400,2.125,20,,,,,DS,,TGFBS (Liquid DMEM),,11-29-2023</v>
      </c>
      <c r="J5" s="16" t="str">
        <f t="shared" si="2"/>
        <v>45,HP45-20231245,B-D09,sample,liquid,EXP 50,B-D09,45246,1,,400,2.125,20,,,,,DS,,TGFBS (Liquid DMEM),,11-29-2023</v>
      </c>
      <c r="K5" s="16" t="str">
        <f t="shared" si="2"/>
        <v>46,HP45-20231246,B-D09,sample,liquid,EXP 50,B-D09,45246,2,,400,2.125,20,,,,,DS,,TGFBS (Liquid DMEM),,11-29-2023</v>
      </c>
      <c r="L5" s="16" t="str">
        <f t="shared" si="2"/>
        <v>47,HP45-20231247,B-D09,sample,liquid,EXP 50,B-D09,45246,3,,400,2.125,20,,,,,DS,,TGFBS (Liquid DMEM),,11-29-2023</v>
      </c>
      <c r="M5" s="16" t="str">
        <f t="shared" si="2"/>
        <v>48,HP45-20231248,B-D09,sample,liquid,EXP 50,B-D09,45246,4,,400,2.125,20,,,,,DS,,TGFBS (Liquid DMEM),,11-29-2023</v>
      </c>
    </row>
    <row r="6" spans="1:13" ht="57" customHeight="1">
      <c r="A6" s="15" t="s">
        <v>161</v>
      </c>
      <c r="B6" s="16" t="str">
        <f>Samples!W82</f>
        <v>81,HP45-20231281,B-D07,sample,liquid,No_ChT_EXP50_,No_ChT_EXP50_B-D07,45244,1,,400,2.125,20,,,,,DS,,TGFBS (Liquid DMEM),,11-29-2023</v>
      </c>
      <c r="C6" s="16" t="str">
        <f>Samples!W83</f>
        <v>82,HP45-20231282,B-D07,sample,liquid,No_ChT_EXP50_,No_ChT_EXP50_B-D07,45244,2,,400,2.125,20,,,,,DS,,TGFBS (Liquid DMEM),,11-29-2023</v>
      </c>
      <c r="D6" s="16" t="str">
        <f>Samples!W84</f>
        <v>83,HP45-20231283,B-D07,sample,liquid,No_ChT_EXP50_,No_ChT_EXP50_B-D07,45244,3,,400,2.125,20,,,,,DS,,TGFBS (Liquid DMEM),,11-29-2023</v>
      </c>
      <c r="E6" s="16" t="str">
        <f>Samples!W85</f>
        <v>84,HP45-20231284,B-D07,sample,liquid,No_ChT_EXP50_,No_ChT_EXP50_B-D07,45244,4,,400,2.125,20,,,,,DS,,TGFBS (Liquid DMEM),,11-29-2023</v>
      </c>
      <c r="F6" s="16" t="str">
        <f>Samples!W86</f>
        <v>85,HP45-20231285,B-D08,sample,liquid,No_ChT_EXP50_,No_ChT_EXP50_B-D08,45245,1,,400,2.125,20,,,,,DS,,TGFBS (Liquid DMEM),,11-29-2023</v>
      </c>
      <c r="G6" s="16" t="str">
        <f>Samples!W87</f>
        <v>86,HP45-20231286,B-D08,sample,liquid,No_ChT_EXP50_,No_ChT_EXP50_B-D08,45245,2,,400,2.125,20,,,,,DS,,TGFBS (Liquid DMEM),,11-29-2023</v>
      </c>
      <c r="H6" s="16" t="str">
        <f>Samples!W88</f>
        <v>87,HP45-20231287,B-D08,sample,liquid,No_ChT_EXP50_,No_ChT_EXP50_B-D08,45245,3,,400,2.125,20,,,,,DS,,TGFBS (Liquid DMEM),,11-29-2023</v>
      </c>
      <c r="I6" s="16" t="str">
        <f>Samples!W89</f>
        <v>88,HP45-20231288,B-D08,sample,liquid,No_ChT_EXP50_,No_ChT_EXP50_B-D08,45245,4,,400,2.125,20,,,,,DS,,TGFBS (Liquid DMEM),,11-29-2023</v>
      </c>
      <c r="J6" s="16" t="str">
        <f>Samples!W90</f>
        <v>89,HP45-20231289,B-D09,sample,liquid,No_ChT_EXP50_,No_ChT_EXP50_B-D09,45246,1,,400,2.125,20,,,,,DS,,TGFBS (Liquid DMEM),,11-29-2023</v>
      </c>
      <c r="K6" s="16" t="str">
        <f>Samples!W91</f>
        <v>90,HP45-20231290,B-D09,sample,liquid,No_ChT_EXP50_,No_ChT_EXP50_B-D09,45246,2,,400,2.125,20,,,,,DS,,TGFBS (Liquid DMEM),,11-29-2023</v>
      </c>
      <c r="L6" s="16" t="str">
        <f>Samples!W92</f>
        <v>91,HP45-20231291,B-D09,sample,liquid,No_ChT_EXP50_,No_ChT_EXP50_B-D09,45246,3,,400,2.125,20,,,,,DS,,TGFBS (Liquid DMEM),,11-29-2023</v>
      </c>
      <c r="M6" s="16" t="str">
        <f>Samples!W93</f>
        <v>92,HP45-20231292,B-D09,sample,liquid,No_ChT_EXP50_,No_ChT_EXP50_B-D09,45246,4,,400,2.125,20,,,,,DS,,TGFBS (Liquid DMEM),,11-29-2023</v>
      </c>
    </row>
    <row r="7" spans="1:13" ht="57" customHeight="1">
      <c r="A7" s="15" t="s">
        <v>162</v>
      </c>
      <c r="B7" s="16" t="str">
        <f t="shared" ref="B7:M7" si="3">B6</f>
        <v>81,HP45-20231281,B-D07,sample,liquid,No_ChT_EXP50_,No_ChT_EXP50_B-D07,45244,1,,400,2.125,20,,,,,DS,,TGFBS (Liquid DMEM),,11-29-2023</v>
      </c>
      <c r="C7" s="16" t="str">
        <f t="shared" si="3"/>
        <v>82,HP45-20231282,B-D07,sample,liquid,No_ChT_EXP50_,No_ChT_EXP50_B-D07,45244,2,,400,2.125,20,,,,,DS,,TGFBS (Liquid DMEM),,11-29-2023</v>
      </c>
      <c r="D7" s="16" t="str">
        <f t="shared" si="3"/>
        <v>83,HP45-20231283,B-D07,sample,liquid,No_ChT_EXP50_,No_ChT_EXP50_B-D07,45244,3,,400,2.125,20,,,,,DS,,TGFBS (Liquid DMEM),,11-29-2023</v>
      </c>
      <c r="E7" s="16" t="str">
        <f t="shared" si="3"/>
        <v>84,HP45-20231284,B-D07,sample,liquid,No_ChT_EXP50_,No_ChT_EXP50_B-D07,45244,4,,400,2.125,20,,,,,DS,,TGFBS (Liquid DMEM),,11-29-2023</v>
      </c>
      <c r="F7" s="16" t="str">
        <f t="shared" si="3"/>
        <v>85,HP45-20231285,B-D08,sample,liquid,No_ChT_EXP50_,No_ChT_EXP50_B-D08,45245,1,,400,2.125,20,,,,,DS,,TGFBS (Liquid DMEM),,11-29-2023</v>
      </c>
      <c r="G7" s="16" t="str">
        <f t="shared" si="3"/>
        <v>86,HP45-20231286,B-D08,sample,liquid,No_ChT_EXP50_,No_ChT_EXP50_B-D08,45245,2,,400,2.125,20,,,,,DS,,TGFBS (Liquid DMEM),,11-29-2023</v>
      </c>
      <c r="H7" s="16" t="str">
        <f t="shared" si="3"/>
        <v>87,HP45-20231287,B-D08,sample,liquid,No_ChT_EXP50_,No_ChT_EXP50_B-D08,45245,3,,400,2.125,20,,,,,DS,,TGFBS (Liquid DMEM),,11-29-2023</v>
      </c>
      <c r="I7" s="16" t="str">
        <f t="shared" si="3"/>
        <v>88,HP45-20231288,B-D08,sample,liquid,No_ChT_EXP50_,No_ChT_EXP50_B-D08,45245,4,,400,2.125,20,,,,,DS,,TGFBS (Liquid DMEM),,11-29-2023</v>
      </c>
      <c r="J7" s="16" t="str">
        <f t="shared" si="3"/>
        <v>89,HP45-20231289,B-D09,sample,liquid,No_ChT_EXP50_,No_ChT_EXP50_B-D09,45246,1,,400,2.125,20,,,,,DS,,TGFBS (Liquid DMEM),,11-29-2023</v>
      </c>
      <c r="K7" s="16" t="str">
        <f t="shared" si="3"/>
        <v>90,HP45-20231290,B-D09,sample,liquid,No_ChT_EXP50_,No_ChT_EXP50_B-D09,45246,2,,400,2.125,20,,,,,DS,,TGFBS (Liquid DMEM),,11-29-2023</v>
      </c>
      <c r="L7" s="16" t="str">
        <f t="shared" si="3"/>
        <v>91,HP45-20231291,B-D09,sample,liquid,No_ChT_EXP50_,No_ChT_EXP50_B-D09,45246,3,,400,2.125,20,,,,,DS,,TGFBS (Liquid DMEM),,11-29-2023</v>
      </c>
      <c r="M7" s="16" t="str">
        <f t="shared" si="3"/>
        <v>92,HP45-20231292,B-D09,sample,liquid,No_ChT_EXP50_,No_ChT_EXP50_B-D09,45246,4,,400,2.125,20,,,,,DS,,TGFBS (Liquid DMEM),,11-29-2023</v>
      </c>
    </row>
    <row r="8" spans="1:13" ht="57" customHeight="1">
      <c r="A8" s="15" t="s">
        <v>163</v>
      </c>
      <c r="B8" s="16" t="str">
        <f t="shared" ref="B8:M8" si="4">B7</f>
        <v>81,HP45-20231281,B-D07,sample,liquid,No_ChT_EXP50_,No_ChT_EXP50_B-D07,45244,1,,400,2.125,20,,,,,DS,,TGFBS (Liquid DMEM),,11-29-2023</v>
      </c>
      <c r="C8" s="16" t="str">
        <f t="shared" si="4"/>
        <v>82,HP45-20231282,B-D07,sample,liquid,No_ChT_EXP50_,No_ChT_EXP50_B-D07,45244,2,,400,2.125,20,,,,,DS,,TGFBS (Liquid DMEM),,11-29-2023</v>
      </c>
      <c r="D8" s="16" t="str">
        <f t="shared" si="4"/>
        <v>83,HP45-20231283,B-D07,sample,liquid,No_ChT_EXP50_,No_ChT_EXP50_B-D07,45244,3,,400,2.125,20,,,,,DS,,TGFBS (Liquid DMEM),,11-29-2023</v>
      </c>
      <c r="E8" s="16" t="str">
        <f t="shared" si="4"/>
        <v>84,HP45-20231284,B-D07,sample,liquid,No_ChT_EXP50_,No_ChT_EXP50_B-D07,45244,4,,400,2.125,20,,,,,DS,,TGFBS (Liquid DMEM),,11-29-2023</v>
      </c>
      <c r="F8" s="16" t="str">
        <f t="shared" si="4"/>
        <v>85,HP45-20231285,B-D08,sample,liquid,No_ChT_EXP50_,No_ChT_EXP50_B-D08,45245,1,,400,2.125,20,,,,,DS,,TGFBS (Liquid DMEM),,11-29-2023</v>
      </c>
      <c r="G8" s="16" t="str">
        <f t="shared" si="4"/>
        <v>86,HP45-20231286,B-D08,sample,liquid,No_ChT_EXP50_,No_ChT_EXP50_B-D08,45245,2,,400,2.125,20,,,,,DS,,TGFBS (Liquid DMEM),,11-29-2023</v>
      </c>
      <c r="H8" s="16" t="str">
        <f t="shared" si="4"/>
        <v>87,HP45-20231287,B-D08,sample,liquid,No_ChT_EXP50_,No_ChT_EXP50_B-D08,45245,3,,400,2.125,20,,,,,DS,,TGFBS (Liquid DMEM),,11-29-2023</v>
      </c>
      <c r="I8" s="16" t="str">
        <f t="shared" si="4"/>
        <v>88,HP45-20231288,B-D08,sample,liquid,No_ChT_EXP50_,No_ChT_EXP50_B-D08,45245,4,,400,2.125,20,,,,,DS,,TGFBS (Liquid DMEM),,11-29-2023</v>
      </c>
      <c r="J8" s="16" t="str">
        <f t="shared" si="4"/>
        <v>89,HP45-20231289,B-D09,sample,liquid,No_ChT_EXP50_,No_ChT_EXP50_B-D09,45246,1,,400,2.125,20,,,,,DS,,TGFBS (Liquid DMEM),,11-29-2023</v>
      </c>
      <c r="K8" s="16" t="str">
        <f t="shared" si="4"/>
        <v>90,HP45-20231290,B-D09,sample,liquid,No_ChT_EXP50_,No_ChT_EXP50_B-D09,45246,2,,400,2.125,20,,,,,DS,,TGFBS (Liquid DMEM),,11-29-2023</v>
      </c>
      <c r="L8" s="16" t="str">
        <f t="shared" si="4"/>
        <v>91,HP45-20231291,B-D09,sample,liquid,No_ChT_EXP50_,No_ChT_EXP50_B-D09,45246,3,,400,2.125,20,,,,,DS,,TGFBS (Liquid DMEM),,11-29-2023</v>
      </c>
      <c r="M8" s="16" t="str">
        <f t="shared" si="4"/>
        <v>92,HP45-20231292,B-D09,sample,liquid,No_ChT_EXP50_,No_ChT_EXP50_B-D09,45246,4,,400,2.125,20,,,,,DS,,TGFBS (Liquid DMEM),,11-29-2023</v>
      </c>
    </row>
    <row r="9" spans="1:13" ht="57" customHeight="1">
      <c r="A9" s="15" t="s">
        <v>164</v>
      </c>
      <c r="B9" s="16" t="str">
        <f>Samples!W8</f>
        <v>7,HP45-20231207,S5,standard,liquid,231108,s5,45258,1,,1000,1,20,,,,,DS,1,,,11-29-2023</v>
      </c>
      <c r="C9" s="16" t="str">
        <f>Samples!W9</f>
        <v>8,HP45-20231208,S4,standard,liquid,231108,s4,45258,1,,1000,1,20,,,,,DS,0.8,,,11-29-2023</v>
      </c>
      <c r="D9" s="16" t="str">
        <f>Samples!W10</f>
        <v>9,HP45-20231209,S3,standard,liquid,231108,s3,45258,1,,1000,1,20,,,,,DS,0.6,,,11-29-2023</v>
      </c>
      <c r="E9" s="16" t="str">
        <f>Samples!W11</f>
        <v>10,HP45-20231210,S2,standard,liquid,231108,s2,45258,1,,1000,1,20,,,,,DS,0.4,,,11-29-2023</v>
      </c>
      <c r="F9" s="16" t="str">
        <f>Samples!W12</f>
        <v>11,HP45-20231211,S1,standard,liquid,231108,s1,45258,1,,1000,1,20,,,,,DS,0.2,,,11-29-2023</v>
      </c>
      <c r="G9" s="16" t="str">
        <f>Samples!W13</f>
        <v>12,HP45-20231212,S0,standard,liquid,231108,s0,45258,1,,1000,1,20,,,,,DS,0,,,11-29-2023</v>
      </c>
      <c r="H9" s="16" t="str">
        <f t="shared" ref="H9:M9" si="5">B9</f>
        <v>7,HP45-20231207,S5,standard,liquid,231108,s5,45258,1,,1000,1,20,,,,,DS,1,,,11-29-2023</v>
      </c>
      <c r="I9" s="16" t="str">
        <f t="shared" si="5"/>
        <v>8,HP45-20231208,S4,standard,liquid,231108,s4,45258,1,,1000,1,20,,,,,DS,0.8,,,11-29-2023</v>
      </c>
      <c r="J9" s="16" t="str">
        <f t="shared" si="5"/>
        <v>9,HP45-20231209,S3,standard,liquid,231108,s3,45258,1,,1000,1,20,,,,,DS,0.6,,,11-29-2023</v>
      </c>
      <c r="K9" s="16" t="str">
        <f t="shared" si="5"/>
        <v>10,HP45-20231210,S2,standard,liquid,231108,s2,45258,1,,1000,1,20,,,,,DS,0.4,,,11-29-2023</v>
      </c>
      <c r="L9" s="16" t="str">
        <f t="shared" si="5"/>
        <v>11,HP45-20231211,S1,standard,liquid,231108,s1,45258,1,,1000,1,20,,,,,DS,0.2,,,11-29-2023</v>
      </c>
      <c r="M9" s="16" t="str">
        <f t="shared" si="5"/>
        <v>12,HP45-20231212,S0,standard,liquid,231108,s0,45258,1,,1000,1,20,,,,,DS,0,,,11-29-2023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"/>
  <sheetViews>
    <sheetView workbookViewId="0">
      <selection activeCell="G5" sqref="G5"/>
    </sheetView>
  </sheetViews>
  <sheetFormatPr baseColWidth="10" defaultColWidth="11.1640625" defaultRowHeight="15" customHeight="1"/>
  <cols>
    <col min="1" max="12" width="10.6640625" customWidth="1"/>
    <col min="13" max="13" width="16.6640625" customWidth="1"/>
  </cols>
  <sheetData>
    <row r="1" spans="1:13" ht="48.75" customHeight="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48.75" customHeight="1">
      <c r="A2" s="15" t="s">
        <v>157</v>
      </c>
      <c r="B2" s="16" t="str">
        <f>Samples!W50</f>
        <v>49,HP45-20231249,B-D10,sample,liquid,EXP 50,B-D10,45247,1,,400,2.125,20,,,,,DS,,TGFBS (Liquid DMEM),,11-29-2023</v>
      </c>
      <c r="C2" s="16" t="str">
        <f>Samples!W51</f>
        <v>50,HP45-20231250,B-D10,sample,liquid,EXP 50,B-D10,45247,2,,400,2.125,20,,,,,DS,,TGFBS (Liquid DMEM),,11-29-2023</v>
      </c>
      <c r="D2" s="16" t="str">
        <f>Samples!W52</f>
        <v>51,HP45-20231251,B-D10,sample,liquid,EXP 50,B-D10,45247,3,,400,2.125,20,,,,,DS,,TGFBS (Liquid DMEM),,11-29-2023</v>
      </c>
      <c r="E2" s="16" t="str">
        <f>Samples!W53</f>
        <v>52,HP45-20231252,B-D10,sample,liquid,EXP 50,B-D10,45247,4,,400,2.125,20,,,,,DS,,TGFBS (Liquid DMEM),,11-29-2023</v>
      </c>
      <c r="F2" s="16" t="str">
        <f>Samples!W54</f>
        <v>53,HP45-20231253,B-D11,sample,liquid,EXP 50,B-D11,45248,1,,400,2.125,20,,,,,DS,,TGFBS (Liquid DMEM),,11-29-2023</v>
      </c>
      <c r="G2" s="16" t="str">
        <f>Samples!W55</f>
        <v>54,HP45-20231254,B-D11,sample,liquid,EXP 50,B-D11,45248,2,,400,2.125,20,,,,,DS,,TGFBS (Liquid DMEM),,11-29-2023</v>
      </c>
      <c r="H2" s="16" t="str">
        <f>Samples!W56</f>
        <v>55,HP45-20231255,B-D11,sample,liquid,EXP 50,B-D11,45248,3,,400,2.125,20,,,,,DS,,TGFBS (Liquid DMEM),,11-29-2023</v>
      </c>
      <c r="I2" s="16" t="str">
        <f>Samples!W57</f>
        <v>56,HP45-20231256,B-D11,sample,liquid,EXP 50,B-D11,45248,4,,400,2.125,20,,,,,DS,,TGFBS (Liquid DMEM),,11-29-2023</v>
      </c>
      <c r="J2" s="16" t="str">
        <f>Samples!W2</f>
        <v>1,HP45-20231201,Gelatin_5,sample,liquid,231116,Gelatin_5,45258,1,,1000,1,20,,,,,DS,1.05,,,11-29-2023</v>
      </c>
      <c r="K2" s="16" t="str">
        <f t="shared" ref="K2:K6" si="0">J2</f>
        <v>1,HP45-20231201,Gelatin_5,sample,liquid,231116,Gelatin_5,45258,1,,1000,1,20,,,,,DS,1.05,,,11-29-2023</v>
      </c>
      <c r="L2" s="16" t="str">
        <f>Samples!W4</f>
        <v>3,HP45-20231203,Gelatin_2.5,sample,liquid,231116,Gelatin_2.5,45258,1,,1000,1,20,,,,,DS,0.525,,,11-29-2023</v>
      </c>
      <c r="M2" s="16" t="str">
        <f>L2</f>
        <v>3,HP45-20231203,Gelatin_2.5,sample,liquid,231116,Gelatin_2.5,45258,1,,1000,1,20,,,,,DS,0.525,,,11-29-2023</v>
      </c>
    </row>
    <row r="3" spans="1:13" ht="48.75" customHeight="1">
      <c r="A3" s="15" t="s">
        <v>158</v>
      </c>
      <c r="B3" s="16" t="str">
        <f t="shared" ref="B3:I3" si="1">B2</f>
        <v>49,HP45-20231249,B-D10,sample,liquid,EXP 50,B-D10,45247,1,,400,2.125,20,,,,,DS,,TGFBS (Liquid DMEM),,11-29-2023</v>
      </c>
      <c r="C3" s="16" t="str">
        <f t="shared" si="1"/>
        <v>50,HP45-20231250,B-D10,sample,liquid,EXP 50,B-D10,45247,2,,400,2.125,20,,,,,DS,,TGFBS (Liquid DMEM),,11-29-2023</v>
      </c>
      <c r="D3" s="16" t="str">
        <f t="shared" si="1"/>
        <v>51,HP45-20231251,B-D10,sample,liquid,EXP 50,B-D10,45247,3,,400,2.125,20,,,,,DS,,TGFBS (Liquid DMEM),,11-29-2023</v>
      </c>
      <c r="E3" s="16" t="str">
        <f t="shared" si="1"/>
        <v>52,HP45-20231252,B-D10,sample,liquid,EXP 50,B-D10,45247,4,,400,2.125,20,,,,,DS,,TGFBS (Liquid DMEM),,11-29-2023</v>
      </c>
      <c r="F3" s="16" t="str">
        <f t="shared" si="1"/>
        <v>53,HP45-20231253,B-D11,sample,liquid,EXP 50,B-D11,45248,1,,400,2.125,20,,,,,DS,,TGFBS (Liquid DMEM),,11-29-2023</v>
      </c>
      <c r="G3" s="16" t="str">
        <f t="shared" si="1"/>
        <v>54,HP45-20231254,B-D11,sample,liquid,EXP 50,B-D11,45248,2,,400,2.125,20,,,,,DS,,TGFBS (Liquid DMEM),,11-29-2023</v>
      </c>
      <c r="H3" s="16" t="str">
        <f t="shared" si="1"/>
        <v>55,HP45-20231255,B-D11,sample,liquid,EXP 50,B-D11,45248,3,,400,2.125,20,,,,,DS,,TGFBS (Liquid DMEM),,11-29-2023</v>
      </c>
      <c r="I3" s="16" t="str">
        <f t="shared" si="1"/>
        <v>56,HP45-20231256,B-D11,sample,liquid,EXP 50,B-D11,45248,4,,400,2.125,20,,,,,DS,,TGFBS (Liquid DMEM),,11-29-2023</v>
      </c>
      <c r="J3" s="16" t="str">
        <f>Samples!W3</f>
        <v>2,HP45-20231202,Gelatin_5,sample,liquid,231116,Gelatin_5,45258,2,,1000,1,20,,,,,DS,1.05,,,11-29-2023</v>
      </c>
      <c r="K3" s="16" t="str">
        <f t="shared" si="0"/>
        <v>2,HP45-20231202,Gelatin_5,sample,liquid,231116,Gelatin_5,45258,2,,1000,1,20,,,,,DS,1.05,,,11-29-2023</v>
      </c>
      <c r="L3" s="16" t="str">
        <f>Samples!W5</f>
        <v>4,HP45-20231204,Gelatin_2.5,sample,liquid,231116,Gelatin_2.5,45258,2,,1000,1,20,,,,,DS,0.525,,,11-29-2023</v>
      </c>
      <c r="M3" s="16" t="str">
        <f t="shared" ref="M3:M5" si="2">L3</f>
        <v>4,HP45-20231204,Gelatin_2.5,sample,liquid,231116,Gelatin_2.5,45258,2,,1000,1,20,,,,,DS,0.525,,,11-29-2023</v>
      </c>
    </row>
    <row r="4" spans="1:13" ht="48.75" customHeight="1">
      <c r="A4" s="15" t="s">
        <v>159</v>
      </c>
      <c r="B4" s="16" t="str">
        <f t="shared" ref="B4:I4" si="3">B3</f>
        <v>49,HP45-20231249,B-D10,sample,liquid,EXP 50,B-D10,45247,1,,400,2.125,20,,,,,DS,,TGFBS (Liquid DMEM),,11-29-2023</v>
      </c>
      <c r="C4" s="16" t="str">
        <f t="shared" si="3"/>
        <v>50,HP45-20231250,B-D10,sample,liquid,EXP 50,B-D10,45247,2,,400,2.125,20,,,,,DS,,TGFBS (Liquid DMEM),,11-29-2023</v>
      </c>
      <c r="D4" s="16" t="str">
        <f t="shared" si="3"/>
        <v>51,HP45-20231251,B-D10,sample,liquid,EXP 50,B-D10,45247,3,,400,2.125,20,,,,,DS,,TGFBS (Liquid DMEM),,11-29-2023</v>
      </c>
      <c r="E4" s="16" t="str">
        <f t="shared" si="3"/>
        <v>52,HP45-20231252,B-D10,sample,liquid,EXP 50,B-D10,45247,4,,400,2.125,20,,,,,DS,,TGFBS (Liquid DMEM),,11-29-2023</v>
      </c>
      <c r="F4" s="16" t="str">
        <f>F3</f>
        <v>53,HP45-20231253,B-D11,sample,liquid,EXP 50,B-D11,45248,1,,400,2.125,20,,,,,DS,,TGFBS (Liquid DMEM),,11-29-2023</v>
      </c>
      <c r="G4" s="16" t="str">
        <f t="shared" si="3"/>
        <v>54,HP45-20231254,B-D11,sample,liquid,EXP 50,B-D11,45248,2,,400,2.125,20,,,,,DS,,TGFBS (Liquid DMEM),,11-29-2023</v>
      </c>
      <c r="H4" s="16" t="str">
        <f t="shared" si="3"/>
        <v>55,HP45-20231255,B-D11,sample,liquid,EXP 50,B-D11,45248,3,,400,2.125,20,,,,,DS,,TGFBS (Liquid DMEM),,11-29-2023</v>
      </c>
      <c r="I4" s="16" t="str">
        <f t="shared" si="3"/>
        <v>56,HP45-20231256,B-D11,sample,liquid,EXP 50,B-D11,45248,4,,400,2.125,20,,,,,DS,,TGFBS (Liquid DMEM),,11-29-2023</v>
      </c>
      <c r="J4" s="16" t="str">
        <f>Samples!W4</f>
        <v>3,HP45-20231203,Gelatin_2.5,sample,liquid,231116,Gelatin_2.5,45258,1,,1000,1,20,,,,,DS,0.525,,,11-29-2023</v>
      </c>
      <c r="K4" s="16" t="str">
        <f t="shared" si="0"/>
        <v>3,HP45-20231203,Gelatin_2.5,sample,liquid,231116,Gelatin_2.5,45258,1,,1000,1,20,,,,,DS,0.525,,,11-29-2023</v>
      </c>
      <c r="L4" s="16" t="str">
        <f>Samples!W6</f>
        <v>5,HP45-20231205,Gelatin_0,sample,liquid,231116,Gelatin_0,45258,1,,1000,1,20,,,,,DS,0,,,11-29-2023</v>
      </c>
      <c r="M4" s="16" t="str">
        <f t="shared" si="2"/>
        <v>5,HP45-20231205,Gelatin_0,sample,liquid,231116,Gelatin_0,45258,1,,1000,1,20,,,,,DS,0,,,11-29-2023</v>
      </c>
    </row>
    <row r="5" spans="1:13" ht="48.75" customHeight="1">
      <c r="A5" s="15" t="s">
        <v>160</v>
      </c>
      <c r="B5" s="16" t="str">
        <f t="shared" ref="B5:I5" si="4">B4</f>
        <v>49,HP45-20231249,B-D10,sample,liquid,EXP 50,B-D10,45247,1,,400,2.125,20,,,,,DS,,TGFBS (Liquid DMEM),,11-29-2023</v>
      </c>
      <c r="C5" s="16" t="str">
        <f t="shared" si="4"/>
        <v>50,HP45-20231250,B-D10,sample,liquid,EXP 50,B-D10,45247,2,,400,2.125,20,,,,,DS,,TGFBS (Liquid DMEM),,11-29-2023</v>
      </c>
      <c r="D5" s="16" t="str">
        <f t="shared" si="4"/>
        <v>51,HP45-20231251,B-D10,sample,liquid,EXP 50,B-D10,45247,3,,400,2.125,20,,,,,DS,,TGFBS (Liquid DMEM),,11-29-2023</v>
      </c>
      <c r="E5" s="16" t="str">
        <f t="shared" si="4"/>
        <v>52,HP45-20231252,B-D10,sample,liquid,EXP 50,B-D10,45247,4,,400,2.125,20,,,,,DS,,TGFBS (Liquid DMEM),,11-29-2023</v>
      </c>
      <c r="F5" s="16" t="str">
        <f t="shared" si="4"/>
        <v>53,HP45-20231253,B-D11,sample,liquid,EXP 50,B-D11,45248,1,,400,2.125,20,,,,,DS,,TGFBS (Liquid DMEM),,11-29-2023</v>
      </c>
      <c r="G5" s="16" t="str">
        <f t="shared" si="4"/>
        <v>54,HP45-20231254,B-D11,sample,liquid,EXP 50,B-D11,45248,2,,400,2.125,20,,,,,DS,,TGFBS (Liquid DMEM),,11-29-2023</v>
      </c>
      <c r="H5" s="16" t="str">
        <f t="shared" si="4"/>
        <v>55,HP45-20231255,B-D11,sample,liquid,EXP 50,B-D11,45248,3,,400,2.125,20,,,,,DS,,TGFBS (Liquid DMEM),,11-29-2023</v>
      </c>
      <c r="I5" s="16" t="str">
        <f t="shared" si="4"/>
        <v>56,HP45-20231256,B-D11,sample,liquid,EXP 50,B-D11,45248,4,,400,2.125,20,,,,,DS,,TGFBS (Liquid DMEM),,11-29-2023</v>
      </c>
      <c r="J5" s="16" t="str">
        <f>Samples!W5</f>
        <v>4,HP45-20231204,Gelatin_2.5,sample,liquid,231116,Gelatin_2.5,45258,2,,1000,1,20,,,,,DS,0.525,,,11-29-2023</v>
      </c>
      <c r="K5" s="16" t="str">
        <f t="shared" si="0"/>
        <v>4,HP45-20231204,Gelatin_2.5,sample,liquid,231116,Gelatin_2.5,45258,2,,1000,1,20,,,,,DS,0.525,,,11-29-2023</v>
      </c>
      <c r="L5" s="16" t="str">
        <f>Samples!W7</f>
        <v>6,HP45-20231206,Gelatin_0,sample,liquid,231116,Gelatin_0,45258,2,,1000,1,20,,,,,DS,0,,,11-29-2023</v>
      </c>
      <c r="M5" s="16" t="str">
        <f t="shared" si="2"/>
        <v>6,HP45-20231206,Gelatin_0,sample,liquid,231116,Gelatin_0,45258,2,,1000,1,20,,,,,DS,0,,,11-29-2023</v>
      </c>
    </row>
    <row r="6" spans="1:13" ht="48.75" customHeight="1">
      <c r="A6" s="15" t="s">
        <v>161</v>
      </c>
      <c r="B6" s="16" t="str">
        <f>Samples!W94</f>
        <v>93,HP45-20231293,B-D10,sample,liquid,No_ChT_EXP50_,No_ChT_EXP50_B-D10,45247,1,,400,2.125,20,,,,,DS,,TGFBS (Liquid DMEM),,11-29-2023</v>
      </c>
      <c r="C6" s="16" t="str">
        <f>Samples!W95</f>
        <v>94,HP45-20231294,B-D10,sample,liquid,No_ChT_EXP50_,No_ChT_EXP50_B-D10,45247,2,,400,2.125,20,,,,,DS,,TGFBS (Liquid DMEM),,11-29-2023</v>
      </c>
      <c r="D6" s="16" t="str">
        <f>Samples!W96</f>
        <v>95,HP45-20231295,B-D10,sample,liquid,No_ChT_EXP50_,No_ChT_EXP50_B-D10,45247,3,,400,2.125,20,,,,,DS,,TGFBS (Liquid DMEM),,11-29-2023</v>
      </c>
      <c r="E6" s="16" t="str">
        <f>Samples!W97</f>
        <v>96,HP45-20231296,B-D10,sample,liquid,No_ChT_EXP50_,No_ChT_EXP50_B-D10,45247,4,,400,2.125,20,,,,,DS,,TGFBS (Liquid DMEM),,11-29-2023</v>
      </c>
      <c r="F6" s="16" t="str">
        <f>Samples!W98</f>
        <v>97,HP45-20231297,B-D11,sample,liquid,No_ChT_EXP50_,No_ChT_EXP50_B-D11,45248,1,,400,2.125,20,,,,,DS,,TGFBS (Liquid DMEM),,11-29-2023</v>
      </c>
      <c r="G6" s="16" t="str">
        <f>Samples!W99</f>
        <v>98,HP45-20231298,B-D11,sample,liquid,No_ChT_EXP50_,No_ChT_EXP50_B-D11,45248,2,,400,2.125,20,,,,,DS,,TGFBS (Liquid DMEM),,11-29-2023</v>
      </c>
      <c r="H6" s="16" t="str">
        <f>Samples!W100</f>
        <v>99,HP45-20231299,B-D11,sample,liquid,No_ChT_EXP50_,No_ChT_EXP50_B-D11,45248,3,,400,2.125,20,,,,,DS,,TGFBS (Liquid DMEM),,11-29-2023</v>
      </c>
      <c r="I6" s="16" t="str">
        <f>Samples!W101</f>
        <v>100,HP45-20231300,B-D11,sample,liquid,No_ChT_EXP50_,No_ChT_EXP50_B-D11,45248,4,,400,2.125,20,,,,,DS,,TGFBS (Liquid DMEM),,11-29-2023</v>
      </c>
      <c r="J6" s="16" t="str">
        <f>Samples!W6</f>
        <v>5,HP45-20231205,Gelatin_0,sample,liquid,231116,Gelatin_0,45258,1,,1000,1,20,,,,,DS,0,,,11-29-2023</v>
      </c>
      <c r="K6" s="16" t="str">
        <f t="shared" si="0"/>
        <v>5,HP45-20231205,Gelatin_0,sample,liquid,231116,Gelatin_0,45258,1,,1000,1,20,,,,,DS,0,,,11-29-2023</v>
      </c>
      <c r="L6" s="16" t="str">
        <f t="shared" ref="L6:M6" si="5">K6</f>
        <v>5,HP45-20231205,Gelatin_0,sample,liquid,231116,Gelatin_0,45258,1,,1000,1,20,,,,,DS,0,,,11-29-2023</v>
      </c>
      <c r="M6" s="16" t="str">
        <f t="shared" si="5"/>
        <v>5,HP45-20231205,Gelatin_0,sample,liquid,231116,Gelatin_0,45258,1,,1000,1,20,,,,,DS,0,,,11-29-2023</v>
      </c>
    </row>
    <row r="7" spans="1:13" ht="48.75" customHeight="1">
      <c r="A7" s="15" t="s">
        <v>162</v>
      </c>
      <c r="B7" s="16" t="str">
        <f t="shared" ref="B7:M7" si="6">B6</f>
        <v>93,HP45-20231293,B-D10,sample,liquid,No_ChT_EXP50_,No_ChT_EXP50_B-D10,45247,1,,400,2.125,20,,,,,DS,,TGFBS (Liquid DMEM),,11-29-2023</v>
      </c>
      <c r="C7" s="16" t="str">
        <f t="shared" si="6"/>
        <v>94,HP45-20231294,B-D10,sample,liquid,No_ChT_EXP50_,No_ChT_EXP50_B-D10,45247,2,,400,2.125,20,,,,,DS,,TGFBS (Liquid DMEM),,11-29-2023</v>
      </c>
      <c r="D7" s="16" t="str">
        <f t="shared" si="6"/>
        <v>95,HP45-20231295,B-D10,sample,liquid,No_ChT_EXP50_,No_ChT_EXP50_B-D10,45247,3,,400,2.125,20,,,,,DS,,TGFBS (Liquid DMEM),,11-29-2023</v>
      </c>
      <c r="E7" s="16" t="str">
        <f t="shared" si="6"/>
        <v>96,HP45-20231296,B-D10,sample,liquid,No_ChT_EXP50_,No_ChT_EXP50_B-D10,45247,4,,400,2.125,20,,,,,DS,,TGFBS (Liquid DMEM),,11-29-2023</v>
      </c>
      <c r="F7" s="16" t="str">
        <f t="shared" si="6"/>
        <v>97,HP45-20231297,B-D11,sample,liquid,No_ChT_EXP50_,No_ChT_EXP50_B-D11,45248,1,,400,2.125,20,,,,,DS,,TGFBS (Liquid DMEM),,11-29-2023</v>
      </c>
      <c r="G7" s="16" t="str">
        <f t="shared" si="6"/>
        <v>98,HP45-20231298,B-D11,sample,liquid,No_ChT_EXP50_,No_ChT_EXP50_B-D11,45248,2,,400,2.125,20,,,,,DS,,TGFBS (Liquid DMEM),,11-29-2023</v>
      </c>
      <c r="H7" s="16" t="str">
        <f t="shared" si="6"/>
        <v>99,HP45-20231299,B-D11,sample,liquid,No_ChT_EXP50_,No_ChT_EXP50_B-D11,45248,3,,400,2.125,20,,,,,DS,,TGFBS (Liquid DMEM),,11-29-2023</v>
      </c>
      <c r="I7" s="16" t="str">
        <f t="shared" si="6"/>
        <v>100,HP45-20231300,B-D11,sample,liquid,No_ChT_EXP50_,No_ChT_EXP50_B-D11,45248,4,,400,2.125,20,,,,,DS,,TGFBS (Liquid DMEM),,11-29-2023</v>
      </c>
      <c r="J7" s="16" t="str">
        <f t="shared" si="6"/>
        <v>5,HP45-20231205,Gelatin_0,sample,liquid,231116,Gelatin_0,45258,1,,1000,1,20,,,,,DS,0,,,11-29-2023</v>
      </c>
      <c r="K7" s="16" t="str">
        <f t="shared" si="6"/>
        <v>5,HP45-20231205,Gelatin_0,sample,liquid,231116,Gelatin_0,45258,1,,1000,1,20,,,,,DS,0,,,11-29-2023</v>
      </c>
      <c r="L7" s="16" t="str">
        <f t="shared" si="6"/>
        <v>5,HP45-20231205,Gelatin_0,sample,liquid,231116,Gelatin_0,45258,1,,1000,1,20,,,,,DS,0,,,11-29-2023</v>
      </c>
      <c r="M7" s="16" t="str">
        <f t="shared" si="6"/>
        <v>5,HP45-20231205,Gelatin_0,sample,liquid,231116,Gelatin_0,45258,1,,1000,1,20,,,,,DS,0,,,11-29-2023</v>
      </c>
    </row>
    <row r="8" spans="1:13" ht="48.75" customHeight="1">
      <c r="A8" s="15" t="s">
        <v>163</v>
      </c>
      <c r="B8" s="16" t="str">
        <f t="shared" ref="B8:I8" si="7">B7</f>
        <v>93,HP45-20231293,B-D10,sample,liquid,No_ChT_EXP50_,No_ChT_EXP50_B-D10,45247,1,,400,2.125,20,,,,,DS,,TGFBS (Liquid DMEM),,11-29-2023</v>
      </c>
      <c r="C8" s="16" t="str">
        <f t="shared" si="7"/>
        <v>94,HP45-20231294,B-D10,sample,liquid,No_ChT_EXP50_,No_ChT_EXP50_B-D10,45247,2,,400,2.125,20,,,,,DS,,TGFBS (Liquid DMEM),,11-29-2023</v>
      </c>
      <c r="D8" s="16" t="str">
        <f t="shared" si="7"/>
        <v>95,HP45-20231295,B-D10,sample,liquid,No_ChT_EXP50_,No_ChT_EXP50_B-D10,45247,3,,400,2.125,20,,,,,DS,,TGFBS (Liquid DMEM),,11-29-2023</v>
      </c>
      <c r="E8" s="16" t="str">
        <f t="shared" si="7"/>
        <v>96,HP45-20231296,B-D10,sample,liquid,No_ChT_EXP50_,No_ChT_EXP50_B-D10,45247,4,,400,2.125,20,,,,,DS,,TGFBS (Liquid DMEM),,11-29-2023</v>
      </c>
      <c r="F8" s="16" t="str">
        <f>F7</f>
        <v>97,HP45-20231297,B-D11,sample,liquid,No_ChT_EXP50_,No_ChT_EXP50_B-D11,45248,1,,400,2.125,20,,,,,DS,,TGFBS (Liquid DMEM),,11-29-2023</v>
      </c>
      <c r="G8" s="16" t="str">
        <f t="shared" si="7"/>
        <v>98,HP45-20231298,B-D11,sample,liquid,No_ChT_EXP50_,No_ChT_EXP50_B-D11,45248,2,,400,2.125,20,,,,,DS,,TGFBS (Liquid DMEM),,11-29-2023</v>
      </c>
      <c r="H8" s="16" t="str">
        <f t="shared" si="7"/>
        <v>99,HP45-20231299,B-D11,sample,liquid,No_ChT_EXP50_,No_ChT_EXP50_B-D11,45248,3,,400,2.125,20,,,,,DS,,TGFBS (Liquid DMEM),,11-29-2023</v>
      </c>
      <c r="I8" s="16" t="str">
        <f t="shared" si="7"/>
        <v>100,HP45-20231300,B-D11,sample,liquid,No_ChT_EXP50_,No_ChT_EXP50_B-D11,45248,4,,400,2.125,20,,,,,DS,,TGFBS (Liquid DMEM),,11-29-2023</v>
      </c>
      <c r="J8" s="16"/>
      <c r="K8" s="16"/>
      <c r="L8" s="16"/>
      <c r="M8" s="16"/>
    </row>
    <row r="9" spans="1:13" ht="48.75" customHeight="1">
      <c r="A9" s="15" t="s">
        <v>164</v>
      </c>
      <c r="B9" s="16"/>
      <c r="C9" s="16" t="str">
        <f>Samples!W9</f>
        <v>8,HP45-20231208,S4,standard,liquid,231108,s4,45258,1,,1000,1,20,,,,,DS,0.8,,,11-29-2023</v>
      </c>
      <c r="D9" s="16" t="str">
        <f>Samples!W10</f>
        <v>9,HP45-20231209,S3,standard,liquid,231108,s3,45258,1,,1000,1,20,,,,,DS,0.6,,,11-29-2023</v>
      </c>
      <c r="E9" s="16" t="str">
        <f>Samples!W11</f>
        <v>10,HP45-20231210,S2,standard,liquid,231108,s2,45258,1,,1000,1,20,,,,,DS,0.4,,,11-29-2023</v>
      </c>
      <c r="F9" s="16" t="str">
        <f>Samples!W12</f>
        <v>11,HP45-20231211,S1,standard,liquid,231108,s1,45258,1,,1000,1,20,,,,,DS,0.2,,,11-29-2023</v>
      </c>
      <c r="G9" s="16" t="str">
        <f>Samples!W13</f>
        <v>12,HP45-20231212,S0,standard,liquid,231108,s0,45258,1,,1000,1,20,,,,,DS,0,,,11-29-2023</v>
      </c>
      <c r="H9" s="16"/>
      <c r="I9" s="16" t="str">
        <f t="shared" ref="I9:M9" si="8">C9</f>
        <v>8,HP45-20231208,S4,standard,liquid,231108,s4,45258,1,,1000,1,20,,,,,DS,0.8,,,11-29-2023</v>
      </c>
      <c r="J9" s="16" t="str">
        <f>D9</f>
        <v>9,HP45-20231209,S3,standard,liquid,231108,s3,45258,1,,1000,1,20,,,,,DS,0.6,,,11-29-2023</v>
      </c>
      <c r="K9" s="16" t="str">
        <f t="shared" si="8"/>
        <v>10,HP45-20231210,S2,standard,liquid,231108,s2,45258,1,,1000,1,20,,,,,DS,0.4,,,11-29-2023</v>
      </c>
      <c r="L9" s="16" t="str">
        <f t="shared" si="8"/>
        <v>11,HP45-20231211,S1,standard,liquid,231108,s1,45258,1,,1000,1,20,,,,,DS,0.2,,,11-29-2023</v>
      </c>
      <c r="M9" s="16" t="str">
        <f t="shared" si="8"/>
        <v>12,HP45-20231212,S0,standard,liquid,231108,s0,45258,1,,1000,1,20,,,,,DS,0,,,11-29-2023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1000"/>
  <sheetViews>
    <sheetView workbookViewId="0"/>
  </sheetViews>
  <sheetFormatPr baseColWidth="10" defaultColWidth="11.1640625" defaultRowHeight="15" customHeight="1"/>
  <cols>
    <col min="1" max="6" width="22.6640625" customWidth="1"/>
  </cols>
  <sheetData>
    <row r="1" spans="1:6">
      <c r="A1" s="17"/>
      <c r="D1" s="18"/>
      <c r="E1" s="10"/>
      <c r="F1" s="10"/>
    </row>
    <row r="2" spans="1:6">
      <c r="A2" s="19" t="s">
        <v>165</v>
      </c>
      <c r="B2" s="20"/>
      <c r="C2" s="21"/>
      <c r="D2" s="22">
        <f>COUNTIF(Samples!D2:'Samples'!D92, "Sample")</f>
        <v>85</v>
      </c>
      <c r="E2" s="10" t="s">
        <v>166</v>
      </c>
      <c r="F2" s="10"/>
    </row>
    <row r="3" spans="1:6">
      <c r="A3" s="23" t="s">
        <v>167</v>
      </c>
      <c r="B3" s="17"/>
      <c r="C3" s="17"/>
      <c r="D3" s="24">
        <v>4</v>
      </c>
      <c r="E3" s="10"/>
      <c r="F3" s="10"/>
    </row>
    <row r="4" spans="1:6">
      <c r="A4" s="25" t="s">
        <v>168</v>
      </c>
      <c r="B4" s="10"/>
      <c r="C4" s="10"/>
      <c r="D4" s="26">
        <f>COUNTIF(Samples!D2:'Samples'!D92, "Control")</f>
        <v>0</v>
      </c>
      <c r="E4" s="10" t="s">
        <v>166</v>
      </c>
      <c r="F4" s="10"/>
    </row>
    <row r="5" spans="1:6">
      <c r="A5" s="23" t="s">
        <v>167</v>
      </c>
      <c r="B5" s="17"/>
      <c r="C5" s="17"/>
      <c r="D5" s="24">
        <v>4</v>
      </c>
      <c r="E5" s="10"/>
      <c r="F5" s="10"/>
    </row>
    <row r="6" spans="1:6">
      <c r="A6" s="25" t="s">
        <v>169</v>
      </c>
      <c r="B6" s="10"/>
      <c r="C6" s="10"/>
      <c r="D6" s="26">
        <f>(INT(COUNTA('Well layout1'!B2:M9)/96+0.9)+INT(COUNTA('Well layout2'!B2:M9)/96+0.9)+INT(COUNTA('Well layout3'!B2:M9)/96+0.9)+INT(COUNTA('Well layout4'!B2:M9)/96+0.9))*6</f>
        <v>24</v>
      </c>
      <c r="E6" s="10" t="s">
        <v>166</v>
      </c>
      <c r="F6" s="10"/>
    </row>
    <row r="7" spans="1:6">
      <c r="A7" s="23" t="s">
        <v>170</v>
      </c>
      <c r="B7" s="17"/>
      <c r="C7" s="17"/>
      <c r="D7" s="24">
        <v>2</v>
      </c>
      <c r="E7" s="10"/>
      <c r="F7" s="10"/>
    </row>
    <row r="8" spans="1:6">
      <c r="A8" s="23" t="s">
        <v>171</v>
      </c>
      <c r="B8" s="17"/>
      <c r="C8" s="17"/>
      <c r="D8" s="24">
        <f>D2*D3+D4*D5+D6*D7</f>
        <v>388</v>
      </c>
      <c r="E8" s="10"/>
      <c r="F8" s="10"/>
    </row>
    <row r="9" spans="1:6">
      <c r="A9" s="10"/>
      <c r="B9" s="10"/>
      <c r="C9" s="10"/>
      <c r="D9" s="10"/>
      <c r="E9" s="10"/>
      <c r="F9" s="10"/>
    </row>
    <row r="10" spans="1:6">
      <c r="A10" s="10"/>
      <c r="B10" s="10"/>
      <c r="C10" s="10"/>
      <c r="D10" s="10"/>
      <c r="E10" s="10"/>
      <c r="F10" s="10"/>
    </row>
    <row r="11" spans="1:6">
      <c r="A11" s="10"/>
      <c r="B11" s="10"/>
      <c r="C11" s="10"/>
      <c r="D11" s="10"/>
      <c r="E11" s="10"/>
      <c r="F11" s="10"/>
    </row>
    <row r="12" spans="1:6">
      <c r="A12" s="10"/>
      <c r="B12" s="10"/>
      <c r="C12" s="10"/>
      <c r="D12" s="10"/>
      <c r="E12" s="10"/>
      <c r="F12" s="10"/>
    </row>
    <row r="13" spans="1:6">
      <c r="A13" s="10"/>
      <c r="B13" s="10" t="s">
        <v>172</v>
      </c>
      <c r="C13" s="10" t="s">
        <v>173</v>
      </c>
      <c r="D13" s="6" t="s">
        <v>174</v>
      </c>
      <c r="E13" s="6" t="s">
        <v>175</v>
      </c>
      <c r="F13" s="6" t="s">
        <v>176</v>
      </c>
    </row>
    <row r="14" spans="1:6">
      <c r="A14" s="6" t="s">
        <v>177</v>
      </c>
      <c r="B14" s="10"/>
      <c r="C14" s="10"/>
      <c r="D14" s="7">
        <v>50</v>
      </c>
      <c r="E14" s="7">
        <f>D8*0.13</f>
        <v>50.440000000000005</v>
      </c>
      <c r="F14" s="7">
        <f>F16*D14/D16</f>
        <v>259.16666666666669</v>
      </c>
    </row>
    <row r="15" spans="1:6">
      <c r="A15" s="27" t="s">
        <v>178</v>
      </c>
      <c r="B15" s="28"/>
      <c r="C15" s="28" t="s">
        <v>179</v>
      </c>
      <c r="D15" s="28"/>
      <c r="E15" s="28"/>
      <c r="F15" s="29">
        <f>F14/2</f>
        <v>129.58333333333334</v>
      </c>
    </row>
    <row r="16" spans="1:6">
      <c r="A16" s="6" t="s">
        <v>180</v>
      </c>
      <c r="B16" s="30" t="s">
        <v>181</v>
      </c>
      <c r="C16" s="7" t="s">
        <v>182</v>
      </c>
      <c r="D16" s="7">
        <v>300</v>
      </c>
      <c r="E16" s="31">
        <f>E14*D16/D14</f>
        <v>302.64000000000004</v>
      </c>
      <c r="F16" s="32">
        <f>804+751</f>
        <v>1555</v>
      </c>
    </row>
    <row r="17" spans="1:6">
      <c r="A17" s="6" t="s">
        <v>183</v>
      </c>
      <c r="B17" s="10"/>
      <c r="C17" s="10"/>
      <c r="D17" s="10"/>
      <c r="E17" s="10"/>
      <c r="F17" s="10"/>
    </row>
    <row r="18" spans="1:6">
      <c r="A18" s="10"/>
      <c r="B18" s="10"/>
      <c r="C18" s="10"/>
      <c r="D18" s="10"/>
      <c r="E18" s="10"/>
      <c r="F18" s="10"/>
    </row>
    <row r="19" spans="1:6">
      <c r="A19" s="10"/>
      <c r="B19" s="10"/>
      <c r="C19" s="10"/>
      <c r="D19" s="10"/>
      <c r="E19" s="10"/>
      <c r="F19" s="10"/>
    </row>
    <row r="20" spans="1:6">
      <c r="A20" s="10"/>
      <c r="B20" s="10"/>
      <c r="C20" s="10"/>
      <c r="D20" s="6" t="s">
        <v>174</v>
      </c>
      <c r="E20" s="6" t="s">
        <v>175</v>
      </c>
      <c r="F20" s="6" t="s">
        <v>176</v>
      </c>
    </row>
    <row r="21" spans="1:6">
      <c r="A21" s="33" t="s">
        <v>184</v>
      </c>
      <c r="B21" s="34" t="s">
        <v>185</v>
      </c>
      <c r="C21" s="12" t="s">
        <v>186</v>
      </c>
      <c r="D21" s="12">
        <v>52</v>
      </c>
      <c r="E21" s="35">
        <f t="shared" ref="E21:E23" si="0">$E$24*D21/$D$24</f>
        <v>38.571764705882352</v>
      </c>
      <c r="F21" s="12">
        <f t="shared" ref="F21:F22" si="1">$F$23*D21/$D$23</f>
        <v>156.79733333333334</v>
      </c>
    </row>
    <row r="22" spans="1:6">
      <c r="A22" s="33" t="s">
        <v>187</v>
      </c>
      <c r="B22" s="34" t="s">
        <v>188</v>
      </c>
      <c r="C22" s="12" t="s">
        <v>189</v>
      </c>
      <c r="D22" s="12">
        <v>16</v>
      </c>
      <c r="E22" s="35">
        <f t="shared" si="0"/>
        <v>11.868235294117648</v>
      </c>
      <c r="F22" s="36">
        <f t="shared" si="1"/>
        <v>48.245333333333335</v>
      </c>
    </row>
    <row r="23" spans="1:6">
      <c r="A23" s="33" t="s">
        <v>190</v>
      </c>
      <c r="B23" s="34" t="s">
        <v>191</v>
      </c>
      <c r="C23" s="12" t="s">
        <v>192</v>
      </c>
      <c r="D23" s="12">
        <v>6000</v>
      </c>
      <c r="E23" s="37">
        <f t="shared" si="0"/>
        <v>4450.588235294118</v>
      </c>
      <c r="F23" s="32">
        <v>18092</v>
      </c>
    </row>
    <row r="24" spans="1:6">
      <c r="A24" s="33" t="s">
        <v>193</v>
      </c>
      <c r="B24" s="13"/>
      <c r="C24" s="13"/>
      <c r="D24" s="12">
        <f>D21+D22</f>
        <v>68</v>
      </c>
      <c r="E24" s="7">
        <f>D8*0.13</f>
        <v>50.440000000000005</v>
      </c>
      <c r="F24" s="12">
        <f>F21+F22</f>
        <v>205.04266666666666</v>
      </c>
    </row>
    <row r="25" spans="1:6">
      <c r="B25" s="10"/>
      <c r="C25" s="10"/>
    </row>
    <row r="26" spans="1:6">
      <c r="B26" s="10"/>
      <c r="C26" s="10"/>
    </row>
    <row r="27" spans="1:6">
      <c r="B27" s="10"/>
      <c r="C27" s="10"/>
    </row>
    <row r="28" spans="1:6">
      <c r="B28" s="10"/>
      <c r="C28" s="10"/>
    </row>
    <row r="29" spans="1:6">
      <c r="B29" s="10"/>
      <c r="C29" s="10"/>
    </row>
    <row r="30" spans="1:6">
      <c r="B30" s="10"/>
      <c r="C30" s="10"/>
    </row>
    <row r="31" spans="1:6">
      <c r="B31" s="10"/>
      <c r="C31" s="10"/>
    </row>
    <row r="32" spans="1:6">
      <c r="B32" s="10"/>
      <c r="C32" s="10"/>
    </row>
    <row r="33" spans="2:3">
      <c r="B33" s="10"/>
      <c r="C33" s="10"/>
    </row>
    <row r="34" spans="2:3">
      <c r="B34" s="10"/>
      <c r="C34" s="10"/>
    </row>
    <row r="35" spans="2:3">
      <c r="B35" s="10"/>
      <c r="C35" s="10"/>
    </row>
    <row r="36" spans="2:3">
      <c r="B36" s="10"/>
      <c r="C36" s="10"/>
    </row>
    <row r="37" spans="2:3">
      <c r="B37" s="10"/>
      <c r="C37" s="10"/>
    </row>
    <row r="38" spans="2:3">
      <c r="B38" s="10"/>
      <c r="C38" s="10"/>
    </row>
    <row r="39" spans="2:3">
      <c r="B39" s="10"/>
      <c r="C39" s="10"/>
    </row>
    <row r="40" spans="2:3">
      <c r="B40" s="10"/>
      <c r="C40" s="10"/>
    </row>
    <row r="41" spans="2:3">
      <c r="B41" s="10"/>
      <c r="C41" s="10"/>
    </row>
    <row r="42" spans="2:3">
      <c r="B42" s="10"/>
      <c r="C42" s="10"/>
    </row>
    <row r="43" spans="2:3">
      <c r="B43" s="10"/>
      <c r="C43" s="10"/>
    </row>
    <row r="44" spans="2:3">
      <c r="B44" s="10"/>
      <c r="C44" s="10"/>
    </row>
    <row r="45" spans="2:3">
      <c r="B45" s="10"/>
      <c r="C45" s="10"/>
    </row>
    <row r="46" spans="2:3">
      <c r="B46" s="10"/>
      <c r="C46" s="10"/>
    </row>
    <row r="47" spans="2:3">
      <c r="B47" s="10"/>
      <c r="C47" s="10"/>
    </row>
    <row r="48" spans="2:3">
      <c r="B48" s="10"/>
      <c r="C48" s="10"/>
    </row>
    <row r="49" spans="2:3">
      <c r="B49" s="10"/>
      <c r="C49" s="10"/>
    </row>
    <row r="50" spans="2:3">
      <c r="B50" s="10"/>
      <c r="C50" s="10"/>
    </row>
    <row r="51" spans="2:3">
      <c r="B51" s="10"/>
      <c r="C51" s="10"/>
    </row>
    <row r="52" spans="2:3">
      <c r="B52" s="10"/>
      <c r="C52" s="10"/>
    </row>
    <row r="53" spans="2:3">
      <c r="B53" s="10"/>
      <c r="C53" s="10"/>
    </row>
    <row r="54" spans="2:3">
      <c r="B54" s="10"/>
      <c r="C54" s="10"/>
    </row>
    <row r="55" spans="2:3">
      <c r="B55" s="10"/>
      <c r="C55" s="10"/>
    </row>
    <row r="56" spans="2:3">
      <c r="B56" s="10"/>
      <c r="C56" s="10"/>
    </row>
    <row r="57" spans="2:3">
      <c r="B57" s="10"/>
      <c r="C57" s="10"/>
    </row>
    <row r="58" spans="2:3">
      <c r="B58" s="10"/>
      <c r="C58" s="10"/>
    </row>
    <row r="59" spans="2:3">
      <c r="B59" s="10"/>
      <c r="C59" s="10"/>
    </row>
    <row r="60" spans="2:3">
      <c r="B60" s="10"/>
      <c r="C60" s="10"/>
    </row>
    <row r="61" spans="2:3">
      <c r="B61" s="10"/>
      <c r="C61" s="10"/>
    </row>
    <row r="62" spans="2:3">
      <c r="B62" s="10"/>
      <c r="C62" s="10"/>
    </row>
    <row r="63" spans="2:3">
      <c r="B63" s="10"/>
      <c r="C63" s="10"/>
    </row>
    <row r="64" spans="2:3">
      <c r="B64" s="10"/>
      <c r="C64" s="10"/>
    </row>
    <row r="65" spans="2:3">
      <c r="B65" s="10"/>
      <c r="C65" s="10"/>
    </row>
    <row r="66" spans="2:3">
      <c r="B66" s="10"/>
      <c r="C66" s="10"/>
    </row>
    <row r="67" spans="2:3">
      <c r="B67" s="10"/>
      <c r="C67" s="10"/>
    </row>
    <row r="68" spans="2:3">
      <c r="B68" s="10"/>
      <c r="C68" s="10"/>
    </row>
    <row r="69" spans="2:3">
      <c r="B69" s="10"/>
      <c r="C69" s="10"/>
    </row>
    <row r="70" spans="2:3">
      <c r="B70" s="10"/>
      <c r="C70" s="10"/>
    </row>
    <row r="71" spans="2:3">
      <c r="B71" s="10"/>
      <c r="C71" s="10"/>
    </row>
    <row r="72" spans="2:3">
      <c r="B72" s="10"/>
      <c r="C72" s="10"/>
    </row>
    <row r="73" spans="2:3">
      <c r="B73" s="10"/>
      <c r="C73" s="10"/>
    </row>
    <row r="74" spans="2:3">
      <c r="B74" s="10"/>
      <c r="C74" s="10"/>
    </row>
    <row r="75" spans="2:3">
      <c r="B75" s="10"/>
      <c r="C75" s="10"/>
    </row>
    <row r="76" spans="2:3">
      <c r="B76" s="10"/>
      <c r="C76" s="10"/>
    </row>
    <row r="77" spans="2:3">
      <c r="B77" s="10"/>
      <c r="C77" s="10"/>
    </row>
    <row r="78" spans="2:3">
      <c r="B78" s="10"/>
      <c r="C78" s="10"/>
    </row>
    <row r="79" spans="2:3">
      <c r="B79" s="10"/>
      <c r="C79" s="10"/>
    </row>
    <row r="80" spans="2:3">
      <c r="B80" s="10"/>
      <c r="C80" s="10"/>
    </row>
    <row r="81" spans="2:3">
      <c r="B81" s="10"/>
      <c r="C81" s="10"/>
    </row>
    <row r="82" spans="2:3">
      <c r="B82" s="10"/>
      <c r="C82" s="10"/>
    </row>
    <row r="83" spans="2:3">
      <c r="B83" s="10"/>
      <c r="C83" s="10"/>
    </row>
    <row r="84" spans="2:3">
      <c r="B84" s="10"/>
      <c r="C84" s="10"/>
    </row>
    <row r="85" spans="2:3">
      <c r="B85" s="10"/>
      <c r="C85" s="10"/>
    </row>
    <row r="86" spans="2:3">
      <c r="B86" s="10"/>
      <c r="C86" s="10"/>
    </row>
    <row r="87" spans="2:3">
      <c r="B87" s="10"/>
      <c r="C87" s="10"/>
    </row>
    <row r="88" spans="2:3">
      <c r="B88" s="10"/>
      <c r="C88" s="10"/>
    </row>
    <row r="89" spans="2:3">
      <c r="B89" s="10"/>
      <c r="C89" s="10"/>
    </row>
    <row r="90" spans="2:3">
      <c r="B90" s="10"/>
      <c r="C90" s="10"/>
    </row>
    <row r="91" spans="2:3">
      <c r="B91" s="10"/>
      <c r="C91" s="10"/>
    </row>
    <row r="92" spans="2:3">
      <c r="B92" s="10"/>
      <c r="C92" s="10"/>
    </row>
    <row r="93" spans="2:3">
      <c r="B93" s="10"/>
      <c r="C93" s="10"/>
    </row>
    <row r="94" spans="2:3">
      <c r="B94" s="10"/>
      <c r="C94" s="10"/>
    </row>
    <row r="95" spans="2:3">
      <c r="B95" s="10"/>
      <c r="C95" s="10"/>
    </row>
    <row r="96" spans="2:3">
      <c r="B96" s="10"/>
      <c r="C96" s="10"/>
    </row>
    <row r="97" spans="2:3">
      <c r="B97" s="10"/>
      <c r="C97" s="10"/>
    </row>
    <row r="98" spans="2:3">
      <c r="B98" s="10"/>
      <c r="C98" s="10"/>
    </row>
    <row r="99" spans="2:3">
      <c r="B99" s="10"/>
      <c r="C99" s="10"/>
    </row>
    <row r="100" spans="2:3">
      <c r="B100" s="10"/>
      <c r="C100" s="10"/>
    </row>
    <row r="101" spans="2:3">
      <c r="B101" s="10"/>
      <c r="C101" s="10"/>
    </row>
    <row r="102" spans="2:3">
      <c r="B102" s="10"/>
      <c r="C102" s="10"/>
    </row>
    <row r="103" spans="2:3">
      <c r="B103" s="10"/>
      <c r="C103" s="10"/>
    </row>
    <row r="104" spans="2:3">
      <c r="B104" s="10"/>
      <c r="C104" s="10"/>
    </row>
    <row r="105" spans="2:3">
      <c r="B105" s="10"/>
      <c r="C105" s="10"/>
    </row>
    <row r="106" spans="2:3">
      <c r="B106" s="10"/>
      <c r="C106" s="10"/>
    </row>
    <row r="107" spans="2:3">
      <c r="B107" s="10"/>
      <c r="C107" s="10"/>
    </row>
    <row r="108" spans="2:3">
      <c r="B108" s="10"/>
      <c r="C108" s="10"/>
    </row>
    <row r="109" spans="2:3">
      <c r="B109" s="10"/>
      <c r="C109" s="10"/>
    </row>
    <row r="110" spans="2:3">
      <c r="B110" s="10"/>
      <c r="C110" s="10"/>
    </row>
    <row r="111" spans="2:3">
      <c r="B111" s="10"/>
      <c r="C111" s="10"/>
    </row>
    <row r="112" spans="2:3">
      <c r="B112" s="10"/>
      <c r="C112" s="10"/>
    </row>
    <row r="113" spans="2:3">
      <c r="B113" s="10"/>
      <c r="C113" s="10"/>
    </row>
    <row r="114" spans="2:3">
      <c r="B114" s="10"/>
      <c r="C114" s="10"/>
    </row>
    <row r="115" spans="2:3">
      <c r="B115" s="10"/>
      <c r="C115" s="10"/>
    </row>
    <row r="116" spans="2:3">
      <c r="B116" s="10"/>
      <c r="C116" s="10"/>
    </row>
    <row r="117" spans="2:3">
      <c r="B117" s="10"/>
      <c r="C117" s="10"/>
    </row>
    <row r="118" spans="2:3">
      <c r="B118" s="10"/>
      <c r="C118" s="10"/>
    </row>
    <row r="119" spans="2:3">
      <c r="B119" s="10"/>
      <c r="C119" s="10"/>
    </row>
    <row r="120" spans="2:3">
      <c r="B120" s="10"/>
      <c r="C120" s="10"/>
    </row>
    <row r="121" spans="2:3">
      <c r="B121" s="10"/>
      <c r="C121" s="10"/>
    </row>
    <row r="122" spans="2:3">
      <c r="B122" s="10"/>
      <c r="C122" s="10"/>
    </row>
    <row r="123" spans="2:3">
      <c r="B123" s="10"/>
      <c r="C123" s="10"/>
    </row>
    <row r="124" spans="2:3">
      <c r="B124" s="10"/>
      <c r="C124" s="10"/>
    </row>
    <row r="125" spans="2:3">
      <c r="B125" s="10"/>
      <c r="C125" s="10"/>
    </row>
    <row r="126" spans="2:3">
      <c r="B126" s="10"/>
      <c r="C126" s="10"/>
    </row>
    <row r="127" spans="2:3">
      <c r="B127" s="10"/>
      <c r="C127" s="10"/>
    </row>
    <row r="128" spans="2:3">
      <c r="B128" s="10"/>
      <c r="C128" s="10"/>
    </row>
    <row r="129" spans="2:3">
      <c r="B129" s="10"/>
      <c r="C129" s="10"/>
    </row>
    <row r="130" spans="2:3">
      <c r="B130" s="10"/>
      <c r="C130" s="10"/>
    </row>
    <row r="131" spans="2:3">
      <c r="B131" s="10"/>
      <c r="C131" s="10"/>
    </row>
    <row r="132" spans="2:3">
      <c r="B132" s="10"/>
      <c r="C132" s="10"/>
    </row>
    <row r="133" spans="2:3">
      <c r="B133" s="10"/>
      <c r="C133" s="10"/>
    </row>
    <row r="134" spans="2:3">
      <c r="B134" s="10"/>
      <c r="C134" s="10"/>
    </row>
    <row r="135" spans="2:3">
      <c r="B135" s="10"/>
      <c r="C135" s="10"/>
    </row>
    <row r="136" spans="2:3">
      <c r="B136" s="10"/>
      <c r="C136" s="10"/>
    </row>
    <row r="137" spans="2:3">
      <c r="B137" s="10"/>
      <c r="C137" s="10"/>
    </row>
    <row r="138" spans="2:3">
      <c r="B138" s="10"/>
      <c r="C138" s="10"/>
    </row>
    <row r="139" spans="2:3">
      <c r="B139" s="10"/>
      <c r="C139" s="10"/>
    </row>
    <row r="140" spans="2:3">
      <c r="B140" s="10"/>
      <c r="C140" s="10"/>
    </row>
    <row r="141" spans="2:3">
      <c r="B141" s="10"/>
      <c r="C141" s="10"/>
    </row>
    <row r="142" spans="2:3">
      <c r="B142" s="10"/>
      <c r="C142" s="10"/>
    </row>
    <row r="143" spans="2:3">
      <c r="B143" s="10"/>
      <c r="C143" s="10"/>
    </row>
    <row r="144" spans="2:3">
      <c r="B144" s="10"/>
      <c r="C144" s="10"/>
    </row>
    <row r="145" spans="2:3">
      <c r="B145" s="10"/>
      <c r="C145" s="10"/>
    </row>
    <row r="146" spans="2:3">
      <c r="B146" s="10"/>
      <c r="C146" s="10"/>
    </row>
    <row r="147" spans="2:3">
      <c r="B147" s="10"/>
      <c r="C147" s="10"/>
    </row>
    <row r="148" spans="2:3">
      <c r="B148" s="10"/>
      <c r="C148" s="10"/>
    </row>
    <row r="149" spans="2:3">
      <c r="B149" s="10"/>
      <c r="C149" s="10"/>
    </row>
    <row r="150" spans="2:3">
      <c r="B150" s="10"/>
      <c r="C150" s="10"/>
    </row>
    <row r="151" spans="2:3">
      <c r="B151" s="10"/>
      <c r="C151" s="10"/>
    </row>
    <row r="152" spans="2:3">
      <c r="B152" s="10"/>
      <c r="C152" s="10"/>
    </row>
    <row r="153" spans="2:3">
      <c r="B153" s="10"/>
      <c r="C153" s="10"/>
    </row>
    <row r="154" spans="2:3">
      <c r="B154" s="10"/>
      <c r="C154" s="10"/>
    </row>
    <row r="155" spans="2:3">
      <c r="B155" s="10"/>
      <c r="C155" s="10"/>
    </row>
    <row r="156" spans="2:3">
      <c r="B156" s="10"/>
      <c r="C156" s="10"/>
    </row>
    <row r="157" spans="2:3">
      <c r="B157" s="10"/>
      <c r="C157" s="10"/>
    </row>
    <row r="158" spans="2:3">
      <c r="B158" s="10"/>
      <c r="C158" s="10"/>
    </row>
    <row r="159" spans="2:3">
      <c r="B159" s="10"/>
      <c r="C159" s="10"/>
    </row>
    <row r="160" spans="2:3">
      <c r="B160" s="10"/>
      <c r="C160" s="10"/>
    </row>
    <row r="161" spans="2:3">
      <c r="B161" s="10"/>
      <c r="C161" s="10"/>
    </row>
    <row r="162" spans="2:3">
      <c r="B162" s="10"/>
      <c r="C162" s="10"/>
    </row>
    <row r="163" spans="2:3">
      <c r="B163" s="10"/>
      <c r="C163" s="10"/>
    </row>
    <row r="164" spans="2:3">
      <c r="B164" s="10"/>
      <c r="C164" s="10"/>
    </row>
    <row r="165" spans="2:3">
      <c r="B165" s="10"/>
      <c r="C165" s="10"/>
    </row>
    <row r="166" spans="2:3">
      <c r="B166" s="10"/>
      <c r="C166" s="10"/>
    </row>
    <row r="167" spans="2:3">
      <c r="B167" s="10"/>
      <c r="C167" s="10"/>
    </row>
    <row r="168" spans="2:3">
      <c r="B168" s="10"/>
      <c r="C168" s="10"/>
    </row>
    <row r="169" spans="2:3">
      <c r="B169" s="10"/>
      <c r="C169" s="10"/>
    </row>
    <row r="170" spans="2:3">
      <c r="B170" s="10"/>
      <c r="C170" s="10"/>
    </row>
    <row r="171" spans="2:3">
      <c r="B171" s="10"/>
      <c r="C171" s="10"/>
    </row>
    <row r="172" spans="2:3">
      <c r="B172" s="10"/>
      <c r="C172" s="10"/>
    </row>
    <row r="173" spans="2:3">
      <c r="B173" s="10"/>
      <c r="C173" s="10"/>
    </row>
    <row r="174" spans="2:3">
      <c r="B174" s="10"/>
      <c r="C174" s="10"/>
    </row>
    <row r="175" spans="2:3">
      <c r="B175" s="10"/>
      <c r="C175" s="10"/>
    </row>
    <row r="176" spans="2:3">
      <c r="B176" s="10"/>
      <c r="C176" s="10"/>
    </row>
    <row r="177" spans="2:3">
      <c r="B177" s="10"/>
      <c r="C177" s="10"/>
    </row>
    <row r="178" spans="2:3">
      <c r="B178" s="10"/>
      <c r="C178" s="10"/>
    </row>
    <row r="179" spans="2:3">
      <c r="B179" s="10"/>
      <c r="C179" s="10"/>
    </row>
    <row r="180" spans="2:3">
      <c r="B180" s="10"/>
      <c r="C180" s="10"/>
    </row>
    <row r="181" spans="2:3">
      <c r="B181" s="10"/>
      <c r="C181" s="10"/>
    </row>
    <row r="182" spans="2:3">
      <c r="B182" s="10"/>
      <c r="C182" s="10"/>
    </row>
    <row r="183" spans="2:3">
      <c r="B183" s="10"/>
      <c r="C183" s="10"/>
    </row>
    <row r="184" spans="2:3">
      <c r="B184" s="10"/>
      <c r="C184" s="10"/>
    </row>
    <row r="185" spans="2:3">
      <c r="B185" s="10"/>
      <c r="C185" s="10"/>
    </row>
    <row r="186" spans="2:3">
      <c r="B186" s="10"/>
      <c r="C186" s="10"/>
    </row>
    <row r="187" spans="2:3">
      <c r="B187" s="10"/>
      <c r="C187" s="10"/>
    </row>
    <row r="188" spans="2:3">
      <c r="B188" s="10"/>
      <c r="C188" s="10"/>
    </row>
    <row r="189" spans="2:3">
      <c r="B189" s="10"/>
      <c r="C189" s="10"/>
    </row>
    <row r="190" spans="2:3">
      <c r="B190" s="10"/>
      <c r="C190" s="10"/>
    </row>
    <row r="191" spans="2:3">
      <c r="B191" s="10"/>
      <c r="C191" s="10"/>
    </row>
    <row r="192" spans="2:3">
      <c r="B192" s="10"/>
      <c r="C192" s="10"/>
    </row>
    <row r="193" spans="2:3">
      <c r="B193" s="10"/>
      <c r="C193" s="10"/>
    </row>
    <row r="194" spans="2:3">
      <c r="B194" s="10"/>
      <c r="C194" s="10"/>
    </row>
    <row r="195" spans="2:3">
      <c r="B195" s="10"/>
      <c r="C195" s="10"/>
    </row>
    <row r="196" spans="2:3">
      <c r="B196" s="10"/>
      <c r="C196" s="10"/>
    </row>
    <row r="197" spans="2:3">
      <c r="B197" s="10"/>
      <c r="C197" s="10"/>
    </row>
    <row r="198" spans="2:3">
      <c r="B198" s="10"/>
      <c r="C198" s="10"/>
    </row>
    <row r="199" spans="2:3">
      <c r="B199" s="10"/>
      <c r="C199" s="10"/>
    </row>
    <row r="200" spans="2:3">
      <c r="B200" s="10"/>
      <c r="C200" s="10"/>
    </row>
    <row r="201" spans="2:3">
      <c r="B201" s="10"/>
      <c r="C201" s="10"/>
    </row>
    <row r="202" spans="2:3">
      <c r="B202" s="10"/>
      <c r="C202" s="10"/>
    </row>
    <row r="203" spans="2:3">
      <c r="B203" s="10"/>
      <c r="C203" s="10"/>
    </row>
    <row r="204" spans="2:3">
      <c r="B204" s="10"/>
      <c r="C204" s="10"/>
    </row>
    <row r="205" spans="2:3">
      <c r="B205" s="10"/>
      <c r="C205" s="10"/>
    </row>
    <row r="206" spans="2:3">
      <c r="B206" s="10"/>
      <c r="C206" s="10"/>
    </row>
    <row r="207" spans="2:3">
      <c r="B207" s="10"/>
      <c r="C207" s="10"/>
    </row>
    <row r="208" spans="2:3">
      <c r="B208" s="10"/>
      <c r="C208" s="10"/>
    </row>
    <row r="209" spans="2:3">
      <c r="B209" s="10"/>
      <c r="C209" s="10"/>
    </row>
    <row r="210" spans="2:3">
      <c r="B210" s="10"/>
      <c r="C210" s="10"/>
    </row>
    <row r="211" spans="2:3">
      <c r="B211" s="10"/>
      <c r="C211" s="10"/>
    </row>
    <row r="212" spans="2:3">
      <c r="B212" s="10"/>
      <c r="C212" s="10"/>
    </row>
    <row r="213" spans="2:3">
      <c r="B213" s="10"/>
      <c r="C213" s="10"/>
    </row>
    <row r="214" spans="2:3">
      <c r="B214" s="10"/>
      <c r="C214" s="10"/>
    </row>
    <row r="215" spans="2:3">
      <c r="B215" s="10"/>
      <c r="C215" s="10"/>
    </row>
    <row r="216" spans="2:3">
      <c r="B216" s="10"/>
      <c r="C216" s="10"/>
    </row>
    <row r="217" spans="2:3">
      <c r="B217" s="10"/>
      <c r="C217" s="10"/>
    </row>
    <row r="218" spans="2:3">
      <c r="B218" s="10"/>
      <c r="C218" s="10"/>
    </row>
    <row r="219" spans="2:3">
      <c r="B219" s="10"/>
      <c r="C219" s="10"/>
    </row>
    <row r="220" spans="2:3">
      <c r="B220" s="10"/>
      <c r="C220" s="10"/>
    </row>
    <row r="221" spans="2:3">
      <c r="B221" s="10"/>
      <c r="C221" s="10"/>
    </row>
    <row r="222" spans="2:3">
      <c r="B222" s="10"/>
      <c r="C222" s="10"/>
    </row>
    <row r="223" spans="2:3">
      <c r="B223" s="10"/>
      <c r="C223" s="10"/>
    </row>
    <row r="224" spans="2:3">
      <c r="B224" s="10"/>
      <c r="C224" s="10"/>
    </row>
    <row r="225" spans="2:3">
      <c r="B225" s="10"/>
      <c r="C225" s="10"/>
    </row>
    <row r="226" spans="2:3">
      <c r="B226" s="10"/>
      <c r="C226" s="10"/>
    </row>
    <row r="227" spans="2:3">
      <c r="B227" s="10"/>
      <c r="C227" s="10"/>
    </row>
    <row r="228" spans="2:3">
      <c r="B228" s="10"/>
      <c r="C228" s="10"/>
    </row>
    <row r="229" spans="2:3">
      <c r="B229" s="10"/>
      <c r="C229" s="10"/>
    </row>
    <row r="230" spans="2:3">
      <c r="B230" s="10"/>
      <c r="C230" s="10"/>
    </row>
    <row r="231" spans="2:3">
      <c r="B231" s="10"/>
      <c r="C231" s="10"/>
    </row>
    <row r="232" spans="2:3">
      <c r="B232" s="10"/>
      <c r="C232" s="10"/>
    </row>
    <row r="233" spans="2:3">
      <c r="B233" s="10"/>
      <c r="C233" s="10"/>
    </row>
    <row r="234" spans="2:3">
      <c r="B234" s="10"/>
      <c r="C234" s="10"/>
    </row>
    <row r="235" spans="2:3">
      <c r="B235" s="10"/>
      <c r="C235" s="10"/>
    </row>
    <row r="236" spans="2:3">
      <c r="B236" s="10"/>
      <c r="C236" s="10"/>
    </row>
    <row r="237" spans="2:3">
      <c r="B237" s="10"/>
      <c r="C237" s="10"/>
    </row>
    <row r="238" spans="2:3">
      <c r="B238" s="10"/>
      <c r="C238" s="10"/>
    </row>
    <row r="239" spans="2:3">
      <c r="B239" s="10"/>
      <c r="C239" s="10"/>
    </row>
    <row r="240" spans="2:3">
      <c r="B240" s="10"/>
      <c r="C240" s="10"/>
    </row>
    <row r="241" spans="2:3">
      <c r="B241" s="10"/>
      <c r="C241" s="10"/>
    </row>
    <row r="242" spans="2:3">
      <c r="B242" s="10"/>
      <c r="C242" s="10"/>
    </row>
    <row r="243" spans="2:3">
      <c r="B243" s="10"/>
      <c r="C243" s="10"/>
    </row>
    <row r="244" spans="2:3">
      <c r="B244" s="10"/>
      <c r="C244" s="10"/>
    </row>
    <row r="245" spans="2:3">
      <c r="B245" s="10"/>
      <c r="C245" s="10"/>
    </row>
    <row r="246" spans="2:3">
      <c r="B246" s="10"/>
      <c r="C246" s="10"/>
    </row>
    <row r="247" spans="2:3">
      <c r="B247" s="10"/>
      <c r="C247" s="10"/>
    </row>
    <row r="248" spans="2:3">
      <c r="B248" s="10"/>
      <c r="C248" s="10"/>
    </row>
    <row r="249" spans="2:3">
      <c r="B249" s="10"/>
      <c r="C249" s="10"/>
    </row>
    <row r="250" spans="2:3">
      <c r="B250" s="10"/>
      <c r="C250" s="10"/>
    </row>
    <row r="251" spans="2:3">
      <c r="B251" s="10"/>
      <c r="C251" s="10"/>
    </row>
    <row r="252" spans="2:3">
      <c r="B252" s="10"/>
      <c r="C252" s="10"/>
    </row>
    <row r="253" spans="2:3">
      <c r="B253" s="10"/>
      <c r="C253" s="10"/>
    </row>
    <row r="254" spans="2:3">
      <c r="B254" s="10"/>
      <c r="C254" s="10"/>
    </row>
    <row r="255" spans="2:3">
      <c r="B255" s="10"/>
      <c r="C255" s="10"/>
    </row>
    <row r="256" spans="2:3">
      <c r="B256" s="10"/>
      <c r="C256" s="10"/>
    </row>
    <row r="257" spans="2:3">
      <c r="B257" s="10"/>
      <c r="C257" s="10"/>
    </row>
    <row r="258" spans="2:3">
      <c r="B258" s="10"/>
      <c r="C258" s="10"/>
    </row>
    <row r="259" spans="2:3">
      <c r="B259" s="10"/>
      <c r="C259" s="10"/>
    </row>
    <row r="260" spans="2:3">
      <c r="B260" s="10"/>
      <c r="C260" s="10"/>
    </row>
    <row r="261" spans="2:3">
      <c r="B261" s="10"/>
      <c r="C261" s="10"/>
    </row>
    <row r="262" spans="2:3">
      <c r="B262" s="10"/>
      <c r="C262" s="10"/>
    </row>
    <row r="263" spans="2:3">
      <c r="B263" s="10"/>
      <c r="C263" s="10"/>
    </row>
    <row r="264" spans="2:3">
      <c r="B264" s="10"/>
      <c r="C264" s="10"/>
    </row>
    <row r="265" spans="2:3">
      <c r="B265" s="10"/>
      <c r="C265" s="10"/>
    </row>
    <row r="266" spans="2:3">
      <c r="B266" s="10"/>
      <c r="C266" s="10"/>
    </row>
    <row r="267" spans="2:3">
      <c r="B267" s="10"/>
      <c r="C267" s="10"/>
    </row>
    <row r="268" spans="2:3">
      <c r="B268" s="10"/>
      <c r="C268" s="10"/>
    </row>
    <row r="269" spans="2:3">
      <c r="B269" s="10"/>
      <c r="C269" s="10"/>
    </row>
    <row r="270" spans="2:3">
      <c r="B270" s="10"/>
      <c r="C270" s="10"/>
    </row>
    <row r="271" spans="2:3">
      <c r="B271" s="10"/>
      <c r="C271" s="10"/>
    </row>
    <row r="272" spans="2:3">
      <c r="B272" s="10"/>
      <c r="C272" s="10"/>
    </row>
    <row r="273" spans="2:3">
      <c r="B273" s="10"/>
      <c r="C273" s="10"/>
    </row>
    <row r="274" spans="2:3">
      <c r="B274" s="10"/>
      <c r="C274" s="10"/>
    </row>
    <row r="275" spans="2:3">
      <c r="B275" s="10"/>
      <c r="C275" s="10"/>
    </row>
    <row r="276" spans="2:3">
      <c r="B276" s="10"/>
      <c r="C276" s="10"/>
    </row>
    <row r="277" spans="2:3">
      <c r="B277" s="10"/>
      <c r="C277" s="10"/>
    </row>
    <row r="278" spans="2:3">
      <c r="B278" s="10"/>
      <c r="C278" s="10"/>
    </row>
    <row r="279" spans="2:3">
      <c r="B279" s="10"/>
      <c r="C279" s="10"/>
    </row>
    <row r="280" spans="2:3">
      <c r="B280" s="10"/>
      <c r="C280" s="10"/>
    </row>
    <row r="281" spans="2:3">
      <c r="B281" s="10"/>
      <c r="C281" s="10"/>
    </row>
    <row r="282" spans="2:3">
      <c r="B282" s="10"/>
      <c r="C282" s="10"/>
    </row>
    <row r="283" spans="2:3">
      <c r="B283" s="10"/>
      <c r="C283" s="10"/>
    </row>
    <row r="284" spans="2:3">
      <c r="B284" s="10"/>
      <c r="C284" s="10"/>
    </row>
    <row r="285" spans="2:3">
      <c r="B285" s="10"/>
      <c r="C285" s="10"/>
    </row>
    <row r="286" spans="2:3">
      <c r="B286" s="10"/>
      <c r="C286" s="10"/>
    </row>
    <row r="287" spans="2:3">
      <c r="B287" s="10"/>
      <c r="C287" s="10"/>
    </row>
    <row r="288" spans="2:3">
      <c r="B288" s="10"/>
      <c r="C288" s="10"/>
    </row>
    <row r="289" spans="2:3">
      <c r="B289" s="10"/>
      <c r="C289" s="10"/>
    </row>
    <row r="290" spans="2:3">
      <c r="B290" s="10"/>
      <c r="C290" s="10"/>
    </row>
    <row r="291" spans="2:3">
      <c r="B291" s="10"/>
      <c r="C291" s="10"/>
    </row>
    <row r="292" spans="2:3">
      <c r="B292" s="10"/>
      <c r="C292" s="10"/>
    </row>
    <row r="293" spans="2:3">
      <c r="B293" s="10"/>
      <c r="C293" s="10"/>
    </row>
    <row r="294" spans="2:3">
      <c r="B294" s="10"/>
      <c r="C294" s="10"/>
    </row>
    <row r="295" spans="2:3">
      <c r="B295" s="10"/>
      <c r="C295" s="10"/>
    </row>
    <row r="296" spans="2:3">
      <c r="B296" s="10"/>
      <c r="C296" s="10"/>
    </row>
    <row r="297" spans="2:3">
      <c r="B297" s="10"/>
      <c r="C297" s="10"/>
    </row>
    <row r="298" spans="2:3">
      <c r="B298" s="10"/>
      <c r="C298" s="10"/>
    </row>
    <row r="299" spans="2:3">
      <c r="B299" s="10"/>
      <c r="C299" s="10"/>
    </row>
    <row r="300" spans="2:3">
      <c r="B300" s="10"/>
      <c r="C300" s="10"/>
    </row>
    <row r="301" spans="2:3">
      <c r="B301" s="10"/>
      <c r="C301" s="10"/>
    </row>
    <row r="302" spans="2:3">
      <c r="B302" s="10"/>
      <c r="C302" s="10"/>
    </row>
    <row r="303" spans="2:3">
      <c r="B303" s="10"/>
      <c r="C303" s="10"/>
    </row>
    <row r="304" spans="2:3">
      <c r="B304" s="10"/>
      <c r="C304" s="10"/>
    </row>
    <row r="305" spans="2:3">
      <c r="B305" s="10"/>
      <c r="C305" s="10"/>
    </row>
    <row r="306" spans="2:3">
      <c r="B306" s="10"/>
      <c r="C306" s="10"/>
    </row>
    <row r="307" spans="2:3">
      <c r="B307" s="10"/>
      <c r="C307" s="10"/>
    </row>
    <row r="308" spans="2:3">
      <c r="B308" s="10"/>
      <c r="C308" s="10"/>
    </row>
    <row r="309" spans="2:3">
      <c r="B309" s="10"/>
      <c r="C309" s="10"/>
    </row>
    <row r="310" spans="2:3">
      <c r="B310" s="10"/>
      <c r="C310" s="10"/>
    </row>
    <row r="311" spans="2:3">
      <c r="B311" s="10"/>
      <c r="C311" s="10"/>
    </row>
    <row r="312" spans="2:3">
      <c r="B312" s="10"/>
      <c r="C312" s="10"/>
    </row>
    <row r="313" spans="2:3">
      <c r="B313" s="10"/>
      <c r="C313" s="10"/>
    </row>
    <row r="314" spans="2:3">
      <c r="B314" s="10"/>
      <c r="C314" s="10"/>
    </row>
    <row r="315" spans="2:3">
      <c r="B315" s="10"/>
      <c r="C315" s="10"/>
    </row>
    <row r="316" spans="2:3">
      <c r="B316" s="10"/>
      <c r="C316" s="10"/>
    </row>
    <row r="317" spans="2:3">
      <c r="B317" s="10"/>
      <c r="C317" s="10"/>
    </row>
    <row r="318" spans="2:3">
      <c r="B318" s="10"/>
      <c r="C318" s="10"/>
    </row>
    <row r="319" spans="2:3">
      <c r="B319" s="10"/>
      <c r="C319" s="10"/>
    </row>
    <row r="320" spans="2:3">
      <c r="B320" s="10"/>
      <c r="C320" s="10"/>
    </row>
    <row r="321" spans="2:3">
      <c r="B321" s="10"/>
      <c r="C321" s="10"/>
    </row>
    <row r="322" spans="2:3">
      <c r="B322" s="10"/>
      <c r="C322" s="10"/>
    </row>
    <row r="323" spans="2:3">
      <c r="B323" s="10"/>
      <c r="C323" s="10"/>
    </row>
    <row r="324" spans="2:3">
      <c r="B324" s="10"/>
      <c r="C324" s="10"/>
    </row>
    <row r="325" spans="2:3">
      <c r="B325" s="10"/>
      <c r="C325" s="10"/>
    </row>
    <row r="326" spans="2:3">
      <c r="B326" s="10"/>
      <c r="C326" s="10"/>
    </row>
    <row r="327" spans="2:3">
      <c r="B327" s="10"/>
      <c r="C327" s="10"/>
    </row>
    <row r="328" spans="2:3">
      <c r="B328" s="10"/>
      <c r="C328" s="10"/>
    </row>
    <row r="329" spans="2:3">
      <c r="B329" s="10"/>
      <c r="C329" s="10"/>
    </row>
    <row r="330" spans="2:3">
      <c r="B330" s="10"/>
      <c r="C330" s="10"/>
    </row>
    <row r="331" spans="2:3">
      <c r="B331" s="10"/>
      <c r="C331" s="10"/>
    </row>
    <row r="332" spans="2:3">
      <c r="B332" s="10"/>
      <c r="C332" s="10"/>
    </row>
    <row r="333" spans="2:3">
      <c r="B333" s="10"/>
      <c r="C333" s="10"/>
    </row>
    <row r="334" spans="2:3">
      <c r="B334" s="10"/>
      <c r="C334" s="10"/>
    </row>
    <row r="335" spans="2:3">
      <c r="B335" s="10"/>
      <c r="C335" s="10"/>
    </row>
    <row r="336" spans="2:3">
      <c r="B336" s="10"/>
      <c r="C336" s="10"/>
    </row>
    <row r="337" spans="2:3">
      <c r="B337" s="10"/>
      <c r="C337" s="10"/>
    </row>
    <row r="338" spans="2:3">
      <c r="B338" s="10"/>
      <c r="C338" s="10"/>
    </row>
    <row r="339" spans="2:3">
      <c r="B339" s="10"/>
      <c r="C339" s="10"/>
    </row>
    <row r="340" spans="2:3">
      <c r="B340" s="10"/>
      <c r="C340" s="10"/>
    </row>
    <row r="341" spans="2:3">
      <c r="B341" s="10"/>
      <c r="C341" s="10"/>
    </row>
    <row r="342" spans="2:3">
      <c r="B342" s="10"/>
      <c r="C342" s="10"/>
    </row>
    <row r="343" spans="2:3">
      <c r="B343" s="10"/>
      <c r="C343" s="10"/>
    </row>
    <row r="344" spans="2:3">
      <c r="B344" s="10"/>
      <c r="C344" s="10"/>
    </row>
    <row r="345" spans="2:3">
      <c r="B345" s="10"/>
      <c r="C345" s="10"/>
    </row>
    <row r="346" spans="2:3">
      <c r="B346" s="10"/>
      <c r="C346" s="10"/>
    </row>
    <row r="347" spans="2:3">
      <c r="B347" s="10"/>
      <c r="C347" s="10"/>
    </row>
    <row r="348" spans="2:3">
      <c r="B348" s="10"/>
      <c r="C348" s="10"/>
    </row>
    <row r="349" spans="2:3">
      <c r="B349" s="10"/>
      <c r="C349" s="10"/>
    </row>
    <row r="350" spans="2:3">
      <c r="B350" s="10"/>
      <c r="C350" s="10"/>
    </row>
    <row r="351" spans="2:3">
      <c r="B351" s="10"/>
      <c r="C351" s="10"/>
    </row>
    <row r="352" spans="2:3">
      <c r="B352" s="10"/>
      <c r="C352" s="10"/>
    </row>
    <row r="353" spans="2:3">
      <c r="B353" s="10"/>
      <c r="C353" s="10"/>
    </row>
    <row r="354" spans="2:3">
      <c r="B354" s="10"/>
      <c r="C354" s="10"/>
    </row>
    <row r="355" spans="2:3">
      <c r="B355" s="10"/>
      <c r="C355" s="10"/>
    </row>
    <row r="356" spans="2:3">
      <c r="B356" s="10"/>
      <c r="C356" s="10"/>
    </row>
    <row r="357" spans="2:3">
      <c r="B357" s="10"/>
      <c r="C357" s="10"/>
    </row>
    <row r="358" spans="2:3">
      <c r="B358" s="10"/>
      <c r="C358" s="10"/>
    </row>
    <row r="359" spans="2:3">
      <c r="B359" s="10"/>
      <c r="C359" s="10"/>
    </row>
    <row r="360" spans="2:3">
      <c r="B360" s="10"/>
      <c r="C360" s="10"/>
    </row>
    <row r="361" spans="2:3">
      <c r="B361" s="10"/>
      <c r="C361" s="10"/>
    </row>
    <row r="362" spans="2:3">
      <c r="B362" s="10"/>
      <c r="C362" s="10"/>
    </row>
    <row r="363" spans="2:3">
      <c r="B363" s="10"/>
      <c r="C363" s="10"/>
    </row>
    <row r="364" spans="2:3">
      <c r="B364" s="10"/>
      <c r="C364" s="10"/>
    </row>
    <row r="365" spans="2:3">
      <c r="B365" s="10"/>
      <c r="C365" s="10"/>
    </row>
    <row r="366" spans="2:3">
      <c r="B366" s="10"/>
      <c r="C366" s="10"/>
    </row>
    <row r="367" spans="2:3">
      <c r="B367" s="10"/>
      <c r="C367" s="10"/>
    </row>
    <row r="368" spans="2:3">
      <c r="B368" s="10"/>
      <c r="C368" s="10"/>
    </row>
    <row r="369" spans="2:3">
      <c r="B369" s="10"/>
      <c r="C369" s="10"/>
    </row>
    <row r="370" spans="2:3">
      <c r="B370" s="10"/>
      <c r="C370" s="10"/>
    </row>
    <row r="371" spans="2:3">
      <c r="B371" s="10"/>
      <c r="C371" s="10"/>
    </row>
    <row r="372" spans="2:3">
      <c r="B372" s="10"/>
      <c r="C372" s="10"/>
    </row>
    <row r="373" spans="2:3">
      <c r="B373" s="10"/>
      <c r="C373" s="10"/>
    </row>
    <row r="374" spans="2:3">
      <c r="B374" s="10"/>
      <c r="C374" s="10"/>
    </row>
    <row r="375" spans="2:3">
      <c r="B375" s="10"/>
      <c r="C375" s="10"/>
    </row>
    <row r="376" spans="2:3">
      <c r="B376" s="10"/>
      <c r="C376" s="10"/>
    </row>
    <row r="377" spans="2:3">
      <c r="B377" s="10"/>
      <c r="C377" s="10"/>
    </row>
    <row r="378" spans="2:3">
      <c r="B378" s="10"/>
      <c r="C378" s="10"/>
    </row>
    <row r="379" spans="2:3">
      <c r="B379" s="10"/>
      <c r="C379" s="10"/>
    </row>
    <row r="380" spans="2:3">
      <c r="B380" s="10"/>
      <c r="C380" s="10"/>
    </row>
    <row r="381" spans="2:3">
      <c r="B381" s="10"/>
      <c r="C381" s="10"/>
    </row>
    <row r="382" spans="2:3">
      <c r="B382" s="10"/>
      <c r="C382" s="10"/>
    </row>
    <row r="383" spans="2:3">
      <c r="B383" s="10"/>
      <c r="C383" s="10"/>
    </row>
    <row r="384" spans="2:3">
      <c r="B384" s="10"/>
      <c r="C384" s="10"/>
    </row>
    <row r="385" spans="2:3">
      <c r="B385" s="10"/>
      <c r="C385" s="10"/>
    </row>
    <row r="386" spans="2:3">
      <c r="B386" s="10"/>
      <c r="C386" s="10"/>
    </row>
    <row r="387" spans="2:3">
      <c r="B387" s="10"/>
      <c r="C387" s="10"/>
    </row>
    <row r="388" spans="2:3">
      <c r="B388" s="10"/>
      <c r="C388" s="10"/>
    </row>
    <row r="389" spans="2:3">
      <c r="B389" s="10"/>
      <c r="C389" s="10"/>
    </row>
    <row r="390" spans="2:3">
      <c r="B390" s="10"/>
      <c r="C390" s="10"/>
    </row>
    <row r="391" spans="2:3">
      <c r="B391" s="10"/>
      <c r="C391" s="10"/>
    </row>
    <row r="392" spans="2:3">
      <c r="B392" s="10"/>
      <c r="C392" s="10"/>
    </row>
    <row r="393" spans="2:3">
      <c r="B393" s="10"/>
      <c r="C393" s="10"/>
    </row>
    <row r="394" spans="2:3">
      <c r="B394" s="10"/>
      <c r="C394" s="10"/>
    </row>
    <row r="395" spans="2:3">
      <c r="B395" s="10"/>
      <c r="C395" s="10"/>
    </row>
    <row r="396" spans="2:3">
      <c r="B396" s="10"/>
      <c r="C396" s="10"/>
    </row>
    <row r="397" spans="2:3">
      <c r="B397" s="10"/>
      <c r="C397" s="10"/>
    </row>
    <row r="398" spans="2:3">
      <c r="B398" s="10"/>
      <c r="C398" s="10"/>
    </row>
    <row r="399" spans="2:3">
      <c r="B399" s="10"/>
      <c r="C399" s="10"/>
    </row>
    <row r="400" spans="2:3">
      <c r="B400" s="10"/>
      <c r="C400" s="10"/>
    </row>
    <row r="401" spans="2:3">
      <c r="B401" s="10"/>
      <c r="C401" s="10"/>
    </row>
    <row r="402" spans="2:3">
      <c r="B402" s="10"/>
      <c r="C402" s="10"/>
    </row>
    <row r="403" spans="2:3">
      <c r="B403" s="10"/>
      <c r="C403" s="10"/>
    </row>
    <row r="404" spans="2:3">
      <c r="B404" s="10"/>
      <c r="C404" s="10"/>
    </row>
    <row r="405" spans="2:3">
      <c r="B405" s="10"/>
      <c r="C405" s="10"/>
    </row>
    <row r="406" spans="2:3">
      <c r="B406" s="10"/>
      <c r="C406" s="10"/>
    </row>
    <row r="407" spans="2:3">
      <c r="B407" s="10"/>
      <c r="C407" s="10"/>
    </row>
    <row r="408" spans="2:3">
      <c r="B408" s="10"/>
      <c r="C408" s="10"/>
    </row>
    <row r="409" spans="2:3">
      <c r="B409" s="10"/>
      <c r="C409" s="10"/>
    </row>
    <row r="410" spans="2:3">
      <c r="B410" s="10"/>
      <c r="C410" s="10"/>
    </row>
    <row r="411" spans="2:3">
      <c r="B411" s="10"/>
      <c r="C411" s="10"/>
    </row>
    <row r="412" spans="2:3">
      <c r="B412" s="10"/>
      <c r="C412" s="10"/>
    </row>
    <row r="413" spans="2:3">
      <c r="B413" s="10"/>
      <c r="C413" s="10"/>
    </row>
    <row r="414" spans="2:3">
      <c r="B414" s="10"/>
      <c r="C414" s="10"/>
    </row>
    <row r="415" spans="2:3">
      <c r="B415" s="10"/>
      <c r="C415" s="10"/>
    </row>
    <row r="416" spans="2:3">
      <c r="B416" s="10"/>
      <c r="C416" s="10"/>
    </row>
    <row r="417" spans="2:3">
      <c r="B417" s="10"/>
      <c r="C417" s="10"/>
    </row>
    <row r="418" spans="2:3">
      <c r="B418" s="10"/>
      <c r="C418" s="10"/>
    </row>
    <row r="419" spans="2:3">
      <c r="B419" s="10"/>
      <c r="C419" s="10"/>
    </row>
    <row r="420" spans="2:3">
      <c r="B420" s="10"/>
      <c r="C420" s="10"/>
    </row>
    <row r="421" spans="2:3">
      <c r="B421" s="10"/>
      <c r="C421" s="10"/>
    </row>
    <row r="422" spans="2:3">
      <c r="B422" s="10"/>
      <c r="C422" s="10"/>
    </row>
    <row r="423" spans="2:3">
      <c r="B423" s="10"/>
      <c r="C423" s="10"/>
    </row>
    <row r="424" spans="2:3">
      <c r="B424" s="10"/>
      <c r="C424" s="10"/>
    </row>
    <row r="425" spans="2:3">
      <c r="B425" s="10"/>
      <c r="C425" s="10"/>
    </row>
    <row r="426" spans="2:3">
      <c r="B426" s="10"/>
      <c r="C426" s="10"/>
    </row>
    <row r="427" spans="2:3">
      <c r="B427" s="10"/>
      <c r="C427" s="10"/>
    </row>
    <row r="428" spans="2:3">
      <c r="B428" s="10"/>
      <c r="C428" s="10"/>
    </row>
    <row r="429" spans="2:3">
      <c r="B429" s="10"/>
      <c r="C429" s="10"/>
    </row>
    <row r="430" spans="2:3">
      <c r="B430" s="10"/>
      <c r="C430" s="10"/>
    </row>
    <row r="431" spans="2:3">
      <c r="B431" s="10"/>
      <c r="C431" s="10"/>
    </row>
    <row r="432" spans="2:3">
      <c r="B432" s="10"/>
      <c r="C432" s="10"/>
    </row>
    <row r="433" spans="2:3">
      <c r="B433" s="10"/>
      <c r="C433" s="10"/>
    </row>
    <row r="434" spans="2:3">
      <c r="B434" s="10"/>
      <c r="C434" s="10"/>
    </row>
    <row r="435" spans="2:3">
      <c r="B435" s="10"/>
      <c r="C435" s="10"/>
    </row>
    <row r="436" spans="2:3">
      <c r="B436" s="10"/>
      <c r="C436" s="10"/>
    </row>
    <row r="437" spans="2:3">
      <c r="B437" s="10"/>
      <c r="C437" s="10"/>
    </row>
    <row r="438" spans="2:3">
      <c r="B438" s="10"/>
      <c r="C438" s="10"/>
    </row>
    <row r="439" spans="2:3">
      <c r="B439" s="10"/>
      <c r="C439" s="10"/>
    </row>
    <row r="440" spans="2:3">
      <c r="B440" s="10"/>
      <c r="C440" s="10"/>
    </row>
    <row r="441" spans="2:3">
      <c r="B441" s="10"/>
      <c r="C441" s="10"/>
    </row>
    <row r="442" spans="2:3">
      <c r="B442" s="10"/>
      <c r="C442" s="10"/>
    </row>
    <row r="443" spans="2:3">
      <c r="B443" s="10"/>
      <c r="C443" s="10"/>
    </row>
    <row r="444" spans="2:3">
      <c r="B444" s="10"/>
      <c r="C444" s="10"/>
    </row>
    <row r="445" spans="2:3">
      <c r="B445" s="10"/>
      <c r="C445" s="10"/>
    </row>
    <row r="446" spans="2:3">
      <c r="B446" s="10"/>
      <c r="C446" s="10"/>
    </row>
    <row r="447" spans="2:3">
      <c r="B447" s="10"/>
      <c r="C447" s="10"/>
    </row>
    <row r="448" spans="2:3">
      <c r="B448" s="10"/>
      <c r="C448" s="10"/>
    </row>
    <row r="449" spans="2:3">
      <c r="B449" s="10"/>
      <c r="C449" s="10"/>
    </row>
    <row r="450" spans="2:3">
      <c r="B450" s="10"/>
      <c r="C450" s="10"/>
    </row>
    <row r="451" spans="2:3">
      <c r="B451" s="10"/>
      <c r="C451" s="10"/>
    </row>
    <row r="452" spans="2:3">
      <c r="B452" s="10"/>
      <c r="C452" s="10"/>
    </row>
    <row r="453" spans="2:3">
      <c r="B453" s="10"/>
      <c r="C453" s="10"/>
    </row>
    <row r="454" spans="2:3">
      <c r="B454" s="10"/>
      <c r="C454" s="10"/>
    </row>
    <row r="455" spans="2:3">
      <c r="B455" s="10"/>
      <c r="C455" s="10"/>
    </row>
    <row r="456" spans="2:3">
      <c r="B456" s="10"/>
      <c r="C456" s="10"/>
    </row>
    <row r="457" spans="2:3">
      <c r="B457" s="10"/>
      <c r="C457" s="10"/>
    </row>
    <row r="458" spans="2:3">
      <c r="B458" s="10"/>
      <c r="C458" s="10"/>
    </row>
    <row r="459" spans="2:3">
      <c r="B459" s="10"/>
      <c r="C459" s="10"/>
    </row>
    <row r="460" spans="2:3">
      <c r="B460" s="10"/>
      <c r="C460" s="10"/>
    </row>
    <row r="461" spans="2:3">
      <c r="B461" s="10"/>
      <c r="C461" s="10"/>
    </row>
    <row r="462" spans="2:3">
      <c r="B462" s="10"/>
      <c r="C462" s="10"/>
    </row>
    <row r="463" spans="2:3">
      <c r="B463" s="10"/>
      <c r="C463" s="10"/>
    </row>
    <row r="464" spans="2:3">
      <c r="B464" s="10"/>
      <c r="C464" s="10"/>
    </row>
    <row r="465" spans="2:3">
      <c r="B465" s="10"/>
      <c r="C465" s="10"/>
    </row>
    <row r="466" spans="2:3">
      <c r="B466" s="10"/>
      <c r="C466" s="10"/>
    </row>
    <row r="467" spans="2:3">
      <c r="B467" s="10"/>
      <c r="C467" s="10"/>
    </row>
    <row r="468" spans="2:3">
      <c r="B468" s="10"/>
      <c r="C468" s="10"/>
    </row>
    <row r="469" spans="2:3">
      <c r="B469" s="10"/>
      <c r="C469" s="10"/>
    </row>
    <row r="470" spans="2:3">
      <c r="B470" s="10"/>
      <c r="C470" s="10"/>
    </row>
    <row r="471" spans="2:3">
      <c r="B471" s="10"/>
      <c r="C471" s="10"/>
    </row>
    <row r="472" spans="2:3">
      <c r="B472" s="10"/>
      <c r="C472" s="10"/>
    </row>
    <row r="473" spans="2:3">
      <c r="B473" s="10"/>
      <c r="C473" s="10"/>
    </row>
    <row r="474" spans="2:3">
      <c r="B474" s="10"/>
      <c r="C474" s="10"/>
    </row>
    <row r="475" spans="2:3">
      <c r="B475" s="10"/>
      <c r="C475" s="10"/>
    </row>
    <row r="476" spans="2:3">
      <c r="B476" s="10"/>
      <c r="C476" s="10"/>
    </row>
    <row r="477" spans="2:3">
      <c r="B477" s="10"/>
      <c r="C477" s="10"/>
    </row>
    <row r="478" spans="2:3">
      <c r="B478" s="10"/>
      <c r="C478" s="10"/>
    </row>
    <row r="479" spans="2:3">
      <c r="B479" s="10"/>
      <c r="C479" s="10"/>
    </row>
    <row r="480" spans="2:3">
      <c r="B480" s="10"/>
      <c r="C480" s="10"/>
    </row>
    <row r="481" spans="2:3">
      <c r="B481" s="10"/>
      <c r="C481" s="10"/>
    </row>
    <row r="482" spans="2:3">
      <c r="B482" s="10"/>
      <c r="C482" s="10"/>
    </row>
    <row r="483" spans="2:3">
      <c r="B483" s="10"/>
      <c r="C483" s="10"/>
    </row>
    <row r="484" spans="2:3">
      <c r="B484" s="10"/>
      <c r="C484" s="10"/>
    </row>
    <row r="485" spans="2:3">
      <c r="B485" s="10"/>
      <c r="C485" s="10"/>
    </row>
    <row r="486" spans="2:3">
      <c r="B486" s="10"/>
      <c r="C486" s="10"/>
    </row>
    <row r="487" spans="2:3">
      <c r="B487" s="10"/>
      <c r="C487" s="10"/>
    </row>
    <row r="488" spans="2:3">
      <c r="B488" s="10"/>
      <c r="C488" s="10"/>
    </row>
    <row r="489" spans="2:3">
      <c r="B489" s="10"/>
      <c r="C489" s="10"/>
    </row>
    <row r="490" spans="2:3">
      <c r="B490" s="10"/>
      <c r="C490" s="10"/>
    </row>
    <row r="491" spans="2:3">
      <c r="B491" s="10"/>
      <c r="C491" s="10"/>
    </row>
    <row r="492" spans="2:3">
      <c r="B492" s="10"/>
      <c r="C492" s="10"/>
    </row>
    <row r="493" spans="2:3">
      <c r="B493" s="10"/>
      <c r="C493" s="10"/>
    </row>
    <row r="494" spans="2:3">
      <c r="B494" s="10"/>
      <c r="C494" s="10"/>
    </row>
    <row r="495" spans="2:3">
      <c r="B495" s="10"/>
      <c r="C495" s="10"/>
    </row>
    <row r="496" spans="2:3">
      <c r="B496" s="10"/>
      <c r="C496" s="10"/>
    </row>
    <row r="497" spans="2:3">
      <c r="B497" s="10"/>
      <c r="C497" s="10"/>
    </row>
    <row r="498" spans="2:3">
      <c r="B498" s="10"/>
      <c r="C498" s="10"/>
    </row>
    <row r="499" spans="2:3">
      <c r="B499" s="10"/>
      <c r="C499" s="10"/>
    </row>
    <row r="500" spans="2:3">
      <c r="B500" s="10"/>
      <c r="C500" s="10"/>
    </row>
    <row r="501" spans="2:3">
      <c r="B501" s="10"/>
      <c r="C501" s="10"/>
    </row>
    <row r="502" spans="2:3">
      <c r="B502" s="10"/>
      <c r="C502" s="10"/>
    </row>
    <row r="503" spans="2:3">
      <c r="B503" s="10"/>
      <c r="C503" s="10"/>
    </row>
    <row r="504" spans="2:3">
      <c r="B504" s="10"/>
      <c r="C504" s="10"/>
    </row>
    <row r="505" spans="2:3">
      <c r="B505" s="10"/>
      <c r="C505" s="10"/>
    </row>
    <row r="506" spans="2:3">
      <c r="B506" s="10"/>
      <c r="C506" s="10"/>
    </row>
    <row r="507" spans="2:3">
      <c r="B507" s="10"/>
      <c r="C507" s="10"/>
    </row>
    <row r="508" spans="2:3">
      <c r="B508" s="10"/>
      <c r="C508" s="10"/>
    </row>
    <row r="509" spans="2:3">
      <c r="B509" s="10"/>
      <c r="C509" s="10"/>
    </row>
    <row r="510" spans="2:3">
      <c r="B510" s="10"/>
      <c r="C510" s="10"/>
    </row>
    <row r="511" spans="2:3">
      <c r="B511" s="10"/>
      <c r="C511" s="10"/>
    </row>
    <row r="512" spans="2:3">
      <c r="B512" s="10"/>
      <c r="C512" s="10"/>
    </row>
    <row r="513" spans="2:3">
      <c r="B513" s="10"/>
      <c r="C513" s="10"/>
    </row>
    <row r="514" spans="2:3">
      <c r="B514" s="10"/>
      <c r="C514" s="10"/>
    </row>
    <row r="515" spans="2:3">
      <c r="B515" s="10"/>
      <c r="C515" s="10"/>
    </row>
    <row r="516" spans="2:3">
      <c r="B516" s="10"/>
      <c r="C516" s="10"/>
    </row>
    <row r="517" spans="2:3">
      <c r="B517" s="10"/>
      <c r="C517" s="10"/>
    </row>
    <row r="518" spans="2:3">
      <c r="B518" s="10"/>
      <c r="C518" s="10"/>
    </row>
    <row r="519" spans="2:3">
      <c r="B519" s="10"/>
      <c r="C519" s="10"/>
    </row>
    <row r="520" spans="2:3">
      <c r="B520" s="10"/>
      <c r="C520" s="10"/>
    </row>
    <row r="521" spans="2:3">
      <c r="B521" s="10"/>
      <c r="C521" s="10"/>
    </row>
    <row r="522" spans="2:3">
      <c r="B522" s="10"/>
      <c r="C522" s="10"/>
    </row>
    <row r="523" spans="2:3">
      <c r="B523" s="10"/>
      <c r="C523" s="10"/>
    </row>
    <row r="524" spans="2:3">
      <c r="B524" s="10"/>
      <c r="C524" s="10"/>
    </row>
    <row r="525" spans="2:3">
      <c r="B525" s="10"/>
      <c r="C525" s="10"/>
    </row>
    <row r="526" spans="2:3">
      <c r="B526" s="10"/>
      <c r="C526" s="10"/>
    </row>
    <row r="527" spans="2:3">
      <c r="B527" s="10"/>
      <c r="C527" s="10"/>
    </row>
    <row r="528" spans="2:3">
      <c r="B528" s="10"/>
      <c r="C528" s="10"/>
    </row>
    <row r="529" spans="2:3">
      <c r="B529" s="10"/>
      <c r="C529" s="10"/>
    </row>
    <row r="530" spans="2:3">
      <c r="B530" s="10"/>
      <c r="C530" s="10"/>
    </row>
    <row r="531" spans="2:3">
      <c r="B531" s="10"/>
      <c r="C531" s="10"/>
    </row>
    <row r="532" spans="2:3">
      <c r="B532" s="10"/>
      <c r="C532" s="10"/>
    </row>
    <row r="533" spans="2:3">
      <c r="B533" s="10"/>
      <c r="C533" s="10"/>
    </row>
    <row r="534" spans="2:3">
      <c r="B534" s="10"/>
      <c r="C534" s="10"/>
    </row>
    <row r="535" spans="2:3">
      <c r="B535" s="10"/>
      <c r="C535" s="10"/>
    </row>
    <row r="536" spans="2:3">
      <c r="B536" s="10"/>
      <c r="C536" s="10"/>
    </row>
    <row r="537" spans="2:3">
      <c r="B537" s="10"/>
      <c r="C537" s="10"/>
    </row>
    <row r="538" spans="2:3">
      <c r="B538" s="10"/>
      <c r="C538" s="10"/>
    </row>
    <row r="539" spans="2:3">
      <c r="B539" s="10"/>
      <c r="C539" s="10"/>
    </row>
    <row r="540" spans="2:3">
      <c r="B540" s="10"/>
      <c r="C540" s="10"/>
    </row>
    <row r="541" spans="2:3">
      <c r="B541" s="10"/>
      <c r="C541" s="10"/>
    </row>
    <row r="542" spans="2:3">
      <c r="B542" s="10"/>
      <c r="C542" s="10"/>
    </row>
    <row r="543" spans="2:3">
      <c r="B543" s="10"/>
      <c r="C543" s="10"/>
    </row>
    <row r="544" spans="2:3">
      <c r="B544" s="10"/>
      <c r="C544" s="10"/>
    </row>
    <row r="545" spans="2:3">
      <c r="B545" s="10"/>
      <c r="C545" s="10"/>
    </row>
    <row r="546" spans="2:3">
      <c r="B546" s="10"/>
      <c r="C546" s="10"/>
    </row>
    <row r="547" spans="2:3">
      <c r="B547" s="10"/>
      <c r="C547" s="10"/>
    </row>
    <row r="548" spans="2:3">
      <c r="B548" s="10"/>
      <c r="C548" s="10"/>
    </row>
    <row r="549" spans="2:3">
      <c r="B549" s="10"/>
      <c r="C549" s="10"/>
    </row>
    <row r="550" spans="2:3">
      <c r="B550" s="10"/>
      <c r="C550" s="10"/>
    </row>
    <row r="551" spans="2:3">
      <c r="B551" s="10"/>
      <c r="C551" s="10"/>
    </row>
    <row r="552" spans="2:3">
      <c r="B552" s="10"/>
      <c r="C552" s="10"/>
    </row>
    <row r="553" spans="2:3">
      <c r="B553" s="10"/>
      <c r="C553" s="10"/>
    </row>
    <row r="554" spans="2:3">
      <c r="B554" s="10"/>
      <c r="C554" s="10"/>
    </row>
    <row r="555" spans="2:3">
      <c r="B555" s="10"/>
      <c r="C555" s="10"/>
    </row>
    <row r="556" spans="2:3">
      <c r="B556" s="10"/>
      <c r="C556" s="10"/>
    </row>
    <row r="557" spans="2:3">
      <c r="B557" s="10"/>
      <c r="C557" s="10"/>
    </row>
    <row r="558" spans="2:3">
      <c r="B558" s="10"/>
      <c r="C558" s="10"/>
    </row>
    <row r="559" spans="2:3">
      <c r="B559" s="10"/>
      <c r="C559" s="10"/>
    </row>
    <row r="560" spans="2:3">
      <c r="B560" s="10"/>
      <c r="C560" s="10"/>
    </row>
    <row r="561" spans="2:3">
      <c r="B561" s="10"/>
      <c r="C561" s="10"/>
    </row>
    <row r="562" spans="2:3">
      <c r="B562" s="10"/>
      <c r="C562" s="10"/>
    </row>
    <row r="563" spans="2:3">
      <c r="B563" s="10"/>
      <c r="C563" s="10"/>
    </row>
    <row r="564" spans="2:3">
      <c r="B564" s="10"/>
      <c r="C564" s="10"/>
    </row>
    <row r="565" spans="2:3">
      <c r="B565" s="10"/>
      <c r="C565" s="10"/>
    </row>
    <row r="566" spans="2:3">
      <c r="B566" s="10"/>
      <c r="C566" s="10"/>
    </row>
    <row r="567" spans="2:3">
      <c r="B567" s="10"/>
      <c r="C567" s="10"/>
    </row>
    <row r="568" spans="2:3">
      <c r="B568" s="10"/>
      <c r="C568" s="10"/>
    </row>
    <row r="569" spans="2:3">
      <c r="B569" s="10"/>
      <c r="C569" s="10"/>
    </row>
    <row r="570" spans="2:3">
      <c r="B570" s="10"/>
      <c r="C570" s="10"/>
    </row>
    <row r="571" spans="2:3">
      <c r="B571" s="10"/>
      <c r="C571" s="10"/>
    </row>
    <row r="572" spans="2:3">
      <c r="B572" s="10"/>
      <c r="C572" s="10"/>
    </row>
    <row r="573" spans="2:3">
      <c r="B573" s="10"/>
      <c r="C573" s="10"/>
    </row>
    <row r="574" spans="2:3">
      <c r="B574" s="10"/>
      <c r="C574" s="10"/>
    </row>
    <row r="575" spans="2:3">
      <c r="B575" s="10"/>
      <c r="C575" s="10"/>
    </row>
    <row r="576" spans="2:3">
      <c r="B576" s="10"/>
      <c r="C576" s="10"/>
    </row>
    <row r="577" spans="2:3">
      <c r="B577" s="10"/>
      <c r="C577" s="10"/>
    </row>
    <row r="578" spans="2:3">
      <c r="B578" s="10"/>
      <c r="C578" s="10"/>
    </row>
    <row r="579" spans="2:3">
      <c r="B579" s="10"/>
      <c r="C579" s="10"/>
    </row>
    <row r="580" spans="2:3">
      <c r="B580" s="10"/>
      <c r="C580" s="10"/>
    </row>
    <row r="581" spans="2:3">
      <c r="B581" s="10"/>
      <c r="C581" s="10"/>
    </row>
    <row r="582" spans="2:3">
      <c r="B582" s="10"/>
      <c r="C582" s="10"/>
    </row>
    <row r="583" spans="2:3">
      <c r="B583" s="10"/>
      <c r="C583" s="10"/>
    </row>
    <row r="584" spans="2:3">
      <c r="B584" s="10"/>
      <c r="C584" s="10"/>
    </row>
    <row r="585" spans="2:3">
      <c r="B585" s="10"/>
      <c r="C585" s="10"/>
    </row>
    <row r="586" spans="2:3">
      <c r="B586" s="10"/>
      <c r="C586" s="10"/>
    </row>
    <row r="587" spans="2:3">
      <c r="B587" s="10"/>
      <c r="C587" s="10"/>
    </row>
    <row r="588" spans="2:3">
      <c r="B588" s="10"/>
      <c r="C588" s="10"/>
    </row>
    <row r="589" spans="2:3">
      <c r="B589" s="10"/>
      <c r="C589" s="10"/>
    </row>
    <row r="590" spans="2:3">
      <c r="B590" s="10"/>
      <c r="C590" s="10"/>
    </row>
    <row r="591" spans="2:3">
      <c r="B591" s="10"/>
      <c r="C591" s="10"/>
    </row>
    <row r="592" spans="2:3">
      <c r="B592" s="10"/>
      <c r="C592" s="10"/>
    </row>
    <row r="593" spans="2:3">
      <c r="B593" s="10"/>
      <c r="C593" s="10"/>
    </row>
    <row r="594" spans="2:3">
      <c r="B594" s="10"/>
      <c r="C594" s="10"/>
    </row>
    <row r="595" spans="2:3">
      <c r="B595" s="10"/>
      <c r="C595" s="10"/>
    </row>
    <row r="596" spans="2:3">
      <c r="B596" s="10"/>
      <c r="C596" s="10"/>
    </row>
    <row r="597" spans="2:3">
      <c r="B597" s="10"/>
      <c r="C597" s="10"/>
    </row>
    <row r="598" spans="2:3">
      <c r="B598" s="10"/>
      <c r="C598" s="10"/>
    </row>
    <row r="599" spans="2:3">
      <c r="B599" s="10"/>
      <c r="C599" s="10"/>
    </row>
    <row r="600" spans="2:3">
      <c r="B600" s="10"/>
      <c r="C600" s="10"/>
    </row>
    <row r="601" spans="2:3">
      <c r="B601" s="10"/>
      <c r="C601" s="10"/>
    </row>
    <row r="602" spans="2:3">
      <c r="B602" s="10"/>
      <c r="C602" s="10"/>
    </row>
    <row r="603" spans="2:3">
      <c r="B603" s="10"/>
      <c r="C603" s="10"/>
    </row>
    <row r="604" spans="2:3">
      <c r="B604" s="10"/>
      <c r="C604" s="10"/>
    </row>
    <row r="605" spans="2:3">
      <c r="B605" s="10"/>
      <c r="C605" s="10"/>
    </row>
    <row r="606" spans="2:3">
      <c r="B606" s="10"/>
      <c r="C606" s="10"/>
    </row>
    <row r="607" spans="2:3">
      <c r="B607" s="10"/>
      <c r="C607" s="10"/>
    </row>
    <row r="608" spans="2:3">
      <c r="B608" s="10"/>
      <c r="C608" s="10"/>
    </row>
    <row r="609" spans="2:3">
      <c r="B609" s="10"/>
      <c r="C609" s="10"/>
    </row>
    <row r="610" spans="2:3">
      <c r="B610" s="10"/>
      <c r="C610" s="10"/>
    </row>
    <row r="611" spans="2:3">
      <c r="B611" s="10"/>
      <c r="C611" s="10"/>
    </row>
    <row r="612" spans="2:3">
      <c r="B612" s="10"/>
      <c r="C612" s="10"/>
    </row>
    <row r="613" spans="2:3">
      <c r="B613" s="10"/>
      <c r="C613" s="10"/>
    </row>
    <row r="614" spans="2:3">
      <c r="B614" s="10"/>
      <c r="C614" s="10"/>
    </row>
    <row r="615" spans="2:3">
      <c r="B615" s="10"/>
      <c r="C615" s="10"/>
    </row>
    <row r="616" spans="2:3">
      <c r="B616" s="10"/>
      <c r="C616" s="10"/>
    </row>
    <row r="617" spans="2:3">
      <c r="B617" s="10"/>
      <c r="C617" s="10"/>
    </row>
    <row r="618" spans="2:3">
      <c r="B618" s="10"/>
      <c r="C618" s="10"/>
    </row>
    <row r="619" spans="2:3">
      <c r="B619" s="10"/>
      <c r="C619" s="10"/>
    </row>
    <row r="620" spans="2:3">
      <c r="B620" s="10"/>
      <c r="C620" s="10"/>
    </row>
    <row r="621" spans="2:3">
      <c r="B621" s="10"/>
      <c r="C621" s="10"/>
    </row>
    <row r="622" spans="2:3">
      <c r="B622" s="10"/>
      <c r="C622" s="10"/>
    </row>
    <row r="623" spans="2:3">
      <c r="B623" s="10"/>
      <c r="C623" s="10"/>
    </row>
    <row r="624" spans="2:3">
      <c r="B624" s="10"/>
      <c r="C624" s="10"/>
    </row>
    <row r="625" spans="2:3">
      <c r="B625" s="10"/>
      <c r="C625" s="10"/>
    </row>
    <row r="626" spans="2:3">
      <c r="B626" s="10"/>
      <c r="C626" s="10"/>
    </row>
    <row r="627" spans="2:3">
      <c r="B627" s="10"/>
      <c r="C627" s="10"/>
    </row>
    <row r="628" spans="2:3">
      <c r="B628" s="10"/>
      <c r="C628" s="10"/>
    </row>
    <row r="629" spans="2:3">
      <c r="B629" s="10"/>
      <c r="C629" s="10"/>
    </row>
    <row r="630" spans="2:3">
      <c r="B630" s="10"/>
      <c r="C630" s="10"/>
    </row>
    <row r="631" spans="2:3">
      <c r="B631" s="10"/>
      <c r="C631" s="10"/>
    </row>
    <row r="632" spans="2:3">
      <c r="B632" s="10"/>
      <c r="C632" s="10"/>
    </row>
    <row r="633" spans="2:3">
      <c r="B633" s="10"/>
      <c r="C633" s="10"/>
    </row>
    <row r="634" spans="2:3">
      <c r="B634" s="10"/>
      <c r="C634" s="10"/>
    </row>
    <row r="635" spans="2:3">
      <c r="B635" s="10"/>
      <c r="C635" s="10"/>
    </row>
    <row r="636" spans="2:3">
      <c r="B636" s="10"/>
      <c r="C636" s="10"/>
    </row>
    <row r="637" spans="2:3">
      <c r="B637" s="10"/>
      <c r="C637" s="10"/>
    </row>
    <row r="638" spans="2:3">
      <c r="B638" s="10"/>
      <c r="C638" s="10"/>
    </row>
    <row r="639" spans="2:3">
      <c r="B639" s="10"/>
      <c r="C639" s="10"/>
    </row>
    <row r="640" spans="2:3">
      <c r="B640" s="10"/>
      <c r="C640" s="10"/>
    </row>
    <row r="641" spans="2:3">
      <c r="B641" s="10"/>
      <c r="C641" s="10"/>
    </row>
    <row r="642" spans="2:3">
      <c r="B642" s="10"/>
      <c r="C642" s="10"/>
    </row>
    <row r="643" spans="2:3">
      <c r="B643" s="10"/>
      <c r="C643" s="10"/>
    </row>
    <row r="644" spans="2:3">
      <c r="B644" s="10"/>
      <c r="C644" s="10"/>
    </row>
    <row r="645" spans="2:3">
      <c r="B645" s="10"/>
      <c r="C645" s="10"/>
    </row>
    <row r="646" spans="2:3">
      <c r="B646" s="10"/>
      <c r="C646" s="10"/>
    </row>
    <row r="647" spans="2:3">
      <c r="B647" s="10"/>
      <c r="C647" s="10"/>
    </row>
    <row r="648" spans="2:3">
      <c r="B648" s="10"/>
      <c r="C648" s="10"/>
    </row>
    <row r="649" spans="2:3">
      <c r="B649" s="10"/>
      <c r="C649" s="10"/>
    </row>
    <row r="650" spans="2:3">
      <c r="B650" s="10"/>
      <c r="C650" s="10"/>
    </row>
    <row r="651" spans="2:3">
      <c r="B651" s="10"/>
      <c r="C651" s="10"/>
    </row>
    <row r="652" spans="2:3">
      <c r="B652" s="10"/>
      <c r="C652" s="10"/>
    </row>
    <row r="653" spans="2:3">
      <c r="B653" s="10"/>
      <c r="C653" s="10"/>
    </row>
    <row r="654" spans="2:3">
      <c r="B654" s="10"/>
      <c r="C654" s="10"/>
    </row>
    <row r="655" spans="2:3">
      <c r="B655" s="10"/>
      <c r="C655" s="10"/>
    </row>
    <row r="656" spans="2:3">
      <c r="B656" s="10"/>
      <c r="C656" s="10"/>
    </row>
    <row r="657" spans="2:3">
      <c r="B657" s="10"/>
      <c r="C657" s="10"/>
    </row>
    <row r="658" spans="2:3">
      <c r="B658" s="10"/>
      <c r="C658" s="10"/>
    </row>
    <row r="659" spans="2:3">
      <c r="B659" s="10"/>
      <c r="C659" s="10"/>
    </row>
    <row r="660" spans="2:3">
      <c r="B660" s="10"/>
      <c r="C660" s="10"/>
    </row>
    <row r="661" spans="2:3">
      <c r="B661" s="10"/>
      <c r="C661" s="10"/>
    </row>
    <row r="662" spans="2:3">
      <c r="B662" s="10"/>
      <c r="C662" s="10"/>
    </row>
    <row r="663" spans="2:3">
      <c r="B663" s="10"/>
      <c r="C663" s="10"/>
    </row>
    <row r="664" spans="2:3">
      <c r="B664" s="10"/>
      <c r="C664" s="10"/>
    </row>
    <row r="665" spans="2:3">
      <c r="B665" s="10"/>
      <c r="C665" s="10"/>
    </row>
    <row r="666" spans="2:3">
      <c r="B666" s="10"/>
      <c r="C666" s="10"/>
    </row>
    <row r="667" spans="2:3">
      <c r="B667" s="10"/>
      <c r="C667" s="10"/>
    </row>
    <row r="668" spans="2:3">
      <c r="B668" s="10"/>
      <c r="C668" s="10"/>
    </row>
    <row r="669" spans="2:3">
      <c r="B669" s="10"/>
      <c r="C669" s="10"/>
    </row>
    <row r="670" spans="2:3">
      <c r="B670" s="10"/>
      <c r="C670" s="10"/>
    </row>
    <row r="671" spans="2:3">
      <c r="B671" s="10"/>
      <c r="C671" s="10"/>
    </row>
    <row r="672" spans="2:3">
      <c r="B672" s="10"/>
      <c r="C672" s="10"/>
    </row>
    <row r="673" spans="2:3">
      <c r="B673" s="10"/>
      <c r="C673" s="10"/>
    </row>
    <row r="674" spans="2:3">
      <c r="B674" s="10"/>
      <c r="C674" s="10"/>
    </row>
    <row r="675" spans="2:3">
      <c r="B675" s="10"/>
      <c r="C675" s="10"/>
    </row>
    <row r="676" spans="2:3">
      <c r="B676" s="10"/>
      <c r="C676" s="10"/>
    </row>
    <row r="677" spans="2:3">
      <c r="B677" s="10"/>
      <c r="C677" s="10"/>
    </row>
    <row r="678" spans="2:3">
      <c r="B678" s="10"/>
      <c r="C678" s="10"/>
    </row>
    <row r="679" spans="2:3">
      <c r="B679" s="10"/>
      <c r="C679" s="10"/>
    </row>
    <row r="680" spans="2:3">
      <c r="B680" s="10"/>
      <c r="C680" s="10"/>
    </row>
    <row r="681" spans="2:3">
      <c r="B681" s="10"/>
      <c r="C681" s="10"/>
    </row>
    <row r="682" spans="2:3">
      <c r="B682" s="10"/>
      <c r="C682" s="10"/>
    </row>
    <row r="683" spans="2:3">
      <c r="B683" s="10"/>
      <c r="C683" s="10"/>
    </row>
    <row r="684" spans="2:3">
      <c r="B684" s="10"/>
      <c r="C684" s="10"/>
    </row>
    <row r="685" spans="2:3">
      <c r="B685" s="10"/>
      <c r="C685" s="10"/>
    </row>
    <row r="686" spans="2:3">
      <c r="B686" s="10"/>
      <c r="C686" s="10"/>
    </row>
    <row r="687" spans="2:3">
      <c r="B687" s="10"/>
      <c r="C687" s="10"/>
    </row>
    <row r="688" spans="2:3">
      <c r="B688" s="10"/>
      <c r="C688" s="10"/>
    </row>
    <row r="689" spans="2:3">
      <c r="B689" s="10"/>
      <c r="C689" s="10"/>
    </row>
    <row r="690" spans="2:3">
      <c r="B690" s="10"/>
      <c r="C690" s="10"/>
    </row>
    <row r="691" spans="2:3">
      <c r="B691" s="10"/>
      <c r="C691" s="10"/>
    </row>
    <row r="692" spans="2:3">
      <c r="B692" s="10"/>
      <c r="C692" s="10"/>
    </row>
    <row r="693" spans="2:3">
      <c r="B693" s="10"/>
      <c r="C693" s="10"/>
    </row>
    <row r="694" spans="2:3">
      <c r="B694" s="10"/>
      <c r="C694" s="10"/>
    </row>
    <row r="695" spans="2:3">
      <c r="B695" s="10"/>
      <c r="C695" s="10"/>
    </row>
    <row r="696" spans="2:3">
      <c r="B696" s="10"/>
      <c r="C696" s="10"/>
    </row>
    <row r="697" spans="2:3">
      <c r="B697" s="10"/>
      <c r="C697" s="10"/>
    </row>
    <row r="698" spans="2:3">
      <c r="B698" s="10"/>
      <c r="C698" s="10"/>
    </row>
    <row r="699" spans="2:3">
      <c r="B699" s="10"/>
      <c r="C699" s="10"/>
    </row>
    <row r="700" spans="2:3">
      <c r="B700" s="10"/>
      <c r="C700" s="10"/>
    </row>
    <row r="701" spans="2:3">
      <c r="B701" s="10"/>
      <c r="C701" s="10"/>
    </row>
    <row r="702" spans="2:3">
      <c r="B702" s="10"/>
      <c r="C702" s="10"/>
    </row>
    <row r="703" spans="2:3">
      <c r="B703" s="10"/>
      <c r="C703" s="10"/>
    </row>
    <row r="704" spans="2:3">
      <c r="B704" s="10"/>
      <c r="C704" s="10"/>
    </row>
    <row r="705" spans="2:3">
      <c r="B705" s="10"/>
      <c r="C705" s="10"/>
    </row>
    <row r="706" spans="2:3">
      <c r="B706" s="10"/>
      <c r="C706" s="10"/>
    </row>
    <row r="707" spans="2:3">
      <c r="B707" s="10"/>
      <c r="C707" s="10"/>
    </row>
    <row r="708" spans="2:3">
      <c r="B708" s="10"/>
      <c r="C708" s="10"/>
    </row>
    <row r="709" spans="2:3">
      <c r="B709" s="10"/>
      <c r="C709" s="10"/>
    </row>
    <row r="710" spans="2:3">
      <c r="B710" s="10"/>
      <c r="C710" s="10"/>
    </row>
    <row r="711" spans="2:3">
      <c r="B711" s="10"/>
      <c r="C711" s="10"/>
    </row>
    <row r="712" spans="2:3">
      <c r="B712" s="10"/>
      <c r="C712" s="10"/>
    </row>
    <row r="713" spans="2:3">
      <c r="B713" s="10"/>
      <c r="C713" s="10"/>
    </row>
    <row r="714" spans="2:3">
      <c r="B714" s="10"/>
      <c r="C714" s="10"/>
    </row>
    <row r="715" spans="2:3">
      <c r="B715" s="10"/>
      <c r="C715" s="10"/>
    </row>
    <row r="716" spans="2:3">
      <c r="B716" s="10"/>
      <c r="C716" s="10"/>
    </row>
    <row r="717" spans="2:3">
      <c r="B717" s="10"/>
      <c r="C717" s="10"/>
    </row>
    <row r="718" spans="2:3">
      <c r="B718" s="10"/>
      <c r="C718" s="10"/>
    </row>
    <row r="719" spans="2:3">
      <c r="B719" s="10"/>
      <c r="C719" s="10"/>
    </row>
    <row r="720" spans="2:3">
      <c r="B720" s="10"/>
      <c r="C720" s="10"/>
    </row>
    <row r="721" spans="2:3">
      <c r="B721" s="10"/>
      <c r="C721" s="10"/>
    </row>
    <row r="722" spans="2:3">
      <c r="B722" s="10"/>
      <c r="C722" s="10"/>
    </row>
    <row r="723" spans="2:3">
      <c r="B723" s="10"/>
      <c r="C723" s="10"/>
    </row>
    <row r="724" spans="2:3">
      <c r="B724" s="10"/>
      <c r="C724" s="10"/>
    </row>
    <row r="725" spans="2:3">
      <c r="B725" s="10"/>
      <c r="C725" s="10"/>
    </row>
    <row r="726" spans="2:3">
      <c r="B726" s="10"/>
      <c r="C726" s="10"/>
    </row>
    <row r="727" spans="2:3">
      <c r="B727" s="10"/>
      <c r="C727" s="10"/>
    </row>
    <row r="728" spans="2:3">
      <c r="B728" s="10"/>
      <c r="C728" s="10"/>
    </row>
    <row r="729" spans="2:3">
      <c r="B729" s="10"/>
      <c r="C729" s="10"/>
    </row>
    <row r="730" spans="2:3">
      <c r="B730" s="10"/>
      <c r="C730" s="10"/>
    </row>
    <row r="731" spans="2:3">
      <c r="B731" s="10"/>
      <c r="C731" s="10"/>
    </row>
    <row r="732" spans="2:3">
      <c r="B732" s="10"/>
      <c r="C732" s="10"/>
    </row>
    <row r="733" spans="2:3">
      <c r="B733" s="10"/>
      <c r="C733" s="10"/>
    </row>
    <row r="734" spans="2:3">
      <c r="B734" s="10"/>
      <c r="C734" s="10"/>
    </row>
    <row r="735" spans="2:3">
      <c r="B735" s="10"/>
      <c r="C735" s="10"/>
    </row>
    <row r="736" spans="2:3">
      <c r="B736" s="10"/>
      <c r="C736" s="10"/>
    </row>
    <row r="737" spans="2:3">
      <c r="B737" s="10"/>
      <c r="C737" s="10"/>
    </row>
    <row r="738" spans="2:3">
      <c r="B738" s="10"/>
      <c r="C738" s="10"/>
    </row>
    <row r="739" spans="2:3">
      <c r="B739" s="10"/>
      <c r="C739" s="10"/>
    </row>
    <row r="740" spans="2:3">
      <c r="B740" s="10"/>
      <c r="C740" s="10"/>
    </row>
    <row r="741" spans="2:3">
      <c r="B741" s="10"/>
      <c r="C741" s="10"/>
    </row>
    <row r="742" spans="2:3">
      <c r="B742" s="10"/>
      <c r="C742" s="10"/>
    </row>
    <row r="743" spans="2:3">
      <c r="B743" s="10"/>
      <c r="C743" s="10"/>
    </row>
    <row r="744" spans="2:3">
      <c r="B744" s="10"/>
      <c r="C744" s="10"/>
    </row>
    <row r="745" spans="2:3">
      <c r="B745" s="10"/>
      <c r="C745" s="10"/>
    </row>
    <row r="746" spans="2:3">
      <c r="B746" s="10"/>
      <c r="C746" s="10"/>
    </row>
    <row r="747" spans="2:3">
      <c r="B747" s="10"/>
      <c r="C747" s="10"/>
    </row>
    <row r="748" spans="2:3">
      <c r="B748" s="10"/>
      <c r="C748" s="10"/>
    </row>
    <row r="749" spans="2:3">
      <c r="B749" s="10"/>
      <c r="C749" s="10"/>
    </row>
    <row r="750" spans="2:3">
      <c r="B750" s="10"/>
      <c r="C750" s="10"/>
    </row>
    <row r="751" spans="2:3">
      <c r="B751" s="10"/>
      <c r="C751" s="10"/>
    </row>
    <row r="752" spans="2:3">
      <c r="B752" s="10"/>
      <c r="C752" s="10"/>
    </row>
    <row r="753" spans="2:3">
      <c r="B753" s="10"/>
      <c r="C753" s="10"/>
    </row>
    <row r="754" spans="2:3">
      <c r="B754" s="10"/>
      <c r="C754" s="10"/>
    </row>
    <row r="755" spans="2:3">
      <c r="B755" s="10"/>
      <c r="C755" s="10"/>
    </row>
    <row r="756" spans="2:3">
      <c r="B756" s="10"/>
      <c r="C756" s="10"/>
    </row>
    <row r="757" spans="2:3">
      <c r="B757" s="10"/>
      <c r="C757" s="10"/>
    </row>
    <row r="758" spans="2:3">
      <c r="B758" s="10"/>
      <c r="C758" s="10"/>
    </row>
    <row r="759" spans="2:3">
      <c r="B759" s="10"/>
      <c r="C759" s="10"/>
    </row>
    <row r="760" spans="2:3">
      <c r="B760" s="10"/>
      <c r="C760" s="10"/>
    </row>
    <row r="761" spans="2:3">
      <c r="B761" s="10"/>
      <c r="C761" s="10"/>
    </row>
    <row r="762" spans="2:3">
      <c r="B762" s="10"/>
      <c r="C762" s="10"/>
    </row>
    <row r="763" spans="2:3">
      <c r="B763" s="10"/>
      <c r="C763" s="10"/>
    </row>
    <row r="764" spans="2:3">
      <c r="B764" s="10"/>
      <c r="C764" s="10"/>
    </row>
    <row r="765" spans="2:3">
      <c r="B765" s="10"/>
      <c r="C765" s="10"/>
    </row>
    <row r="766" spans="2:3">
      <c r="B766" s="10"/>
      <c r="C766" s="10"/>
    </row>
    <row r="767" spans="2:3">
      <c r="B767" s="10"/>
      <c r="C767" s="10"/>
    </row>
    <row r="768" spans="2:3">
      <c r="B768" s="10"/>
      <c r="C768" s="10"/>
    </row>
    <row r="769" spans="2:3">
      <c r="B769" s="10"/>
      <c r="C769" s="10"/>
    </row>
    <row r="770" spans="2:3">
      <c r="B770" s="10"/>
      <c r="C770" s="10"/>
    </row>
    <row r="771" spans="2:3">
      <c r="B771" s="10"/>
      <c r="C771" s="10"/>
    </row>
    <row r="772" spans="2:3">
      <c r="B772" s="10"/>
      <c r="C772" s="10"/>
    </row>
    <row r="773" spans="2:3">
      <c r="B773" s="10"/>
      <c r="C773" s="10"/>
    </row>
    <row r="774" spans="2:3">
      <c r="B774" s="10"/>
      <c r="C774" s="10"/>
    </row>
    <row r="775" spans="2:3">
      <c r="B775" s="10"/>
      <c r="C775" s="10"/>
    </row>
    <row r="776" spans="2:3">
      <c r="B776" s="10"/>
      <c r="C776" s="10"/>
    </row>
    <row r="777" spans="2:3">
      <c r="B777" s="10"/>
      <c r="C777" s="10"/>
    </row>
    <row r="778" spans="2:3">
      <c r="B778" s="10"/>
      <c r="C778" s="10"/>
    </row>
    <row r="779" spans="2:3">
      <c r="B779" s="10"/>
      <c r="C779" s="10"/>
    </row>
    <row r="780" spans="2:3">
      <c r="B780" s="10"/>
      <c r="C780" s="10"/>
    </row>
    <row r="781" spans="2:3">
      <c r="B781" s="10"/>
      <c r="C781" s="10"/>
    </row>
    <row r="782" spans="2:3">
      <c r="B782" s="10"/>
      <c r="C782" s="10"/>
    </row>
    <row r="783" spans="2:3">
      <c r="B783" s="10"/>
      <c r="C783" s="10"/>
    </row>
    <row r="784" spans="2:3">
      <c r="B784" s="10"/>
      <c r="C784" s="10"/>
    </row>
    <row r="785" spans="2:3">
      <c r="B785" s="10"/>
      <c r="C785" s="10"/>
    </row>
    <row r="786" spans="2:3">
      <c r="B786" s="10"/>
      <c r="C786" s="10"/>
    </row>
    <row r="787" spans="2:3">
      <c r="B787" s="10"/>
      <c r="C787" s="10"/>
    </row>
    <row r="788" spans="2:3">
      <c r="B788" s="10"/>
      <c r="C788" s="10"/>
    </row>
    <row r="789" spans="2:3">
      <c r="B789" s="10"/>
      <c r="C789" s="10"/>
    </row>
    <row r="790" spans="2:3">
      <c r="B790" s="10"/>
      <c r="C790" s="10"/>
    </row>
    <row r="791" spans="2:3">
      <c r="B791" s="10"/>
      <c r="C791" s="10"/>
    </row>
    <row r="792" spans="2:3">
      <c r="B792" s="10"/>
      <c r="C792" s="10"/>
    </row>
    <row r="793" spans="2:3">
      <c r="B793" s="10"/>
      <c r="C793" s="10"/>
    </row>
    <row r="794" spans="2:3">
      <c r="B794" s="10"/>
      <c r="C794" s="10"/>
    </row>
    <row r="795" spans="2:3">
      <c r="B795" s="10"/>
      <c r="C795" s="10"/>
    </row>
    <row r="796" spans="2:3">
      <c r="B796" s="10"/>
      <c r="C796" s="10"/>
    </row>
    <row r="797" spans="2:3">
      <c r="B797" s="10"/>
      <c r="C797" s="10"/>
    </row>
    <row r="798" spans="2:3">
      <c r="B798" s="10"/>
      <c r="C798" s="10"/>
    </row>
    <row r="799" spans="2:3">
      <c r="B799" s="10"/>
      <c r="C799" s="10"/>
    </row>
    <row r="800" spans="2:3">
      <c r="B800" s="10"/>
      <c r="C800" s="10"/>
    </row>
    <row r="801" spans="2:3">
      <c r="B801" s="10"/>
      <c r="C801" s="10"/>
    </row>
    <row r="802" spans="2:3">
      <c r="B802" s="10"/>
      <c r="C802" s="10"/>
    </row>
    <row r="803" spans="2:3">
      <c r="B803" s="10"/>
      <c r="C803" s="10"/>
    </row>
    <row r="804" spans="2:3">
      <c r="B804" s="10"/>
      <c r="C804" s="10"/>
    </row>
    <row r="805" spans="2:3">
      <c r="B805" s="10"/>
      <c r="C805" s="10"/>
    </row>
    <row r="806" spans="2:3">
      <c r="B806" s="10"/>
      <c r="C806" s="10"/>
    </row>
    <row r="807" spans="2:3">
      <c r="B807" s="10"/>
      <c r="C807" s="10"/>
    </row>
    <row r="808" spans="2:3">
      <c r="B808" s="10"/>
      <c r="C808" s="10"/>
    </row>
    <row r="809" spans="2:3">
      <c r="B809" s="10"/>
      <c r="C809" s="10"/>
    </row>
    <row r="810" spans="2:3">
      <c r="B810" s="10"/>
      <c r="C810" s="10"/>
    </row>
    <row r="811" spans="2:3">
      <c r="B811" s="10"/>
      <c r="C811" s="10"/>
    </row>
    <row r="812" spans="2:3">
      <c r="B812" s="10"/>
      <c r="C812" s="10"/>
    </row>
    <row r="813" spans="2:3">
      <c r="B813" s="10"/>
      <c r="C813" s="10"/>
    </row>
    <row r="814" spans="2:3">
      <c r="B814" s="10"/>
      <c r="C814" s="10"/>
    </row>
    <row r="815" spans="2:3">
      <c r="B815" s="10"/>
      <c r="C815" s="10"/>
    </row>
    <row r="816" spans="2:3">
      <c r="B816" s="10"/>
      <c r="C816" s="10"/>
    </row>
    <row r="817" spans="2:3">
      <c r="B817" s="10"/>
      <c r="C817" s="10"/>
    </row>
    <row r="818" spans="2:3">
      <c r="B818" s="10"/>
      <c r="C818" s="10"/>
    </row>
    <row r="819" spans="2:3">
      <c r="B819" s="10"/>
      <c r="C819" s="10"/>
    </row>
    <row r="820" spans="2:3">
      <c r="B820" s="10"/>
      <c r="C820" s="10"/>
    </row>
    <row r="821" spans="2:3">
      <c r="B821" s="10"/>
      <c r="C821" s="10"/>
    </row>
    <row r="822" spans="2:3">
      <c r="B822" s="10"/>
      <c r="C822" s="10"/>
    </row>
    <row r="823" spans="2:3">
      <c r="B823" s="10"/>
      <c r="C823" s="10"/>
    </row>
    <row r="824" spans="2:3">
      <c r="B824" s="10"/>
      <c r="C824" s="10"/>
    </row>
    <row r="825" spans="2:3">
      <c r="B825" s="10"/>
      <c r="C825" s="10"/>
    </row>
    <row r="826" spans="2:3">
      <c r="B826" s="10"/>
      <c r="C826" s="10"/>
    </row>
    <row r="827" spans="2:3">
      <c r="B827" s="10"/>
      <c r="C827" s="10"/>
    </row>
    <row r="828" spans="2:3">
      <c r="B828" s="10"/>
      <c r="C828" s="10"/>
    </row>
    <row r="829" spans="2:3">
      <c r="B829" s="10"/>
      <c r="C829" s="10"/>
    </row>
    <row r="830" spans="2:3">
      <c r="B830" s="10"/>
      <c r="C830" s="10"/>
    </row>
    <row r="831" spans="2:3">
      <c r="B831" s="10"/>
      <c r="C831" s="10"/>
    </row>
    <row r="832" spans="2:3">
      <c r="B832" s="10"/>
      <c r="C832" s="10"/>
    </row>
    <row r="833" spans="2:3">
      <c r="B833" s="10"/>
      <c r="C833" s="10"/>
    </row>
    <row r="834" spans="2:3">
      <c r="B834" s="10"/>
      <c r="C834" s="10"/>
    </row>
    <row r="835" spans="2:3">
      <c r="B835" s="10"/>
      <c r="C835" s="10"/>
    </row>
    <row r="836" spans="2:3">
      <c r="B836" s="10"/>
      <c r="C836" s="10"/>
    </row>
    <row r="837" spans="2:3">
      <c r="B837" s="10"/>
      <c r="C837" s="10"/>
    </row>
    <row r="838" spans="2:3">
      <c r="B838" s="10"/>
      <c r="C838" s="10"/>
    </row>
    <row r="839" spans="2:3">
      <c r="B839" s="10"/>
      <c r="C839" s="10"/>
    </row>
    <row r="840" spans="2:3">
      <c r="B840" s="10"/>
      <c r="C840" s="10"/>
    </row>
    <row r="841" spans="2:3">
      <c r="B841" s="10"/>
      <c r="C841" s="10"/>
    </row>
    <row r="842" spans="2:3">
      <c r="B842" s="10"/>
      <c r="C842" s="10"/>
    </row>
    <row r="843" spans="2:3">
      <c r="B843" s="10"/>
      <c r="C843" s="10"/>
    </row>
    <row r="844" spans="2:3">
      <c r="B844" s="10"/>
      <c r="C844" s="10"/>
    </row>
    <row r="845" spans="2:3">
      <c r="B845" s="10"/>
      <c r="C845" s="10"/>
    </row>
    <row r="846" spans="2:3">
      <c r="B846" s="10"/>
      <c r="C846" s="10"/>
    </row>
    <row r="847" spans="2:3">
      <c r="B847" s="10"/>
      <c r="C847" s="10"/>
    </row>
    <row r="848" spans="2:3">
      <c r="B848" s="10"/>
      <c r="C848" s="10"/>
    </row>
    <row r="849" spans="2:3">
      <c r="B849" s="10"/>
      <c r="C849" s="10"/>
    </row>
    <row r="850" spans="2:3">
      <c r="B850" s="10"/>
      <c r="C850" s="10"/>
    </row>
    <row r="851" spans="2:3">
      <c r="B851" s="10"/>
      <c r="C851" s="10"/>
    </row>
    <row r="852" spans="2:3">
      <c r="B852" s="10"/>
      <c r="C852" s="10"/>
    </row>
    <row r="853" spans="2:3">
      <c r="B853" s="10"/>
      <c r="C853" s="10"/>
    </row>
    <row r="854" spans="2:3">
      <c r="B854" s="10"/>
      <c r="C854" s="10"/>
    </row>
    <row r="855" spans="2:3">
      <c r="B855" s="10"/>
      <c r="C855" s="10"/>
    </row>
    <row r="856" spans="2:3">
      <c r="B856" s="10"/>
      <c r="C856" s="10"/>
    </row>
    <row r="857" spans="2:3">
      <c r="B857" s="10"/>
      <c r="C857" s="10"/>
    </row>
    <row r="858" spans="2:3">
      <c r="B858" s="10"/>
      <c r="C858" s="10"/>
    </row>
    <row r="859" spans="2:3">
      <c r="B859" s="10"/>
      <c r="C859" s="10"/>
    </row>
    <row r="860" spans="2:3">
      <c r="B860" s="10"/>
      <c r="C860" s="10"/>
    </row>
    <row r="861" spans="2:3">
      <c r="B861" s="10"/>
      <c r="C861" s="10"/>
    </row>
    <row r="862" spans="2:3">
      <c r="B862" s="10"/>
      <c r="C862" s="10"/>
    </row>
    <row r="863" spans="2:3">
      <c r="B863" s="10"/>
      <c r="C863" s="10"/>
    </row>
    <row r="864" spans="2:3">
      <c r="B864" s="10"/>
      <c r="C864" s="10"/>
    </row>
    <row r="865" spans="2:3">
      <c r="B865" s="10"/>
      <c r="C865" s="10"/>
    </row>
    <row r="866" spans="2:3">
      <c r="B866" s="10"/>
      <c r="C866" s="10"/>
    </row>
    <row r="867" spans="2:3">
      <c r="B867" s="10"/>
      <c r="C867" s="10"/>
    </row>
    <row r="868" spans="2:3">
      <c r="B868" s="10"/>
      <c r="C868" s="10"/>
    </row>
    <row r="869" spans="2:3">
      <c r="B869" s="10"/>
      <c r="C869" s="10"/>
    </row>
    <row r="870" spans="2:3">
      <c r="B870" s="10"/>
      <c r="C870" s="10"/>
    </row>
    <row r="871" spans="2:3">
      <c r="B871" s="10"/>
      <c r="C871" s="10"/>
    </row>
    <row r="872" spans="2:3">
      <c r="B872" s="10"/>
      <c r="C872" s="10"/>
    </row>
    <row r="873" spans="2:3">
      <c r="B873" s="10"/>
      <c r="C873" s="10"/>
    </row>
    <row r="874" spans="2:3">
      <c r="B874" s="10"/>
      <c r="C874" s="10"/>
    </row>
    <row r="875" spans="2:3">
      <c r="B875" s="10"/>
      <c r="C875" s="10"/>
    </row>
    <row r="876" spans="2:3">
      <c r="B876" s="10"/>
      <c r="C876" s="10"/>
    </row>
    <row r="877" spans="2:3">
      <c r="B877" s="10"/>
      <c r="C877" s="10"/>
    </row>
    <row r="878" spans="2:3">
      <c r="B878" s="10"/>
      <c r="C878" s="10"/>
    </row>
    <row r="879" spans="2:3">
      <c r="B879" s="10"/>
      <c r="C879" s="10"/>
    </row>
    <row r="880" spans="2:3">
      <c r="B880" s="10"/>
      <c r="C880" s="10"/>
    </row>
    <row r="881" spans="2:3">
      <c r="B881" s="10"/>
      <c r="C881" s="10"/>
    </row>
    <row r="882" spans="2:3">
      <c r="B882" s="10"/>
      <c r="C882" s="10"/>
    </row>
    <row r="883" spans="2:3">
      <c r="B883" s="10"/>
      <c r="C883" s="10"/>
    </row>
    <row r="884" spans="2:3">
      <c r="B884" s="10"/>
      <c r="C884" s="10"/>
    </row>
    <row r="885" spans="2:3">
      <c r="B885" s="10"/>
      <c r="C885" s="10"/>
    </row>
    <row r="886" spans="2:3">
      <c r="B886" s="10"/>
      <c r="C886" s="10"/>
    </row>
    <row r="887" spans="2:3">
      <c r="B887" s="10"/>
      <c r="C887" s="10"/>
    </row>
    <row r="888" spans="2:3">
      <c r="B888" s="10"/>
      <c r="C888" s="10"/>
    </row>
    <row r="889" spans="2:3">
      <c r="B889" s="10"/>
      <c r="C889" s="10"/>
    </row>
    <row r="890" spans="2:3">
      <c r="B890" s="10"/>
      <c r="C890" s="10"/>
    </row>
    <row r="891" spans="2:3">
      <c r="B891" s="10"/>
      <c r="C891" s="10"/>
    </row>
    <row r="892" spans="2:3">
      <c r="B892" s="10"/>
      <c r="C892" s="10"/>
    </row>
    <row r="893" spans="2:3">
      <c r="B893" s="10"/>
      <c r="C893" s="10"/>
    </row>
    <row r="894" spans="2:3">
      <c r="B894" s="10"/>
      <c r="C894" s="10"/>
    </row>
    <row r="895" spans="2:3">
      <c r="B895" s="10"/>
      <c r="C895" s="10"/>
    </row>
    <row r="896" spans="2:3">
      <c r="B896" s="10"/>
      <c r="C896" s="10"/>
    </row>
    <row r="897" spans="2:3">
      <c r="B897" s="10"/>
      <c r="C897" s="10"/>
    </row>
    <row r="898" spans="2:3">
      <c r="B898" s="10"/>
      <c r="C898" s="10"/>
    </row>
    <row r="899" spans="2:3">
      <c r="B899" s="10"/>
      <c r="C899" s="10"/>
    </row>
    <row r="900" spans="2:3">
      <c r="B900" s="10"/>
      <c r="C900" s="10"/>
    </row>
    <row r="901" spans="2:3">
      <c r="B901" s="10"/>
      <c r="C901" s="10"/>
    </row>
    <row r="902" spans="2:3">
      <c r="B902" s="10"/>
      <c r="C902" s="10"/>
    </row>
    <row r="903" spans="2:3">
      <c r="B903" s="10"/>
      <c r="C903" s="10"/>
    </row>
    <row r="904" spans="2:3">
      <c r="B904" s="10"/>
      <c r="C904" s="10"/>
    </row>
    <row r="905" spans="2:3">
      <c r="B905" s="10"/>
      <c r="C905" s="10"/>
    </row>
    <row r="906" spans="2:3">
      <c r="B906" s="10"/>
      <c r="C906" s="10"/>
    </row>
    <row r="907" spans="2:3">
      <c r="B907" s="10"/>
      <c r="C907" s="10"/>
    </row>
    <row r="908" spans="2:3">
      <c r="B908" s="10"/>
      <c r="C908" s="10"/>
    </row>
    <row r="909" spans="2:3">
      <c r="B909" s="10"/>
      <c r="C909" s="10"/>
    </row>
    <row r="910" spans="2:3">
      <c r="B910" s="10"/>
      <c r="C910" s="10"/>
    </row>
    <row r="911" spans="2:3">
      <c r="B911" s="10"/>
      <c r="C911" s="10"/>
    </row>
    <row r="912" spans="2:3">
      <c r="B912" s="10"/>
      <c r="C912" s="10"/>
    </row>
    <row r="913" spans="2:3">
      <c r="B913" s="10"/>
      <c r="C913" s="10"/>
    </row>
    <row r="914" spans="2:3">
      <c r="B914" s="10"/>
      <c r="C914" s="10"/>
    </row>
    <row r="915" spans="2:3">
      <c r="B915" s="10"/>
      <c r="C915" s="10"/>
    </row>
    <row r="916" spans="2:3">
      <c r="B916" s="10"/>
      <c r="C916" s="10"/>
    </row>
    <row r="917" spans="2:3">
      <c r="B917" s="10"/>
      <c r="C917" s="10"/>
    </row>
    <row r="918" spans="2:3">
      <c r="B918" s="10"/>
      <c r="C918" s="10"/>
    </row>
    <row r="919" spans="2:3">
      <c r="B919" s="10"/>
      <c r="C919" s="10"/>
    </row>
    <row r="920" spans="2:3">
      <c r="B920" s="10"/>
      <c r="C920" s="10"/>
    </row>
    <row r="921" spans="2:3">
      <c r="B921" s="10"/>
      <c r="C921" s="10"/>
    </row>
    <row r="922" spans="2:3">
      <c r="B922" s="10"/>
      <c r="C922" s="10"/>
    </row>
    <row r="923" spans="2:3">
      <c r="B923" s="10"/>
      <c r="C923" s="10"/>
    </row>
    <row r="924" spans="2:3">
      <c r="B924" s="10"/>
      <c r="C924" s="10"/>
    </row>
    <row r="925" spans="2:3">
      <c r="B925" s="10"/>
      <c r="C925" s="10"/>
    </row>
    <row r="926" spans="2:3">
      <c r="B926" s="10"/>
      <c r="C926" s="10"/>
    </row>
    <row r="927" spans="2:3">
      <c r="B927" s="10"/>
      <c r="C927" s="10"/>
    </row>
    <row r="928" spans="2:3">
      <c r="B928" s="10"/>
      <c r="C928" s="10"/>
    </row>
    <row r="929" spans="2:3">
      <c r="B929" s="10"/>
      <c r="C929" s="10"/>
    </row>
    <row r="930" spans="2:3">
      <c r="B930" s="10"/>
      <c r="C930" s="10"/>
    </row>
    <row r="931" spans="2:3">
      <c r="B931" s="10"/>
      <c r="C931" s="10"/>
    </row>
    <row r="932" spans="2:3">
      <c r="B932" s="10"/>
      <c r="C932" s="10"/>
    </row>
    <row r="933" spans="2:3">
      <c r="B933" s="10"/>
      <c r="C933" s="10"/>
    </row>
    <row r="934" spans="2:3">
      <c r="B934" s="10"/>
      <c r="C934" s="10"/>
    </row>
    <row r="935" spans="2:3">
      <c r="B935" s="10"/>
      <c r="C935" s="10"/>
    </row>
    <row r="936" spans="2:3">
      <c r="B936" s="10"/>
      <c r="C936" s="10"/>
    </row>
    <row r="937" spans="2:3">
      <c r="B937" s="10"/>
      <c r="C937" s="10"/>
    </row>
    <row r="938" spans="2:3">
      <c r="B938" s="10"/>
      <c r="C938" s="10"/>
    </row>
    <row r="939" spans="2:3">
      <c r="B939" s="10"/>
      <c r="C939" s="10"/>
    </row>
    <row r="940" spans="2:3">
      <c r="B940" s="10"/>
      <c r="C940" s="10"/>
    </row>
    <row r="941" spans="2:3">
      <c r="B941" s="10"/>
      <c r="C941" s="10"/>
    </row>
    <row r="942" spans="2:3">
      <c r="B942" s="10"/>
      <c r="C942" s="10"/>
    </row>
    <row r="943" spans="2:3">
      <c r="B943" s="10"/>
      <c r="C943" s="10"/>
    </row>
    <row r="944" spans="2:3">
      <c r="B944" s="10"/>
      <c r="C944" s="10"/>
    </row>
    <row r="945" spans="2:3">
      <c r="B945" s="10"/>
      <c r="C945" s="10"/>
    </row>
    <row r="946" spans="2:3">
      <c r="B946" s="10"/>
      <c r="C946" s="10"/>
    </row>
    <row r="947" spans="2:3">
      <c r="B947" s="10"/>
      <c r="C947" s="10"/>
    </row>
    <row r="948" spans="2:3">
      <c r="B948" s="10"/>
      <c r="C948" s="10"/>
    </row>
    <row r="949" spans="2:3">
      <c r="B949" s="10"/>
      <c r="C949" s="10"/>
    </row>
    <row r="950" spans="2:3">
      <c r="B950" s="10"/>
      <c r="C950" s="10"/>
    </row>
    <row r="951" spans="2:3">
      <c r="B951" s="10"/>
      <c r="C951" s="10"/>
    </row>
    <row r="952" spans="2:3">
      <c r="B952" s="10"/>
      <c r="C952" s="10"/>
    </row>
    <row r="953" spans="2:3">
      <c r="B953" s="10"/>
      <c r="C953" s="10"/>
    </row>
    <row r="954" spans="2:3">
      <c r="B954" s="10"/>
      <c r="C954" s="10"/>
    </row>
    <row r="955" spans="2:3">
      <c r="B955" s="10"/>
      <c r="C955" s="10"/>
    </row>
    <row r="956" spans="2:3">
      <c r="B956" s="10"/>
      <c r="C956" s="10"/>
    </row>
    <row r="957" spans="2:3">
      <c r="B957" s="10"/>
      <c r="C957" s="10"/>
    </row>
    <row r="958" spans="2:3">
      <c r="B958" s="10"/>
      <c r="C958" s="10"/>
    </row>
    <row r="959" spans="2:3">
      <c r="B959" s="10"/>
      <c r="C959" s="10"/>
    </row>
    <row r="960" spans="2:3">
      <c r="B960" s="10"/>
      <c r="C960" s="10"/>
    </row>
    <row r="961" spans="2:3">
      <c r="B961" s="10"/>
      <c r="C961" s="10"/>
    </row>
    <row r="962" spans="2:3">
      <c r="B962" s="10"/>
      <c r="C962" s="10"/>
    </row>
    <row r="963" spans="2:3">
      <c r="B963" s="10"/>
      <c r="C963" s="10"/>
    </row>
    <row r="964" spans="2:3">
      <c r="B964" s="10"/>
      <c r="C964" s="10"/>
    </row>
    <row r="965" spans="2:3">
      <c r="B965" s="10"/>
      <c r="C965" s="10"/>
    </row>
    <row r="966" spans="2:3">
      <c r="B966" s="10"/>
      <c r="C966" s="10"/>
    </row>
    <row r="967" spans="2:3">
      <c r="B967" s="10"/>
      <c r="C967" s="10"/>
    </row>
    <row r="968" spans="2:3">
      <c r="B968" s="10"/>
      <c r="C968" s="10"/>
    </row>
    <row r="969" spans="2:3">
      <c r="B969" s="10"/>
      <c r="C969" s="10"/>
    </row>
    <row r="970" spans="2:3">
      <c r="B970" s="10"/>
      <c r="C970" s="10"/>
    </row>
    <row r="971" spans="2:3">
      <c r="B971" s="10"/>
      <c r="C971" s="10"/>
    </row>
    <row r="972" spans="2:3">
      <c r="B972" s="10"/>
      <c r="C972" s="10"/>
    </row>
    <row r="973" spans="2:3">
      <c r="B973" s="10"/>
      <c r="C973" s="10"/>
    </row>
    <row r="974" spans="2:3">
      <c r="B974" s="10"/>
      <c r="C974" s="10"/>
    </row>
    <row r="975" spans="2:3">
      <c r="B975" s="10"/>
      <c r="C975" s="10"/>
    </row>
    <row r="976" spans="2:3">
      <c r="B976" s="10"/>
      <c r="C976" s="10"/>
    </row>
    <row r="977" spans="2:3">
      <c r="B977" s="10"/>
      <c r="C977" s="10"/>
    </row>
    <row r="978" spans="2:3">
      <c r="B978" s="10"/>
      <c r="C978" s="10"/>
    </row>
    <row r="979" spans="2:3">
      <c r="B979" s="10"/>
      <c r="C979" s="10"/>
    </row>
    <row r="980" spans="2:3">
      <c r="B980" s="10"/>
      <c r="C980" s="10"/>
    </row>
    <row r="981" spans="2:3">
      <c r="B981" s="10"/>
      <c r="C981" s="10"/>
    </row>
    <row r="982" spans="2:3">
      <c r="B982" s="10"/>
      <c r="C982" s="10"/>
    </row>
    <row r="983" spans="2:3">
      <c r="B983" s="10"/>
      <c r="C983" s="10"/>
    </row>
    <row r="984" spans="2:3">
      <c r="B984" s="10"/>
      <c r="C984" s="10"/>
    </row>
    <row r="985" spans="2:3">
      <c r="B985" s="10"/>
      <c r="C985" s="10"/>
    </row>
    <row r="986" spans="2:3">
      <c r="B986" s="10"/>
      <c r="C986" s="10"/>
    </row>
    <row r="987" spans="2:3">
      <c r="B987" s="10"/>
      <c r="C987" s="10"/>
    </row>
    <row r="988" spans="2:3">
      <c r="B988" s="10"/>
      <c r="C988" s="10"/>
    </row>
    <row r="989" spans="2:3">
      <c r="B989" s="10"/>
      <c r="C989" s="10"/>
    </row>
    <row r="990" spans="2:3">
      <c r="B990" s="10"/>
      <c r="C990" s="10"/>
    </row>
    <row r="991" spans="2:3">
      <c r="B991" s="10"/>
      <c r="C991" s="10"/>
    </row>
    <row r="992" spans="2:3">
      <c r="B992" s="10"/>
      <c r="C992" s="10"/>
    </row>
    <row r="993" spans="2:3">
      <c r="B993" s="10"/>
      <c r="C993" s="10"/>
    </row>
    <row r="994" spans="2:3">
      <c r="B994" s="10"/>
      <c r="C994" s="10"/>
    </row>
    <row r="995" spans="2:3">
      <c r="B995" s="10"/>
      <c r="C995" s="10"/>
    </row>
    <row r="996" spans="2:3">
      <c r="B996" s="10"/>
      <c r="C996" s="10"/>
    </row>
    <row r="997" spans="2:3">
      <c r="B997" s="10"/>
      <c r="C997" s="10"/>
    </row>
    <row r="998" spans="2:3">
      <c r="B998" s="10"/>
      <c r="C998" s="10"/>
    </row>
    <row r="999" spans="2:3">
      <c r="B999" s="10"/>
      <c r="C999" s="10"/>
    </row>
    <row r="1000" spans="2:3">
      <c r="B1000" s="10"/>
      <c r="C1000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48"/>
  <sheetViews>
    <sheetView tabSelected="1" workbookViewId="0">
      <selection activeCell="I24" sqref="I24"/>
    </sheetView>
  </sheetViews>
  <sheetFormatPr baseColWidth="10" defaultColWidth="11.1640625" defaultRowHeight="15" customHeight="1"/>
  <cols>
    <col min="1" max="1" width="14.1640625" customWidth="1"/>
    <col min="2" max="2" width="18.1640625" customWidth="1"/>
  </cols>
  <sheetData>
    <row r="1" spans="1:4">
      <c r="A1" s="3" t="s">
        <v>194</v>
      </c>
      <c r="B1" s="3" t="s">
        <v>20</v>
      </c>
      <c r="C1" s="3" t="s">
        <v>19</v>
      </c>
      <c r="D1" s="3" t="s">
        <v>6</v>
      </c>
    </row>
    <row r="2" spans="1:4">
      <c r="A2" s="3" t="s">
        <v>195</v>
      </c>
      <c r="B2" s="3" t="s">
        <v>196</v>
      </c>
      <c r="C2" s="3" t="s">
        <v>58</v>
      </c>
      <c r="D2" s="3" t="s">
        <v>197</v>
      </c>
    </row>
    <row r="3" spans="1:4">
      <c r="A3" s="3" t="s">
        <v>198</v>
      </c>
      <c r="B3" s="3" t="s">
        <v>199</v>
      </c>
      <c r="C3" s="3" t="s">
        <v>200</v>
      </c>
      <c r="D3" s="3" t="s">
        <v>201</v>
      </c>
    </row>
    <row r="4" spans="1:4">
      <c r="A4" s="3" t="s">
        <v>202</v>
      </c>
      <c r="B4" s="3" t="s">
        <v>203</v>
      </c>
      <c r="C4" s="3" t="s">
        <v>204</v>
      </c>
      <c r="D4" s="3" t="s">
        <v>205</v>
      </c>
    </row>
    <row r="5" spans="1:4">
      <c r="A5" s="3" t="s">
        <v>206</v>
      </c>
      <c r="B5" s="3" t="s">
        <v>207</v>
      </c>
      <c r="C5" s="3" t="s">
        <v>208</v>
      </c>
      <c r="D5" s="3" t="s">
        <v>209</v>
      </c>
    </row>
    <row r="6" spans="1:4">
      <c r="A6" s="3" t="s">
        <v>210</v>
      </c>
      <c r="B6" s="3" t="s">
        <v>211</v>
      </c>
      <c r="C6" s="3" t="s">
        <v>200</v>
      </c>
      <c r="D6" s="3" t="s">
        <v>212</v>
      </c>
    </row>
    <row r="7" spans="1:4">
      <c r="A7" s="3" t="s">
        <v>213</v>
      </c>
      <c r="B7" s="3" t="s">
        <v>214</v>
      </c>
      <c r="C7" s="3" t="s">
        <v>200</v>
      </c>
      <c r="D7" s="3" t="s">
        <v>215</v>
      </c>
    </row>
    <row r="8" spans="1:4">
      <c r="A8" s="3" t="s">
        <v>216</v>
      </c>
      <c r="B8" s="3" t="s">
        <v>217</v>
      </c>
      <c r="C8" s="3" t="s">
        <v>204</v>
      </c>
      <c r="D8" s="3" t="s">
        <v>218</v>
      </c>
    </row>
    <row r="9" spans="1:4">
      <c r="A9" s="3" t="s">
        <v>219</v>
      </c>
      <c r="B9" s="3" t="s">
        <v>220</v>
      </c>
      <c r="C9" s="3" t="s">
        <v>208</v>
      </c>
      <c r="D9" s="3" t="s">
        <v>221</v>
      </c>
    </row>
    <row r="10" spans="1:4">
      <c r="A10" s="3" t="s">
        <v>222</v>
      </c>
      <c r="B10" s="3" t="s">
        <v>223</v>
      </c>
      <c r="C10" s="3" t="s">
        <v>58</v>
      </c>
      <c r="D10" s="3" t="s">
        <v>224</v>
      </c>
    </row>
    <row r="11" spans="1:4">
      <c r="A11" s="3" t="s">
        <v>225</v>
      </c>
      <c r="B11" s="3" t="s">
        <v>226</v>
      </c>
      <c r="C11" s="3" t="s">
        <v>204</v>
      </c>
      <c r="D11" s="3" t="s">
        <v>227</v>
      </c>
    </row>
    <row r="12" spans="1:4">
      <c r="A12" s="3" t="s">
        <v>228</v>
      </c>
      <c r="B12" s="3" t="s">
        <v>229</v>
      </c>
      <c r="C12" s="3" t="s">
        <v>230</v>
      </c>
      <c r="D12" s="3" t="s">
        <v>231</v>
      </c>
    </row>
    <row r="13" spans="1:4">
      <c r="A13" s="3" t="s">
        <v>232</v>
      </c>
      <c r="B13" s="3" t="s">
        <v>233</v>
      </c>
      <c r="C13" s="3" t="s">
        <v>204</v>
      </c>
      <c r="D13" s="3" t="s">
        <v>234</v>
      </c>
    </row>
    <row r="14" spans="1:4">
      <c r="A14" s="3" t="s">
        <v>235</v>
      </c>
      <c r="B14" s="3" t="s">
        <v>236</v>
      </c>
      <c r="C14" s="3" t="s">
        <v>58</v>
      </c>
      <c r="D14" s="3" t="s">
        <v>237</v>
      </c>
    </row>
    <row r="15" spans="1:4">
      <c r="A15" s="3" t="s">
        <v>238</v>
      </c>
      <c r="B15" s="3" t="s">
        <v>239</v>
      </c>
      <c r="C15" s="3" t="s">
        <v>58</v>
      </c>
      <c r="D15" s="3" t="s">
        <v>240</v>
      </c>
    </row>
    <row r="16" spans="1:4">
      <c r="A16" s="3" t="s">
        <v>241</v>
      </c>
      <c r="B16" s="3" t="s">
        <v>226</v>
      </c>
      <c r="C16" s="3" t="s">
        <v>204</v>
      </c>
      <c r="D16" s="3" t="s">
        <v>242</v>
      </c>
    </row>
    <row r="17" spans="1:4">
      <c r="A17" s="3" t="s">
        <v>243</v>
      </c>
      <c r="B17" s="3" t="s">
        <v>244</v>
      </c>
      <c r="D17" s="3" t="s">
        <v>245</v>
      </c>
    </row>
    <row r="18" spans="1:4">
      <c r="A18" s="3" t="s">
        <v>246</v>
      </c>
      <c r="B18" s="3" t="s">
        <v>247</v>
      </c>
      <c r="D18" s="3" t="s">
        <v>248</v>
      </c>
    </row>
    <row r="19" spans="1:4">
      <c r="A19" s="3" t="s">
        <v>249</v>
      </c>
      <c r="B19" s="3" t="s">
        <v>250</v>
      </c>
      <c r="D19" s="3" t="s">
        <v>251</v>
      </c>
    </row>
    <row r="20" spans="1:4">
      <c r="A20" s="3" t="s">
        <v>252</v>
      </c>
      <c r="B20" s="3" t="s">
        <v>253</v>
      </c>
      <c r="D20" s="3" t="s">
        <v>254</v>
      </c>
    </row>
    <row r="21" spans="1:4">
      <c r="A21" s="3" t="s">
        <v>255</v>
      </c>
      <c r="B21" s="3" t="s">
        <v>256</v>
      </c>
      <c r="D21" s="3" t="s">
        <v>257</v>
      </c>
    </row>
    <row r="22" spans="1:4">
      <c r="A22" s="3" t="s">
        <v>258</v>
      </c>
      <c r="B22" s="3" t="s">
        <v>259</v>
      </c>
      <c r="D22" s="3" t="s">
        <v>260</v>
      </c>
    </row>
    <row r="23" spans="1:4">
      <c r="A23" s="3" t="s">
        <v>261</v>
      </c>
      <c r="B23" s="3" t="s">
        <v>262</v>
      </c>
      <c r="D23" s="3" t="s">
        <v>263</v>
      </c>
    </row>
    <row r="24" spans="1:4">
      <c r="A24" s="3" t="s">
        <v>264</v>
      </c>
      <c r="B24" s="3" t="s">
        <v>265</v>
      </c>
      <c r="D24" s="3" t="s">
        <v>266</v>
      </c>
    </row>
    <row r="25" spans="1:4">
      <c r="A25" s="3" t="s">
        <v>267</v>
      </c>
      <c r="B25" s="3" t="s">
        <v>268</v>
      </c>
      <c r="D25" s="3" t="s">
        <v>269</v>
      </c>
    </row>
    <row r="26" spans="1:4">
      <c r="A26" s="3" t="s">
        <v>270</v>
      </c>
      <c r="B26" s="3" t="s">
        <v>271</v>
      </c>
    </row>
    <row r="27" spans="1:4">
      <c r="A27" s="3" t="s">
        <v>272</v>
      </c>
      <c r="B27" s="3" t="s">
        <v>273</v>
      </c>
    </row>
    <row r="28" spans="1:4">
      <c r="A28" s="3" t="s">
        <v>274</v>
      </c>
      <c r="B28" s="3" t="s">
        <v>275</v>
      </c>
    </row>
    <row r="29" spans="1:4">
      <c r="A29" s="3" t="s">
        <v>276</v>
      </c>
      <c r="B29" s="3" t="s">
        <v>277</v>
      </c>
    </row>
    <row r="30" spans="1:4">
      <c r="A30" s="3" t="s">
        <v>278</v>
      </c>
      <c r="B30" s="3" t="s">
        <v>279</v>
      </c>
    </row>
    <row r="31" spans="1:4">
      <c r="A31" s="3" t="s">
        <v>280</v>
      </c>
      <c r="B31" s="3" t="s">
        <v>281</v>
      </c>
    </row>
    <row r="32" spans="1:4">
      <c r="A32" s="3" t="s">
        <v>282</v>
      </c>
      <c r="B32" s="3" t="s">
        <v>283</v>
      </c>
    </row>
    <row r="33" spans="1:2">
      <c r="A33" s="3" t="s">
        <v>284</v>
      </c>
      <c r="B33" s="3" t="s">
        <v>285</v>
      </c>
    </row>
    <row r="34" spans="1:2">
      <c r="A34" s="3" t="s">
        <v>286</v>
      </c>
      <c r="B34" s="3" t="s">
        <v>287</v>
      </c>
    </row>
    <row r="35" spans="1:2">
      <c r="A35" s="3" t="s">
        <v>288</v>
      </c>
      <c r="B35" s="3" t="s">
        <v>289</v>
      </c>
    </row>
    <row r="36" spans="1:2">
      <c r="A36" s="3" t="s">
        <v>290</v>
      </c>
      <c r="B36" s="3" t="s">
        <v>291</v>
      </c>
    </row>
    <row r="37" spans="1:2">
      <c r="A37" s="3" t="s">
        <v>292</v>
      </c>
      <c r="B37" s="3" t="s">
        <v>287</v>
      </c>
    </row>
    <row r="38" spans="1:2">
      <c r="A38" s="3" t="s">
        <v>293</v>
      </c>
      <c r="B38" s="3" t="s">
        <v>294</v>
      </c>
    </row>
    <row r="39" spans="1:2">
      <c r="A39" s="3" t="s">
        <v>295</v>
      </c>
    </row>
    <row r="40" spans="1:2">
      <c r="A40" s="3" t="s">
        <v>296</v>
      </c>
    </row>
    <row r="41" spans="1:2">
      <c r="A41" s="3" t="s">
        <v>297</v>
      </c>
    </row>
    <row r="42" spans="1:2">
      <c r="A42" s="3" t="s">
        <v>298</v>
      </c>
    </row>
    <row r="43" spans="1:2">
      <c r="A43" s="3" t="s">
        <v>299</v>
      </c>
    </row>
    <row r="44" spans="1:2">
      <c r="A44" s="3" t="s">
        <v>300</v>
      </c>
    </row>
    <row r="45" spans="1:2">
      <c r="A45" s="3" t="s">
        <v>301</v>
      </c>
    </row>
    <row r="46" spans="1:2">
      <c r="A46" s="3" t="s">
        <v>24</v>
      </c>
    </row>
    <row r="47" spans="1:2">
      <c r="A47" s="3" t="s">
        <v>302</v>
      </c>
    </row>
    <row r="48" spans="1:2">
      <c r="A48" s="3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Initialize</vt:lpstr>
      <vt:lpstr>Samples</vt:lpstr>
      <vt:lpstr>Well layout1</vt:lpstr>
      <vt:lpstr>Well layout2</vt:lpstr>
      <vt:lpstr>Well layout3</vt:lpstr>
      <vt:lpstr>Well layout4</vt:lpstr>
      <vt:lpstr>Chemical Usage Calculation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Wayne Wu</cp:lastModifiedBy>
  <dcterms:modified xsi:type="dcterms:W3CDTF">2024-01-27T00:09:53Z</dcterms:modified>
</cp:coreProperties>
</file>