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127"/>
  <workbookPr defaultThemeVersion="164011"/>
  <mc:AlternateContent xmlns:mc="http://schemas.openxmlformats.org/markup-compatibility/2006">
    <mc:Choice Requires="x15">
      <x15ac:absPath xmlns:x15ac="http://schemas.microsoft.com/office/spreadsheetml/2010/11/ac" url="https://d.docs.live.net/4050d6280c872bd7/TRPG/00_Adventures/Марванг/Used/"/>
    </mc:Choice>
  </mc:AlternateContent>
  <bookViews>
    <workbookView xWindow="0" yWindow="0" windowWidth="20490" windowHeight="5730" activeTab="1"/>
  </bookViews>
  <sheets>
    <sheet name="Генератор ловушки" sheetId="1" r:id="rId1"/>
    <sheet name="Вывод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28" i="1" l="1"/>
  <c r="H28" i="1" s="1"/>
  <c r="I27" i="1"/>
  <c r="H27" i="1" s="1"/>
  <c r="I23" i="1"/>
  <c r="H23" i="1" s="1"/>
  <c r="I18" i="1"/>
  <c r="H18" i="1" s="1"/>
  <c r="F8" i="1"/>
  <c r="F9" i="1" s="1"/>
  <c r="F10" i="1" s="1"/>
  <c r="F11" i="1" s="1"/>
  <c r="F12" i="1" s="1"/>
  <c r="C8" i="1"/>
  <c r="C9" i="1" s="1"/>
  <c r="C10" i="1" s="1"/>
  <c r="C11" i="1" s="1"/>
  <c r="C12" i="1" s="1"/>
  <c r="F7" i="1"/>
  <c r="C7" i="1"/>
  <c r="I6" i="1"/>
  <c r="H6" i="1" s="1"/>
  <c r="F6" i="1"/>
  <c r="C6" i="1"/>
  <c r="B3" i="2" s="1"/>
  <c r="E5" i="1"/>
</calcChain>
</file>

<file path=xl/sharedStrings.xml><?xml version="1.0" encoding="utf-8"?>
<sst xmlns="http://schemas.openxmlformats.org/spreadsheetml/2006/main" count="124" uniqueCount="111">
  <si>
    <t>Срабатывает от</t>
  </si>
  <si>
    <t>Степень урона</t>
  </si>
  <si>
    <t xml:space="preserve">Наступания </t>
  </si>
  <si>
    <t>Неудобство</t>
  </si>
  <si>
    <t>Из статуи или предмета вылетают волшебные стрелы</t>
  </si>
  <si>
    <t>01–03 Первый, кто касается предмета, стареет</t>
  </si>
  <si>
    <t>Ступени складывается, образуя склон, по которому персонажи скатываются в яму</t>
  </si>
  <si>
    <t>04–06 Предмет, которого коснулись, оживает сам или</t>
  </si>
  <si>
    <t>Касания</t>
  </si>
  <si>
    <t>Опасность</t>
  </si>
  <si>
    <t>Часть потолка или весь потолок обрушивается</t>
  </si>
  <si>
    <t>оживляет другой предмет поблизости</t>
  </si>
  <si>
    <t>Открывания</t>
  </si>
  <si>
    <t>Комната запирается, а потолок начинает опускаться</t>
  </si>
  <si>
    <t>07–10 Задайте три вопроса на знание (если на все три</t>
  </si>
  <si>
    <t>Взгляда</t>
  </si>
  <si>
    <t>В полу открывается люк</t>
  </si>
  <si>
    <t>ответят правильно, появится награда)</t>
  </si>
  <si>
    <t>Перемещенияя</t>
  </si>
  <si>
    <t>Смертельный урон</t>
  </si>
  <si>
    <t>Грохот привлекает внимание чудовищ, находящихся рядом</t>
  </si>
  <si>
    <t>11–13 Предмет дарует сопротивление или уязвимость</t>
  </si>
  <si>
    <t>Прикосновение к предмету вызывает заклинание распад</t>
  </si>
  <si>
    <t>14–16 Меняет мировоззрение, личность, размер, внеш-</t>
  </si>
  <si>
    <t>Дверь или другой предмет покрыт контактным ядом</t>
  </si>
  <si>
    <t>ность или пол коснувшегося персонажа</t>
  </si>
  <si>
    <t>Из стены, пола или предмета вырывается огонь</t>
  </si>
  <si>
    <t>17–19 Превращает одну субстанцию в другую, например,</t>
  </si>
  <si>
    <t>Прикосновение к предмету вызывает заклинание
окаменение</t>
  </si>
  <si>
    <t>золото в свинец или металл в хрупкий кристалл</t>
  </si>
  <si>
    <t>Пол обрушивается или оказывается иллюзией</t>
  </si>
  <si>
    <t>20–22 Создаёт силовое поле</t>
  </si>
  <si>
    <t>23–26 Создаёт иллюзию</t>
  </si>
  <si>
    <t>Плитки пола находятся под электрическим напряжением</t>
  </si>
  <si>
    <t>27–29 Временно подавляет магические предметы</t>
  </si>
  <si>
    <t>Охранные руны</t>
  </si>
  <si>
    <t>30–32 Увеличивает или уменьшает персонажей</t>
  </si>
  <si>
    <t>Вниз по коридору катится Огромная статуя на колёсах</t>
  </si>
  <si>
    <t>33–35 Волшебные уста произносят загадку</t>
  </si>
  <si>
    <t>1d10</t>
  </si>
  <si>
    <t>2d10</t>
  </si>
  <si>
    <t>4d10</t>
  </si>
  <si>
    <t>Из стены или предметы вырывается молния</t>
  </si>
  <si>
    <t>36–38 Смятение (нацеливается на всех существ в пределах 10 фт.)</t>
  </si>
  <si>
    <t>10d10</t>
  </si>
  <si>
    <t>39–41 Даёт инструкции (правдивые или лживые)</t>
  </si>
  <si>
    <t>18d10</t>
  </si>
  <si>
    <t>Из открытого сундука выстреливает дротик</t>
  </si>
  <si>
    <t>42–44 Исполняет желание</t>
  </si>
  <si>
    <t>24d10</t>
  </si>
  <si>
    <t>Оружие, доспех или ковёр оживает и нападает после прикосновения (смотрите «оживлённый предмет» в Бестиарии)</t>
  </si>
  <si>
    <t>45–47 Отлетает, не позволяя к себе прикоснуться</t>
  </si>
  <si>
    <t>Маятник, с клинком или в виде молота, раскачи-
вается поперёк комнаты или коридора</t>
  </si>
  <si>
    <t>48–50 Накладывает на персонажей обет</t>
  </si>
  <si>
    <t>51–53 Увеличивает, уменьшает, отменяет или обращает</t>
  </si>
  <si>
    <t>к20 Предмет</t>
  </si>
  <si>
    <t>гравитацию</t>
  </si>
  <si>
    <t>1 Водоём</t>
  </si>
  <si>
    <t>Запирающаяся яма заполняется водой</t>
  </si>
  <si>
    <t>54–56 Делает жадным</t>
  </si>
  <si>
    <t>2 Гобелен или ковёр</t>
  </si>
  <si>
    <t>Из стены или предмета выдвигается рубящий клинок</t>
  </si>
  <si>
    <t>57–59 Содержит пленённое существо</t>
  </si>
  <si>
    <t>3 Грибы</t>
  </si>
  <si>
    <t>Копья (возможно, отравленные) выдвигаются из стены или предмета</t>
  </si>
  <si>
    <t>60–62 Запирает или отпирает выходы</t>
  </si>
  <si>
    <t>4 Дверь</t>
  </si>
  <si>
    <t>Хрупкая лестница, под которой находятся шипы, обрушивается</t>
  </si>
  <si>
    <t>63–65 Предлагает азартную игру, обещая награду или</t>
  </si>
  <si>
    <t>5 Доспех</t>
  </si>
  <si>
    <t>Волна грома сбрасывает персонажей в яму или на шипы</t>
  </si>
  <si>
    <t>ценную информацию</t>
  </si>
  <si>
    <t>6 Каменный обелиск</t>
  </si>
  <si>
    <t>Стальные или каменные тиски делают персонажа
опутанным</t>
  </si>
  <si>
    <t>66–68 Помогает или вредит определённым видам существ</t>
  </si>
  <si>
    <t>7 Картина</t>
  </si>
  <si>
    <t>По коридору проносится каменный блок</t>
  </si>
  <si>
    <t>69–71 Накладывает на персонажей превращение (длится 1 час)</t>
  </si>
  <si>
    <t>8 Книга</t>
  </si>
  <si>
    <t>Знак</t>
  </si>
  <si>
    <t>72–75 Демонстрирует загадку или головоломку</t>
  </si>
  <si>
    <t>9 Мебель</t>
  </si>
  <si>
    <t>Стены сдвигаются</t>
  </si>
  <si>
    <t>76–78 Не даёт перемещаться</t>
  </si>
  <si>
    <t>10 Мозги в банке</t>
  </si>
  <si>
    <t>79–81 Выдаёт монеты, фальшивые монеты, драгоцен-</t>
  </si>
  <si>
    <t>11 Огонь</t>
  </si>
  <si>
    <t>ные камни, поддельные драгоценные камни, ма-</t>
  </si>
  <si>
    <t>12 Растение или дерево</t>
  </si>
  <si>
    <t>гический предмет или карту</t>
  </si>
  <si>
    <t>82–84 Выпускает или призывает чудовище или же само</t>
  </si>
  <si>
    <t>13 Руны на банке,</t>
  </si>
  <si>
    <t>становится чудовищем</t>
  </si>
  <si>
    <t>стене или полу</t>
  </si>
  <si>
    <t>85–87 Накладывает на персонажей внушение</t>
  </si>
  <si>
    <t>14 Сгусток магической</t>
  </si>
  <si>
    <t>88–90 Издаёт громкий вопль от прикосновения</t>
  </si>
  <si>
    <t>энергии</t>
  </si>
  <si>
    <t>91–9 3 Говорит (обычная речь, несусветица, стихи, песня,</t>
  </si>
  <si>
    <t>15 Статуя</t>
  </si>
  <si>
    <t>накладывает заклинание или кричит)</t>
  </si>
  <si>
    <t>16 Стеклянная скульптура</t>
  </si>
  <si>
    <t>94–97 Телепортирует персонажей в другое место</t>
  </si>
  <si>
    <t>17 Тренировочный</t>
  </si>
  <si>
    <t>98–00 Меняет сознания двух и более персонажей</t>
  </si>
  <si>
    <t>манекен</t>
  </si>
  <si>
    <t>18 Треснувший драго-</t>
  </si>
  <si>
    <t>ценный камень</t>
  </si>
  <si>
    <t>19 Фреска</t>
  </si>
  <si>
    <t>20 Череп</t>
  </si>
  <si>
    <t>Движения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</si>
</sst>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"/>
  </numFmts>
  <fonts count="3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7" tint="0.39997558519241921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2" borderId="0" xfId="0" applyFont="1" applyFill="1" applyAlignment="1">
      <alignment horizontal="center" wrapText="1"/>
    </xf>
    <xf numFmtId="0" fontId="0" fillId="0" borderId="0" xfId="0" applyAlignment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2" fillId="3" borderId="0" xfId="0" applyFont="1" applyFill="1" applyBorder="1"/>
    <xf numFmtId="0" fontId="0" fillId="4" borderId="5" xfId="0" applyFill="1" applyBorder="1"/>
    <xf numFmtId="0" fontId="0" fillId="4" borderId="0" xfId="0" applyFill="1" applyBorder="1"/>
    <xf numFmtId="0" fontId="0" fillId="0" borderId="6" xfId="0" applyBorder="1"/>
    <xf numFmtId="0" fontId="0" fillId="0" borderId="7" xfId="0" applyBorder="1"/>
    <xf numFmtId="164" fontId="0" fillId="0" borderId="8" xfId="0" applyNumberFormat="1" applyBorder="1"/>
    <xf numFmtId="164" fontId="0" fillId="0" borderId="9" xfId="0" applyNumberFormat="1" applyBorder="1"/>
    <xf numFmtId="0" fontId="0" fillId="0" borderId="6" xfId="0" applyBorder="1" applyAlignment="1"/>
    <xf numFmtId="0" fontId="0" fillId="0" borderId="10" xfId="0" applyBorder="1"/>
    <xf numFmtId="0" fontId="0" fillId="0" borderId="11" xfId="0" applyBorder="1"/>
    <xf numFmtId="164" fontId="0" fillId="0" borderId="12" xfId="0" applyNumberFormat="1" applyBorder="1"/>
    <xf numFmtId="164" fontId="0" fillId="0" borderId="13" xfId="0" applyNumberFormat="1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8" xfId="0" applyBorder="1"/>
    <xf numFmtId="0" fontId="0" fillId="0" borderId="12" xfId="0" applyBorder="1"/>
    <xf numFmtId="0" fontId="2" fillId="3" borderId="0" xfId="0" applyFont="1" applyFill="1"/>
  </cellXfs>
  <cellStyles count="1">
    <cellStyle name="Звичайни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Офіс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Офіс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Офіс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-0.499984740745262"/>
  </sheetPr>
  <dimension ref="A4:L53"/>
  <sheetViews>
    <sheetView workbookViewId="0">
      <selection activeCell="C17" sqref="C17"/>
    </sheetView>
  </sheetViews>
  <sheetFormatPr defaultRowHeight="15" x14ac:dyDescent="0.25"/>
  <cols>
    <col min="2" max="2" width="13.5" bestFit="1" customWidth="1"/>
    <col min="3" max="3" width="9.875" customWidth="1"/>
    <col min="8" max="8" width="9" style="2"/>
    <col min="12" max="12" width="9.25" customWidth="1"/>
  </cols>
  <sheetData>
    <row r="4" spans="1:12" ht="15.75" thickBot="1" x14ac:dyDescent="0.3"/>
    <row r="5" spans="1:12" x14ac:dyDescent="0.25">
      <c r="A5" s="3"/>
      <c r="B5" s="4"/>
      <c r="C5" s="5"/>
      <c r="D5" s="3"/>
      <c r="E5" s="4">
        <f ca="1">RAND()*6+1</f>
        <v>2.5841401037539038</v>
      </c>
      <c r="F5" s="5"/>
    </row>
    <row r="6" spans="1:12" x14ac:dyDescent="0.25">
      <c r="A6" s="6"/>
      <c r="B6" s="7" t="s">
        <v>0</v>
      </c>
      <c r="C6" s="8" t="str">
        <f ca="1">INDEX(B7:B12,MATCH(ROUNDUP(RAND()*6,0),A7:A12,0))</f>
        <v xml:space="preserve">Наступания </v>
      </c>
      <c r="D6" s="6"/>
      <c r="E6" s="7" t="s">
        <v>1</v>
      </c>
      <c r="F6" s="9" t="str">
        <f ca="1">INDEX(E7:E12,MATCH(ROUNDUP(RAND()*6,0),D7:D12,0))</f>
        <v>Неудобство</v>
      </c>
      <c r="G6" s="10"/>
      <c r="H6" s="10" t="str">
        <f ca="1">INDEX(H7:H37,I6,1)</f>
        <v>Стальные или каменные тиски делают персонажа
опутанным</v>
      </c>
      <c r="I6">
        <f ca="1">MATCH(VLOOKUP(ROUNDUP(RAND()*100,0),G7:G37,1,1),G7:G37,0)</f>
        <v>28</v>
      </c>
    </row>
    <row r="7" spans="1:12" x14ac:dyDescent="0.25">
      <c r="A7" s="11">
        <v>1</v>
      </c>
      <c r="B7" s="10" t="s">
        <v>2</v>
      </c>
      <c r="C7" s="12">
        <f>1/6</f>
        <v>0.16666666666666666</v>
      </c>
      <c r="D7" s="11">
        <v>1</v>
      </c>
      <c r="E7" s="10" t="s">
        <v>3</v>
      </c>
      <c r="F7" s="13">
        <f>1/6</f>
        <v>0.16666666666666666</v>
      </c>
      <c r="G7" s="10">
        <v>4</v>
      </c>
      <c r="H7" s="14" t="s">
        <v>4</v>
      </c>
      <c r="L7" s="10" t="s">
        <v>5</v>
      </c>
    </row>
    <row r="8" spans="1:12" x14ac:dyDescent="0.25">
      <c r="A8" s="11">
        <v>2</v>
      </c>
      <c r="B8" s="10" t="s">
        <v>110</v>
      </c>
      <c r="C8" s="12">
        <f>C7+C7</f>
        <v>0.33333333333333331</v>
      </c>
      <c r="D8" s="11">
        <v>2</v>
      </c>
      <c r="E8" s="10" t="s">
        <v>3</v>
      </c>
      <c r="F8" s="13">
        <f>F7+F7</f>
        <v>0.33333333333333331</v>
      </c>
      <c r="G8" s="10">
        <v>7</v>
      </c>
      <c r="H8" s="14" t="s">
        <v>6</v>
      </c>
      <c r="L8" s="10" t="s">
        <v>7</v>
      </c>
    </row>
    <row r="9" spans="1:12" x14ac:dyDescent="0.25">
      <c r="A9" s="11">
        <v>3</v>
      </c>
      <c r="B9" s="10" t="s">
        <v>8</v>
      </c>
      <c r="C9" s="12">
        <f>C8+C7</f>
        <v>0.5</v>
      </c>
      <c r="D9" s="11">
        <v>3</v>
      </c>
      <c r="E9" s="10" t="s">
        <v>9</v>
      </c>
      <c r="F9" s="13">
        <f>F8+F7</f>
        <v>0.5</v>
      </c>
      <c r="G9" s="10">
        <v>10</v>
      </c>
      <c r="H9" s="14" t="s">
        <v>10</v>
      </c>
      <c r="L9" s="10" t="s">
        <v>11</v>
      </c>
    </row>
    <row r="10" spans="1:12" x14ac:dyDescent="0.25">
      <c r="A10" s="11">
        <v>4</v>
      </c>
      <c r="B10" s="10" t="s">
        <v>12</v>
      </c>
      <c r="C10" s="12">
        <f>C9+C7</f>
        <v>0.66666666666666663</v>
      </c>
      <c r="D10" s="11">
        <v>4</v>
      </c>
      <c r="E10" s="10" t="s">
        <v>9</v>
      </c>
      <c r="F10" s="13">
        <f>F9+F7</f>
        <v>0.66666666666666663</v>
      </c>
      <c r="G10" s="10">
        <v>12</v>
      </c>
      <c r="H10" s="14" t="s">
        <v>13</v>
      </c>
      <c r="L10" s="10" t="s">
        <v>14</v>
      </c>
    </row>
    <row r="11" spans="1:12" x14ac:dyDescent="0.25">
      <c r="A11" s="11">
        <v>5</v>
      </c>
      <c r="B11" s="10" t="s">
        <v>15</v>
      </c>
      <c r="C11" s="12">
        <f>C10+C7</f>
        <v>0.83333333333333326</v>
      </c>
      <c r="D11" s="11">
        <v>5</v>
      </c>
      <c r="E11" s="10" t="s">
        <v>9</v>
      </c>
      <c r="F11" s="13">
        <f>F10+F7</f>
        <v>0.83333333333333326</v>
      </c>
      <c r="G11" s="10">
        <v>14</v>
      </c>
      <c r="H11" s="14" t="s">
        <v>16</v>
      </c>
      <c r="L11" s="10" t="s">
        <v>17</v>
      </c>
    </row>
    <row r="12" spans="1:12" ht="15.75" thickBot="1" x14ac:dyDescent="0.3">
      <c r="A12" s="15">
        <v>6</v>
      </c>
      <c r="B12" s="16" t="s">
        <v>18</v>
      </c>
      <c r="C12" s="17">
        <f>C11+C7</f>
        <v>0.99999999999999989</v>
      </c>
      <c r="D12" s="15">
        <v>6</v>
      </c>
      <c r="E12" s="16" t="s">
        <v>19</v>
      </c>
      <c r="F12" s="18">
        <f>F11+F7</f>
        <v>0.99999999999999989</v>
      </c>
      <c r="G12" s="10">
        <v>16</v>
      </c>
      <c r="H12" s="14" t="s">
        <v>20</v>
      </c>
      <c r="L12" s="10" t="s">
        <v>21</v>
      </c>
    </row>
    <row r="13" spans="1:12" x14ac:dyDescent="0.25">
      <c r="G13" s="10">
        <v>19</v>
      </c>
      <c r="H13" s="14" t="s">
        <v>22</v>
      </c>
      <c r="L13" s="10" t="s">
        <v>23</v>
      </c>
    </row>
    <row r="14" spans="1:12" x14ac:dyDescent="0.25">
      <c r="G14" s="10">
        <v>23</v>
      </c>
      <c r="H14" s="14" t="s">
        <v>24</v>
      </c>
      <c r="L14" s="10" t="s">
        <v>25</v>
      </c>
    </row>
    <row r="15" spans="1:12" x14ac:dyDescent="0.25">
      <c r="G15" s="10">
        <v>27</v>
      </c>
      <c r="H15" s="14" t="s">
        <v>26</v>
      </c>
      <c r="L15" s="10" t="s">
        <v>27</v>
      </c>
    </row>
    <row r="16" spans="1:12" x14ac:dyDescent="0.25">
      <c r="B16">
        <v>10</v>
      </c>
      <c r="G16" s="10">
        <v>30</v>
      </c>
      <c r="H16" s="14" t="s">
        <v>28</v>
      </c>
      <c r="L16" s="10" t="s">
        <v>29</v>
      </c>
    </row>
    <row r="17" spans="1:12" x14ac:dyDescent="0.25">
      <c r="G17" s="10">
        <v>33</v>
      </c>
      <c r="H17" s="14" t="s">
        <v>30</v>
      </c>
      <c r="L17" s="10" t="s">
        <v>31</v>
      </c>
    </row>
    <row r="18" spans="1:12" x14ac:dyDescent="0.25">
      <c r="G18" s="10">
        <v>36</v>
      </c>
      <c r="H18" s="14" t="str">
        <f ca="1">"Кран выпускает "&amp;IF(I18&lt;2,"blind",IF(I18&lt;3,"acid",IF(I18&lt;4,"zaslon",IF(I18&lt;5,"paralyze",IF(I18&lt;6,"poison",IF(I18&lt;7,"sleep"))))))&amp;" газ: ослепляющий, кислотный, засло-
няющий, парализующий, ядовитый или усыпляющий"</f>
        <v>Кран выпускает zaslon газ: ослепляющий, кислотный, засло-
няющий, парализующий, ядовитый или усыпляющий</v>
      </c>
      <c r="I18">
        <f ca="1">RAND()*6+1</f>
        <v>3.6624625112848062</v>
      </c>
      <c r="L18" s="10" t="s">
        <v>32</v>
      </c>
    </row>
    <row r="19" spans="1:12" x14ac:dyDescent="0.25">
      <c r="G19" s="10">
        <v>39</v>
      </c>
      <c r="H19" s="14" t="s">
        <v>33</v>
      </c>
      <c r="L19" s="10" t="s">
        <v>34</v>
      </c>
    </row>
    <row r="20" spans="1:12" ht="15.75" thickBot="1" x14ac:dyDescent="0.3">
      <c r="G20" s="10">
        <v>43</v>
      </c>
      <c r="H20" s="14" t="s">
        <v>35</v>
      </c>
      <c r="L20" s="10" t="s">
        <v>36</v>
      </c>
    </row>
    <row r="21" spans="1:12" x14ac:dyDescent="0.25">
      <c r="A21" s="19"/>
      <c r="B21" s="20" t="s">
        <v>3</v>
      </c>
      <c r="C21" s="20" t="s">
        <v>9</v>
      </c>
      <c r="D21" s="21" t="s">
        <v>19</v>
      </c>
      <c r="G21" s="10">
        <v>46</v>
      </c>
      <c r="H21" s="14" t="s">
        <v>37</v>
      </c>
      <c r="L21" s="10" t="s">
        <v>38</v>
      </c>
    </row>
    <row r="22" spans="1:12" x14ac:dyDescent="0.25">
      <c r="A22" s="11">
        <v>4</v>
      </c>
      <c r="B22" s="10" t="s">
        <v>39</v>
      </c>
      <c r="C22" s="10" t="s">
        <v>40</v>
      </c>
      <c r="D22" s="22" t="s">
        <v>41</v>
      </c>
      <c r="G22" s="10">
        <v>49</v>
      </c>
      <c r="H22" s="14" t="s">
        <v>42</v>
      </c>
      <c r="L22" s="10" t="s">
        <v>43</v>
      </c>
    </row>
    <row r="23" spans="1:12" x14ac:dyDescent="0.25">
      <c r="A23" s="11">
        <v>10</v>
      </c>
      <c r="B23" s="10" t="s">
        <v>40</v>
      </c>
      <c r="C23" s="10" t="s">
        <v>41</v>
      </c>
      <c r="D23" s="22" t="s">
        <v>44</v>
      </c>
      <c r="G23" s="10">
        <v>52</v>
      </c>
      <c r="H23" s="14" t="str">
        <f ca="1">"Запертая комната заполняется "&amp;IF(I23&lt;2,"водой","кислотой")</f>
        <v>Запертая комната заполняется кислотой</v>
      </c>
      <c r="I23">
        <f ca="1">RAND()*2+1</f>
        <v>2.1058818808771003</v>
      </c>
      <c r="L23" s="10" t="s">
        <v>45</v>
      </c>
    </row>
    <row r="24" spans="1:12" x14ac:dyDescent="0.25">
      <c r="A24" s="11">
        <v>16</v>
      </c>
      <c r="B24" s="10" t="s">
        <v>41</v>
      </c>
      <c r="C24" s="10" t="s">
        <v>44</v>
      </c>
      <c r="D24" s="22" t="s">
        <v>46</v>
      </c>
      <c r="G24" s="10">
        <v>56</v>
      </c>
      <c r="H24" s="14" t="s">
        <v>47</v>
      </c>
      <c r="L24" s="10" t="s">
        <v>48</v>
      </c>
    </row>
    <row r="25" spans="1:12" ht="15.75" thickBot="1" x14ac:dyDescent="0.3">
      <c r="A25" s="15">
        <v>20</v>
      </c>
      <c r="B25" s="16" t="s">
        <v>44</v>
      </c>
      <c r="C25" s="16" t="s">
        <v>46</v>
      </c>
      <c r="D25" s="23" t="s">
        <v>49</v>
      </c>
      <c r="G25" s="10">
        <v>59</v>
      </c>
      <c r="H25" s="14" t="s">
        <v>50</v>
      </c>
      <c r="L25" s="10" t="s">
        <v>51</v>
      </c>
    </row>
    <row r="26" spans="1:12" x14ac:dyDescent="0.25">
      <c r="G26" s="10">
        <v>62</v>
      </c>
      <c r="H26" s="14" t="s">
        <v>52</v>
      </c>
      <c r="L26" s="10" t="s">
        <v>53</v>
      </c>
    </row>
    <row r="27" spans="1:12" x14ac:dyDescent="0.25">
      <c r="G27" s="10">
        <v>67</v>
      </c>
      <c r="H27" s="14" t="str">
        <f ca="1">"Под персонажами раскрывается скрытая яма"&amp;IF(I27&lt;0.25," (на дне находится чёрная слизь или студенистый куб)")</f>
        <v>Под персонажами раскрывается скрытая ямаFALSE</v>
      </c>
      <c r="I27">
        <f ca="1">RAND()</f>
        <v>0.67025668435523744</v>
      </c>
      <c r="L27" s="10" t="s">
        <v>54</v>
      </c>
    </row>
    <row r="28" spans="1:12" x14ac:dyDescent="0.25">
      <c r="B28" s="24" t="s">
        <v>55</v>
      </c>
      <c r="G28" s="10">
        <v>70</v>
      </c>
      <c r="H28" s="14" t="str">
        <f ca="1">"Скрытая яма заполняется"&amp;IF(I28&lt;0.5," кислотой"," огнём")</f>
        <v>Скрытая яма заполняется кислотой</v>
      </c>
      <c r="I28">
        <f ca="1">RAND()</f>
        <v>0.18217202708524849</v>
      </c>
      <c r="L28" s="10" t="s">
        <v>56</v>
      </c>
    </row>
    <row r="29" spans="1:12" x14ac:dyDescent="0.25">
      <c r="B29" s="10" t="s">
        <v>57</v>
      </c>
      <c r="G29" s="10">
        <v>73</v>
      </c>
      <c r="H29" s="14" t="s">
        <v>58</v>
      </c>
      <c r="L29" s="10" t="s">
        <v>59</v>
      </c>
    </row>
    <row r="30" spans="1:12" x14ac:dyDescent="0.25">
      <c r="B30" s="10" t="s">
        <v>60</v>
      </c>
      <c r="G30" s="10">
        <v>77</v>
      </c>
      <c r="H30" s="14" t="s">
        <v>61</v>
      </c>
      <c r="L30" s="10" t="s">
        <v>62</v>
      </c>
    </row>
    <row r="31" spans="1:12" x14ac:dyDescent="0.25">
      <c r="B31" s="10" t="s">
        <v>63</v>
      </c>
      <c r="G31" s="10">
        <v>81</v>
      </c>
      <c r="H31" s="14" t="s">
        <v>64</v>
      </c>
      <c r="L31" s="10" t="s">
        <v>65</v>
      </c>
    </row>
    <row r="32" spans="1:12" x14ac:dyDescent="0.25">
      <c r="B32" s="10" t="s">
        <v>66</v>
      </c>
      <c r="G32" s="10">
        <v>84</v>
      </c>
      <c r="H32" s="14" t="s">
        <v>67</v>
      </c>
      <c r="L32" s="10" t="s">
        <v>68</v>
      </c>
    </row>
    <row r="33" spans="2:12" x14ac:dyDescent="0.25">
      <c r="B33" s="10" t="s">
        <v>69</v>
      </c>
      <c r="G33" s="10">
        <v>88</v>
      </c>
      <c r="H33" s="14" t="s">
        <v>70</v>
      </c>
      <c r="L33" s="10" t="s">
        <v>71</v>
      </c>
    </row>
    <row r="34" spans="2:12" x14ac:dyDescent="0.25">
      <c r="B34" s="10" t="s">
        <v>72</v>
      </c>
      <c r="G34" s="10">
        <v>91</v>
      </c>
      <c r="H34" s="14" t="s">
        <v>73</v>
      </c>
      <c r="L34" s="10" t="s">
        <v>74</v>
      </c>
    </row>
    <row r="35" spans="2:12" x14ac:dyDescent="0.25">
      <c r="B35" s="10" t="s">
        <v>75</v>
      </c>
      <c r="G35" s="10">
        <v>94</v>
      </c>
      <c r="H35" s="14" t="s">
        <v>76</v>
      </c>
      <c r="L35" s="10" t="s">
        <v>77</v>
      </c>
    </row>
    <row r="36" spans="2:12" x14ac:dyDescent="0.25">
      <c r="B36" s="10" t="s">
        <v>78</v>
      </c>
      <c r="G36" s="10">
        <v>97</v>
      </c>
      <c r="H36" s="14" t="s">
        <v>79</v>
      </c>
      <c r="L36" s="10" t="s">
        <v>80</v>
      </c>
    </row>
    <row r="37" spans="2:12" x14ac:dyDescent="0.25">
      <c r="B37" s="10" t="s">
        <v>81</v>
      </c>
      <c r="G37" s="10">
        <v>100</v>
      </c>
      <c r="H37" s="14" t="s">
        <v>82</v>
      </c>
      <c r="L37" s="10" t="s">
        <v>83</v>
      </c>
    </row>
    <row r="38" spans="2:12" x14ac:dyDescent="0.25">
      <c r="B38" s="10" t="s">
        <v>84</v>
      </c>
      <c r="L38" s="10" t="s">
        <v>85</v>
      </c>
    </row>
    <row r="39" spans="2:12" x14ac:dyDescent="0.25">
      <c r="B39" s="10" t="s">
        <v>86</v>
      </c>
      <c r="L39" s="10" t="s">
        <v>87</v>
      </c>
    </row>
    <row r="40" spans="2:12" x14ac:dyDescent="0.25">
      <c r="B40" s="10" t="s">
        <v>88</v>
      </c>
      <c r="L40" s="10" t="s">
        <v>89</v>
      </c>
    </row>
    <row r="41" spans="2:12" x14ac:dyDescent="0.25">
      <c r="B41" s="10" t="s">
        <v>55</v>
      </c>
      <c r="L41" s="10" t="s">
        <v>90</v>
      </c>
    </row>
    <row r="42" spans="2:12" x14ac:dyDescent="0.25">
      <c r="B42" s="10" t="s">
        <v>91</v>
      </c>
      <c r="L42" s="10" t="s">
        <v>92</v>
      </c>
    </row>
    <row r="43" spans="2:12" x14ac:dyDescent="0.25">
      <c r="B43" s="10" t="s">
        <v>93</v>
      </c>
      <c r="L43" s="10" t="s">
        <v>94</v>
      </c>
    </row>
    <row r="44" spans="2:12" x14ac:dyDescent="0.25">
      <c r="B44" s="10" t="s">
        <v>95</v>
      </c>
      <c r="L44" s="10" t="s">
        <v>96</v>
      </c>
    </row>
    <row r="45" spans="2:12" x14ac:dyDescent="0.25">
      <c r="B45" s="10" t="s">
        <v>97</v>
      </c>
      <c r="L45" s="10" t="s">
        <v>98</v>
      </c>
    </row>
    <row r="46" spans="2:12" x14ac:dyDescent="0.25">
      <c r="B46" s="10" t="s">
        <v>99</v>
      </c>
      <c r="L46" s="10" t="s">
        <v>100</v>
      </c>
    </row>
    <row r="47" spans="2:12" x14ac:dyDescent="0.25">
      <c r="B47" s="10" t="s">
        <v>101</v>
      </c>
      <c r="L47" s="10" t="s">
        <v>102</v>
      </c>
    </row>
    <row r="48" spans="2:12" x14ac:dyDescent="0.25">
      <c r="B48" s="10" t="s">
        <v>103</v>
      </c>
      <c r="L48" s="10" t="s">
        <v>104</v>
      </c>
    </row>
    <row r="49" spans="2:2" x14ac:dyDescent="0.25">
      <c r="B49" s="10" t="s">
        <v>105</v>
      </c>
    </row>
    <row r="50" spans="2:2" x14ac:dyDescent="0.25">
      <c r="B50" s="10" t="s">
        <v>106</v>
      </c>
    </row>
    <row r="51" spans="2:2" x14ac:dyDescent="0.25">
      <c r="B51" s="10" t="s">
        <v>107</v>
      </c>
    </row>
    <row r="52" spans="2:2" x14ac:dyDescent="0.25">
      <c r="B52" s="10" t="s">
        <v>108</v>
      </c>
    </row>
    <row r="53" spans="2:2" x14ac:dyDescent="0.25">
      <c r="B53" s="10" t="s">
        <v>109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E4"/>
  <sheetViews>
    <sheetView tabSelected="1" workbookViewId="0">
      <selection activeCell="F6" sqref="F6"/>
    </sheetView>
  </sheetViews>
  <sheetFormatPr defaultRowHeight="15" x14ac:dyDescent="0.25"/>
  <sheetData>
    <row r="3" spans="2:5" x14ac:dyDescent="0.25">
      <c r="B3" s="1" t="str">
        <f ca="1">'Генератор ловушки'!B6&amp;" "&amp;'Генератор ловушки'!C6&amp;", "&amp;'Генератор ловушки'!F6&amp;", "&amp;"-"&amp;" "&amp;'Генератор ловушки'!H6&amp;" "&amp;INDEX('Генератор ловушки'!B22:D25,MATCH('Генератор ловушки'!B16,'Генератор ловушки'!A22:A25,0),MATCH('Генератор ловушки'!F6,'Генератор ловушки'!B21:D21,0))</f>
        <v>Срабатывает от Наступания , Неудобство, - Стальные или каменные тиски делают персонажа
опутанным 2d10</v>
      </c>
      <c r="C3" s="1"/>
      <c r="D3" s="1"/>
      <c r="E3" s="1"/>
    </row>
    <row r="4" spans="2:5" x14ac:dyDescent="0.25">
      <c r="B4" s="1"/>
      <c r="C4" s="1"/>
      <c r="D4" s="1"/>
      <c r="E4" s="1"/>
    </row>
  </sheetData>
  <mergeCells count="1">
    <mergeCell ref="B3:E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2</vt:i4>
      </vt:variant>
    </vt:vector>
  </HeadingPairs>
  <TitlesOfParts>
    <vt:vector size="2" baseType="lpstr">
      <vt:lpstr>Генератор ловушки</vt:lpstr>
      <vt:lpstr>Вывод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Палихов Антон</dc:creator>
  <cp:lastModifiedBy>Палихов Антон</cp:lastModifiedBy>
  <dcterms:created xsi:type="dcterms:W3CDTF">2016-10-05T04:17:44Z</dcterms:created>
  <dcterms:modified xsi:type="dcterms:W3CDTF">2016-10-05T04:18:47Z</dcterms:modified>
</cp:coreProperties>
</file>