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0d6280c872bd7/TRPG/ZZ_TOOLS/0_DEVELOPMENT/"/>
    </mc:Choice>
  </mc:AlternateContent>
  <xr:revisionPtr revIDLastSave="1" documentId="8_{B1ECBE84-0632-466D-888D-ABFE9D21C3E7}" xr6:coauthVersionLast="45" xr6:coauthVersionMax="45" xr10:uidLastSave="{29576B97-FCEA-4058-9794-FA1526719FF1}"/>
  <bookViews>
    <workbookView xWindow="-20610" yWindow="-120" windowWidth="20730" windowHeight="11760" xr2:uid="{6F656568-11DD-4265-BFB1-B411F01B7954}"/>
  </bookViews>
  <sheets>
    <sheet name="Character Sheet I" sheetId="1" r:id="rId1"/>
    <sheet name="Character Sheet II" sheetId="2" r:id="rId2"/>
    <sheet name="Character Sheet III" sheetId="3" r:id="rId3"/>
    <sheet name="Spell Sheets" sheetId="4" r:id="rId4"/>
  </sheets>
  <externalReferences>
    <externalReference r:id="rId5"/>
    <externalReference r:id="rId6"/>
  </externalReferences>
  <definedNames>
    <definedName name="ArmorClass">[1]ArmorData!$L$25</definedName>
    <definedName name="ArtLvl">[1]RefDat!$U$15</definedName>
    <definedName name="Background">[1]Start!$AJ$39</definedName>
    <definedName name="BarbLvl">[1]RefDat!$U$3</definedName>
    <definedName name="BardLvl">[1]RefDat!$U$4</definedName>
    <definedName name="BHLvl">[1]RefDat!$U$19</definedName>
    <definedName name="CHA">[1]Start!$BB$32</definedName>
    <definedName name="ChaDC">[1]Final!$V$7</definedName>
    <definedName name="ChaMod">[1]Start!$BG$32</definedName>
    <definedName name="ChLvls">[1]Start!$H$56:$H$75</definedName>
    <definedName name="ClericLvl">[1]RefDat!$U$5</definedName>
    <definedName name="CON">[1]Start!$BB$29</definedName>
    <definedName name="ConDC">[1]Final!$V$4</definedName>
    <definedName name="ConMod">[1]Start!$BG$29</definedName>
    <definedName name="DEX">[1]Start!$BB$28</definedName>
    <definedName name="DexMod">[1]Start!$BG$28</definedName>
    <definedName name="Domain">[1]Start!$BG$53</definedName>
    <definedName name="DruidLvl">[1]RefDat!$U$6</definedName>
    <definedName name="Encumbered">[1]Final!$P$16</definedName>
    <definedName name="ExpertLvl">[1]RefDat!$U$22</definedName>
    <definedName name="FeatCount">[1]Start!$K$107:$K$116</definedName>
    <definedName name="FighterLvl">[1]RefDat!$U$7</definedName>
    <definedName name="HEncumbered">[1]Final!$P$17</definedName>
    <definedName name="HP">[1]Final!$J$22</definedName>
    <definedName name="INT">[1]Start!$BB$30</definedName>
    <definedName name="IntDC">[1]Final!$V$5</definedName>
    <definedName name="IntMod">[1]Start!$BG$30</definedName>
    <definedName name="InvokeSelect">[1]Spells!$CE$58:$CE$65</definedName>
    <definedName name="KM_CasterList">[1]SpellData!$BF$2:$BF$17</definedName>
    <definedName name="KM_Online_Prep">'[2]Online Sheet'!$C$229:$F$425</definedName>
    <definedName name="KM_SpellLookup_List">[1]SpellData!$CS$2:$CS$1103</definedName>
    <definedName name="Lvl">[1]Start!$C$53</definedName>
    <definedName name="MonkD4">[1]WeaponData!$AG$21</definedName>
    <definedName name="MonkD6">[1]WeaponData!$AG$22</definedName>
    <definedName name="MonkD8">[1]WeaponData!$AG$23</definedName>
    <definedName name="MonkLvl">[1]RefDat!$U$8</definedName>
    <definedName name="MonkWeapons">[1]WeaponData!$AF$21:$AF$57</definedName>
    <definedName name="MysticLvl">[1]RefDat!$U$16</definedName>
    <definedName name="NecroLvl">[1]RefDat!$U$20</definedName>
    <definedName name="NoArmor">[1]ArmorData!$V$2</definedName>
    <definedName name="NoArmorShield">[1]ArmorData!$V$3</definedName>
    <definedName name="NoShield">[1]ArmorData!$V$4</definedName>
    <definedName name="PaladinLvl">[1]RefDat!$U$9</definedName>
    <definedName name="Prof">[1]Start!$V$53</definedName>
    <definedName name="Race">[1]Start!$J$41</definedName>
    <definedName name="RangerLvl">[1]RefDat!$U$10</definedName>
    <definedName name="RevRangerLvl">[1]RefDat!$U$17</definedName>
    <definedName name="RogueLvl">[1]RefDat!$U$11</definedName>
    <definedName name="RuneLvl">[1]RefDat!$U$21</definedName>
    <definedName name="SCLvl">[1]RefDat!$U$23</definedName>
    <definedName name="SLRangerLvl">[1]RefDat!$U$18</definedName>
    <definedName name="SorcLvl">[1]RefDat!$U$12</definedName>
    <definedName name="STR">[1]Start!$BB$27</definedName>
    <definedName name="StrMod">[1]Start!$BG$27</definedName>
    <definedName name="Subrace">[1]Start!$J$42</definedName>
    <definedName name="WarlockLvl">[1]RefDat!$U$13</definedName>
    <definedName name="WarriorLvl">[1]RefDat!$U$24</definedName>
    <definedName name="WIS">[1]Start!$BB$31</definedName>
    <definedName name="WisDC">[1]Final!$V$6</definedName>
    <definedName name="WisMod">[1]Start!$BG$31</definedName>
    <definedName name="WizardLvl">[1]RefDat!$U$14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3" i="1" l="1"/>
  <c r="BD3" i="4"/>
  <c r="AI3" i="4"/>
  <c r="AB3" i="4"/>
  <c r="A1" i="4"/>
  <c r="M62" i="2"/>
  <c r="AA60" i="2"/>
  <c r="AL56" i="1" s="1"/>
  <c r="AA59" i="2"/>
  <c r="AF2" i="2"/>
  <c r="AV60" i="1"/>
  <c r="AV59" i="1"/>
  <c r="AL59" i="1"/>
  <c r="AA59" i="1"/>
  <c r="Q59" i="1"/>
  <c r="B59" i="1"/>
  <c r="AV58" i="1"/>
  <c r="AL58" i="1"/>
  <c r="AA58" i="1"/>
  <c r="Q58" i="1"/>
  <c r="B58" i="1"/>
  <c r="AV57" i="1"/>
  <c r="AL57" i="1"/>
  <c r="AA57" i="1"/>
  <c r="Q57" i="1"/>
  <c r="B57" i="1"/>
  <c r="AV56" i="1"/>
  <c r="AA56" i="1"/>
  <c r="Q56" i="1"/>
  <c r="B56" i="1"/>
  <c r="AA55" i="1"/>
  <c r="Q55" i="1"/>
  <c r="B55" i="1"/>
  <c r="J51" i="1"/>
  <c r="A51" i="1"/>
  <c r="X50" i="1"/>
  <c r="Q50" i="1"/>
  <c r="N50" i="1"/>
  <c r="A50" i="1"/>
  <c r="A49" i="1"/>
  <c r="J47" i="1"/>
  <c r="A47" i="1"/>
  <c r="X46" i="1"/>
  <c r="Q46" i="1"/>
  <c r="N46" i="1"/>
  <c r="A46" i="1"/>
  <c r="A45" i="1"/>
  <c r="J43" i="1"/>
  <c r="A43" i="1"/>
  <c r="X42" i="1"/>
  <c r="Q42" i="1"/>
  <c r="N42" i="1"/>
  <c r="A42" i="1"/>
  <c r="A41" i="1"/>
  <c r="AL40" i="1"/>
  <c r="J39" i="1"/>
  <c r="A39" i="1"/>
  <c r="X38" i="1"/>
  <c r="Q38" i="1"/>
  <c r="N38" i="1"/>
  <c r="A38" i="1"/>
  <c r="A37" i="1"/>
  <c r="R35" i="1"/>
  <c r="N35" i="1"/>
  <c r="R34" i="1"/>
  <c r="N34" i="1"/>
  <c r="F34" i="1"/>
  <c r="A34" i="1"/>
  <c r="AB33" i="1"/>
  <c r="T30" i="1"/>
  <c r="Q30" i="1"/>
  <c r="A30" i="1"/>
  <c r="AU27" i="1"/>
  <c r="AY27" i="1" s="1"/>
  <c r="AS27" i="1"/>
  <c r="AP27" i="1"/>
  <c r="AM27" i="1"/>
  <c r="J27" i="1"/>
  <c r="A27" i="1"/>
  <c r="AU26" i="1"/>
  <c r="AS26" i="1"/>
  <c r="AY26" i="1" s="1"/>
  <c r="AP26" i="1"/>
  <c r="AM26" i="1"/>
  <c r="Z26" i="1"/>
  <c r="W26" i="1"/>
  <c r="T26" i="1"/>
  <c r="Q26" i="1"/>
  <c r="N26" i="1"/>
  <c r="A26" i="1"/>
  <c r="AU25" i="1"/>
  <c r="AS25" i="1"/>
  <c r="AP25" i="1"/>
  <c r="AY25" i="1" s="1"/>
  <c r="AM25" i="1"/>
  <c r="AU24" i="1"/>
  <c r="AS24" i="1"/>
  <c r="AY24" i="1" s="1"/>
  <c r="AP24" i="1"/>
  <c r="AM24" i="1"/>
  <c r="AU23" i="1"/>
  <c r="AY23" i="1" s="1"/>
  <c r="AS23" i="1"/>
  <c r="AP23" i="1"/>
  <c r="AM23" i="1"/>
  <c r="AY22" i="1"/>
  <c r="AU22" i="1"/>
  <c r="AS22" i="1"/>
  <c r="AP22" i="1"/>
  <c r="AM22" i="1"/>
  <c r="O22" i="1"/>
  <c r="L22" i="1"/>
  <c r="I22" i="1"/>
  <c r="F22" i="1"/>
  <c r="B22" i="1"/>
  <c r="AU21" i="1"/>
  <c r="AS21" i="1"/>
  <c r="AY21" i="1" s="1"/>
  <c r="AP21" i="1"/>
  <c r="AM21" i="1"/>
  <c r="AU20" i="1"/>
  <c r="AY20" i="1" s="1"/>
  <c r="AS20" i="1"/>
  <c r="AP20" i="1"/>
  <c r="AM20" i="1"/>
  <c r="AY19" i="1"/>
  <c r="AU19" i="1"/>
  <c r="AS19" i="1"/>
  <c r="AP19" i="1"/>
  <c r="AM19" i="1"/>
  <c r="B19" i="1"/>
  <c r="AU18" i="1"/>
  <c r="AS18" i="1"/>
  <c r="AY18" i="1" s="1"/>
  <c r="AP18" i="1"/>
  <c r="AM18" i="1"/>
  <c r="AU17" i="1"/>
  <c r="AY17" i="1" s="1"/>
  <c r="AS17" i="1"/>
  <c r="AP17" i="1"/>
  <c r="AM17" i="1"/>
  <c r="AY16" i="1"/>
  <c r="AU16" i="1"/>
  <c r="AS16" i="1"/>
  <c r="AP16" i="1"/>
  <c r="AM16" i="1"/>
  <c r="AU15" i="1"/>
  <c r="AS15" i="1"/>
  <c r="AP15" i="1"/>
  <c r="AY15" i="1" s="1"/>
  <c r="AM15" i="1"/>
  <c r="AA15" i="1"/>
  <c r="V15" i="1"/>
  <c r="Q15" i="1"/>
  <c r="L15" i="1"/>
  <c r="G15" i="1"/>
  <c r="B15" i="1"/>
  <c r="AY14" i="1"/>
  <c r="AU14" i="1"/>
  <c r="AS14" i="1"/>
  <c r="AP14" i="1"/>
  <c r="AM14" i="1"/>
  <c r="AU13" i="1"/>
  <c r="AS13" i="1"/>
  <c r="AP13" i="1"/>
  <c r="AY13" i="1" s="1"/>
  <c r="AM13" i="1"/>
  <c r="AU12" i="1"/>
  <c r="AS12" i="1"/>
  <c r="AY12" i="1" s="1"/>
  <c r="AP12" i="1"/>
  <c r="AM12" i="1"/>
  <c r="AU11" i="1"/>
  <c r="AY11" i="1" s="1"/>
  <c r="AS11" i="1"/>
  <c r="AP11" i="1"/>
  <c r="AM11" i="1"/>
  <c r="AA11" i="1"/>
  <c r="V11" i="1"/>
  <c r="Q11" i="1"/>
  <c r="L11" i="1"/>
  <c r="G11" i="1"/>
  <c r="B11" i="1"/>
  <c r="AU10" i="1"/>
  <c r="AS10" i="1"/>
  <c r="AY10" i="1" s="1"/>
  <c r="AP10" i="1"/>
  <c r="AM10" i="1"/>
  <c r="Z9" i="1"/>
  <c r="U9" i="1"/>
  <c r="P9" i="1"/>
  <c r="K9" i="1"/>
  <c r="F9" i="1"/>
  <c r="A9" i="1"/>
  <c r="AQ5" i="1"/>
  <c r="AI5" i="1"/>
  <c r="AC5" i="1"/>
  <c r="W5" i="1"/>
  <c r="Q5" i="1"/>
  <c r="M5" i="1"/>
  <c r="J5" i="1"/>
  <c r="G5" i="1"/>
  <c r="A5" i="1"/>
  <c r="AQ3" i="1"/>
  <c r="E3" i="1"/>
  <c r="A3" i="1"/>
  <c r="AA1" i="1"/>
  <c r="O1" i="1"/>
  <c r="A1" i="1"/>
  <c r="AB1" i="4" l="1"/>
  <c r="BZ3" i="4"/>
  <c r="AA3" i="1"/>
  <c r="CP3" i="4"/>
  <c r="AF31" i="1"/>
  <c r="A3" i="4"/>
  <c r="BN3" i="4"/>
  <c r="CD3" i="4"/>
  <c r="CT3" i="4"/>
  <c r="BR3" i="4"/>
  <c r="CH3" i="4"/>
  <c r="M3" i="1"/>
  <c r="E1" i="4"/>
  <c r="BV3" i="4"/>
  <c r="CL3" i="4"/>
  <c r="DH3" i="4"/>
  <c r="CZ3" i="4"/>
</calcChain>
</file>

<file path=xl/sharedStrings.xml><?xml version="1.0" encoding="utf-8"?>
<sst xmlns="http://schemas.openxmlformats.org/spreadsheetml/2006/main" count="2096" uniqueCount="232">
  <si>
    <t>CHARACTER NAME</t>
  </si>
  <si>
    <t>PLAYER NAME</t>
  </si>
  <si>
    <t>BACKGROUND</t>
  </si>
  <si>
    <t>LEVEL</t>
  </si>
  <si>
    <t>RACE</t>
  </si>
  <si>
    <t>CLASS</t>
  </si>
  <si>
    <t>SUBCLASS</t>
  </si>
  <si>
    <t>SIZE</t>
  </si>
  <si>
    <t>EXPERIENCE</t>
  </si>
  <si>
    <t>GENDER</t>
  </si>
  <si>
    <t>AGE</t>
  </si>
  <si>
    <t>HEIGHT</t>
  </si>
  <si>
    <t>WEIGHT</t>
  </si>
  <si>
    <t>SKIN</t>
  </si>
  <si>
    <t>EYES</t>
  </si>
  <si>
    <t>HAIR</t>
  </si>
  <si>
    <t>ALIGNMENT</t>
  </si>
  <si>
    <t>DEITY</t>
  </si>
  <si>
    <t>ABILITY SCORES</t>
  </si>
  <si>
    <t>SKILLS</t>
  </si>
  <si>
    <t>STR</t>
  </si>
  <si>
    <t>DEX</t>
  </si>
  <si>
    <t>CON</t>
  </si>
  <si>
    <t>INT</t>
  </si>
  <si>
    <t>WIS</t>
  </si>
  <si>
    <t>CHA</t>
  </si>
  <si>
    <t>SKILL NAME</t>
  </si>
  <si>
    <t>ABILITY</t>
  </si>
  <si>
    <t>PROFICIENT</t>
  </si>
  <si>
    <t>SKILL MODIFIER</t>
  </si>
  <si>
    <t>PROFICIENCY BONUS</t>
  </si>
  <si>
    <t>OTHER</t>
  </si>
  <si>
    <t>ACROBATICS</t>
  </si>
  <si>
    <t>ANIMAL HANDLING</t>
  </si>
  <si>
    <t>ARCANA</t>
  </si>
  <si>
    <t>SAVING THROWS</t>
  </si>
  <si>
    <t>ATHLETICS</t>
  </si>
  <si>
    <t>DECEPTION</t>
  </si>
  <si>
    <t>HISTORY</t>
  </si>
  <si>
    <t>INSIGHT</t>
  </si>
  <si>
    <t>HEALTH &amp; ARMOR</t>
  </si>
  <si>
    <t>INTIMIDATION</t>
  </si>
  <si>
    <t>MAX HP</t>
  </si>
  <si>
    <t>TEMPORARY</t>
  </si>
  <si>
    <t>REMAINING</t>
  </si>
  <si>
    <t>HIT DICE</t>
  </si>
  <si>
    <t>USED HD</t>
  </si>
  <si>
    <t>PASS</t>
  </si>
  <si>
    <t>o</t>
  </si>
  <si>
    <t>INVESTIGATION</t>
  </si>
  <si>
    <t>2d6/6d10</t>
  </si>
  <si>
    <t>FAIL</t>
  </si>
  <si>
    <t>MEDICINE</t>
  </si>
  <si>
    <t>DEATH SAVES</t>
  </si>
  <si>
    <t>NATURE</t>
  </si>
  <si>
    <t>AC</t>
  </si>
  <si>
    <t>ARMOR</t>
  </si>
  <si>
    <t>SHIELD</t>
  </si>
  <si>
    <t>RESISTANCES</t>
  </si>
  <si>
    <t>IMMUNITIES</t>
  </si>
  <si>
    <t>PERCEPTION</t>
  </si>
  <si>
    <t/>
  </si>
  <si>
    <t>PERFORMANCE</t>
  </si>
  <si>
    <t>PERSUASION</t>
  </si>
  <si>
    <t>RELIGION</t>
  </si>
  <si>
    <t>DEX MOD</t>
  </si>
  <si>
    <t>STEALTH</t>
  </si>
  <si>
    <t>SLEIGHT OF HAND</t>
  </si>
  <si>
    <t xml:space="preserve">Properties: </t>
  </si>
  <si>
    <t>SURVIVAL</t>
  </si>
  <si>
    <t>PROPERTIES</t>
  </si>
  <si>
    <t>PROFICIENCIES</t>
  </si>
  <si>
    <t>WEAPON PROFICIENCIES</t>
  </si>
  <si>
    <t>TOOLS</t>
  </si>
  <si>
    <t>LANGUAGES</t>
  </si>
  <si>
    <t>Herbalism Kit</t>
  </si>
  <si>
    <t>Dwarvish</t>
  </si>
  <si>
    <t>ATTACKS &amp; COMBAT</t>
  </si>
  <si>
    <t>Poisoner's Kit</t>
  </si>
  <si>
    <t>Orc</t>
  </si>
  <si>
    <t>INITIATIVE</t>
  </si>
  <si>
    <t>ATTACKS</t>
  </si>
  <si>
    <t>SPEEDS</t>
  </si>
  <si>
    <t>PASSIVE PERCEPTION</t>
  </si>
  <si>
    <t>NORMAL</t>
  </si>
  <si>
    <t>SWIM</t>
  </si>
  <si>
    <t>FLY</t>
  </si>
  <si>
    <t>CLIMB</t>
  </si>
  <si>
    <t>INSPIRATION</t>
  </si>
  <si>
    <t>ARMOR PROFICIENCIES</t>
  </si>
  <si>
    <t>Light Armor</t>
  </si>
  <si>
    <t>Heavy Armor</t>
  </si>
  <si>
    <t>BONUS</t>
  </si>
  <si>
    <t>DAMAGE</t>
  </si>
  <si>
    <t>TYPE</t>
  </si>
  <si>
    <t>Medium Armor</t>
  </si>
  <si>
    <t>Shields</t>
  </si>
  <si>
    <t>MAGIC ITEM SLOTS</t>
  </si>
  <si>
    <t>HEAD</t>
  </si>
  <si>
    <t>HANDS</t>
  </si>
  <si>
    <t>ARMS/WRISTS</t>
  </si>
  <si>
    <t>NECK</t>
  </si>
  <si>
    <t>BODY</t>
  </si>
  <si>
    <t>SHOULDERS</t>
  </si>
  <si>
    <t>TORSO</t>
  </si>
  <si>
    <t>RING (RIGHT HAND)</t>
  </si>
  <si>
    <t>WAIST</t>
  </si>
  <si>
    <t>ITEM / FEATURE TRACKING</t>
  </si>
  <si>
    <t>ITEM / FEATURE</t>
  </si>
  <si>
    <t>RECOVERY</t>
  </si>
  <si>
    <t>CURRENT</t>
  </si>
  <si>
    <t>MAX</t>
  </si>
  <si>
    <t>RING (LEFT HAND)</t>
  </si>
  <si>
    <t>FEET</t>
  </si>
  <si>
    <t>CARRYING CAPACITY</t>
  </si>
  <si>
    <t>COINAGE</t>
  </si>
  <si>
    <t>CARRIED</t>
  </si>
  <si>
    <t>lb</t>
  </si>
  <si>
    <t>PLATINUM</t>
  </si>
  <si>
    <t>ENCUMBERED</t>
  </si>
  <si>
    <t>GOLD</t>
  </si>
  <si>
    <t>HEAVILY ENCUMBERED</t>
  </si>
  <si>
    <t>ELECTRUM</t>
  </si>
  <si>
    <t>PUSH, DRAG, LIFT</t>
  </si>
  <si>
    <t>SILVER</t>
  </si>
  <si>
    <t>COPPER</t>
  </si>
  <si>
    <t>GEAR</t>
  </si>
  <si>
    <t>ABILITIES</t>
  </si>
  <si>
    <t>CARRIED POSSESSIONS</t>
  </si>
  <si>
    <t>ITEM</t>
  </si>
  <si>
    <t>QTY</t>
  </si>
  <si>
    <t>WEIGHT OVERRIDE</t>
  </si>
  <si>
    <t>Uniform (traveler's clothes)</t>
  </si>
  <si>
    <t>Rank Insignia</t>
  </si>
  <si>
    <t>Belt Pouch</t>
  </si>
  <si>
    <t>Backpack</t>
  </si>
  <si>
    <t>Bedroll</t>
  </si>
  <si>
    <t>Mess Kit</t>
  </si>
  <si>
    <t>Tinderbox</t>
  </si>
  <si>
    <t>Torch</t>
  </si>
  <si>
    <t>Rations (1 day)</t>
  </si>
  <si>
    <t>Waterskin</t>
  </si>
  <si>
    <t>Rope, hempen (50 feet)</t>
  </si>
  <si>
    <t>Three-Dragon Ante Set</t>
  </si>
  <si>
    <t>ATTUNED ITEMS</t>
  </si>
  <si>
    <t>WEAPONS, ARMOR, &amp; COINS</t>
  </si>
  <si>
    <t>TOTAL WEIGHT CARRIED (lb)</t>
  </si>
  <si>
    <t>HERO POINTS</t>
  </si>
  <si>
    <t>HERO POINTS REMAINING</t>
  </si>
  <si>
    <t>PERSONALITY, IDEALS, BONDS, FLAWS</t>
  </si>
  <si>
    <t>PERSONALITY TRAIT 1</t>
  </si>
  <si>
    <t>PERSONALITY TRAIT 2</t>
  </si>
  <si>
    <t>I'm always polite and respectful.</t>
  </si>
  <si>
    <t>I can stare down a hell hound without flinching.</t>
  </si>
  <si>
    <t>IDEALS</t>
  </si>
  <si>
    <t>BONDS</t>
  </si>
  <si>
    <t>FLAWS</t>
  </si>
  <si>
    <t>Independence. When people follow orders blindly, they embrace a kind of tyranny. (Chaotic)</t>
  </si>
  <si>
    <t>My honor is my life.</t>
  </si>
  <si>
    <t>My hatred of my enemies is blind and unreasoning.</t>
  </si>
  <si>
    <t>ABILITIES (CONTINUED)</t>
  </si>
  <si>
    <t>STORED POSSESSIONS</t>
  </si>
  <si>
    <t>NOTES</t>
  </si>
  <si>
    <t>IMPORTANT PEOPLE</t>
  </si>
  <si>
    <t>NAME</t>
  </si>
  <si>
    <t>DETAILS</t>
  </si>
  <si>
    <t>OTHER NOTES</t>
  </si>
  <si>
    <t>15</t>
  </si>
  <si>
    <t>SORCERY POINTS</t>
  </si>
  <si>
    <t>SPELL SLOTS</t>
  </si>
  <si>
    <t>PACT MAGIC SLOTS</t>
  </si>
  <si>
    <t>PACT MAGIC SLOT LEVEL</t>
  </si>
  <si>
    <t>SPELLCASTING ABILITY</t>
  </si>
  <si>
    <t>SPELL SAVE DC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</si>
  <si>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</si>
  <si>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</si>
  <si>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</si>
  <si>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</si>
  <si>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</si>
  <si>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</si>
  <si>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</si>
  <si>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</si>
  <si>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</si>
  <si>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+7</t>
  </si>
  <si>
    <t>TOTAL</t>
  </si>
  <si>
    <t>SLOTS</t>
  </si>
  <si>
    <t>PREPARED</t>
  </si>
  <si>
    <t>KNOWN</t>
  </si>
  <si>
    <t>SPELL ATTACK BONUS</t>
  </si>
  <si>
    <t>USED</t>
  </si>
  <si>
    <t>SPELLS</t>
  </si>
  <si>
    <t>PR = PREPARED</t>
  </si>
  <si>
    <t>RIT = RITUAL SPELL</t>
  </si>
  <si>
    <t>CON = CONCENTRATION</t>
  </si>
  <si>
    <t>CANTRIPS</t>
  </si>
  <si>
    <t>CASTING TIME</t>
  </si>
  <si>
    <t>RIT</t>
  </si>
  <si>
    <t>RANGE</t>
  </si>
  <si>
    <t>DURATION</t>
  </si>
  <si>
    <t>COMPONENTS</t>
  </si>
  <si>
    <t>SUMMARY</t>
  </si>
  <si>
    <t>REFERENCE</t>
  </si>
  <si>
    <t>PR</t>
  </si>
  <si>
    <t>1ST LEVEL SPELLS</t>
  </si>
  <si>
    <t>Absorb Elements</t>
  </si>
  <si>
    <t>1 react</t>
  </si>
  <si>
    <t>-</t>
  </si>
  <si>
    <t>Self</t>
  </si>
  <si>
    <t>1 round</t>
  </si>
  <si>
    <t>S</t>
  </si>
  <si>
    <t>Abj</t>
  </si>
  <si>
    <t>Resist acid, cold, fire, lightning, or thunder; deal damage of same type; +1d6/level above 1st</t>
  </si>
  <si>
    <t>XGE 150</t>
  </si>
  <si>
    <t>Detect Magic</t>
  </si>
  <si>
    <t>1 act</t>
  </si>
  <si>
    <t>R</t>
  </si>
  <si>
    <t>Con, 10 min</t>
  </si>
  <si>
    <t>V,S</t>
  </si>
  <si>
    <t>Div</t>
  </si>
  <si>
    <t>Sense the presence of magic within 30 ft, use an action to school(s) present, if any</t>
  </si>
  <si>
    <t>PHB 231</t>
  </si>
  <si>
    <t>2ND LEVEL SPELLS</t>
  </si>
  <si>
    <t>3RD LEVEL SPELLS</t>
  </si>
  <si>
    <t>4TH LEVEL SPELLS</t>
  </si>
  <si>
    <t>5TH LEVEL SPELLS</t>
  </si>
  <si>
    <t>6TH LEVEL SPELLS</t>
  </si>
  <si>
    <t>7TH LEVEL SPELLS</t>
  </si>
  <si>
    <t>8TH LEVEL SPELLS</t>
  </si>
  <si>
    <t>9TH LEVEL SPELLS</t>
  </si>
  <si>
    <t>INVOCATIONS</t>
  </si>
  <si>
    <t>INVOCATION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</si>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</sst>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#,###;\-#,###;\+0"/>
    <numFmt numFmtId="165" formatCode="\+#,###;\-#,###;#"/>
  </numFmts>
  <fonts count="25">
    <font>
      <sz val="10"/>
      <color rgb="FF000000"/>
      <name val="Arial"/>
    </font>
    <font>
      <b/>
      <sz val="10"/>
      <name val="Proxima Nova"/>
    </font>
    <font>
      <sz val="10"/>
      <name val="Arial"/>
    </font>
    <font>
      <sz val="10"/>
      <name val="Proxima Nova"/>
    </font>
    <font>
      <b/>
      <sz val="24"/>
      <color rgb="FF999999"/>
      <name val="Proxima Nova"/>
    </font>
    <font>
      <sz val="6"/>
      <color rgb="FF666666"/>
      <name val="Proxima Nova"/>
    </font>
    <font>
      <sz val="8"/>
      <color rgb="FF666666"/>
      <name val="Proxima Nova"/>
    </font>
    <font>
      <sz val="10"/>
      <color rgb="FF666666"/>
      <name val="Proxima Nova"/>
    </font>
    <font>
      <b/>
      <sz val="12"/>
      <color rgb="FFFFFFFF"/>
      <name val="Proxima Nova"/>
    </font>
    <font>
      <b/>
      <sz val="12"/>
      <name val="Proxima Nova"/>
    </font>
    <font>
      <b/>
      <sz val="8"/>
      <name val="Proxima Nova"/>
    </font>
    <font>
      <b/>
      <sz val="24"/>
      <name val="Proxima Nova"/>
    </font>
    <font>
      <sz val="8"/>
      <name val="Proxima Nova"/>
    </font>
    <font>
      <sz val="12"/>
      <name val="Proxima Nova"/>
    </font>
    <font>
      <b/>
      <sz val="9"/>
      <name val="Proxima Nova"/>
    </font>
    <font>
      <sz val="6"/>
      <name val="Proxima Nova"/>
    </font>
    <font>
      <b/>
      <sz val="10"/>
      <color rgb="FFFFFFFF"/>
      <name val="Proxima Nova"/>
    </font>
    <font>
      <b/>
      <sz val="10"/>
      <color rgb="FF000000"/>
      <name val="Proxima Nova"/>
    </font>
    <font>
      <sz val="11"/>
      <name val="Proxima Nova"/>
    </font>
    <font>
      <b/>
      <sz val="12"/>
      <color rgb="FF000000"/>
      <name val="Proxima Nova"/>
    </font>
    <font>
      <b/>
      <sz val="18"/>
      <color rgb="FFFFFFFF"/>
      <name val="Proxima Nova"/>
    </font>
    <font>
      <b/>
      <sz val="8"/>
      <color rgb="FFFFFFFF"/>
      <name val="Proxima Nova"/>
    </font>
    <font>
      <b/>
      <sz val="8"/>
      <color rgb="FF666666"/>
      <name val="Proxima Nova"/>
    </font>
    <font>
      <b/>
      <sz val="18"/>
      <name val="Proxima Nova"/>
    </font>
    <font>
      <b/>
      <sz val="10"/>
      <color rgb="FF666666"/>
      <name val="Proxima Nova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FFFFFF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FFFFFF"/>
      </left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3" fontId="3" fillId="0" borderId="1" xfId="0" applyNumberFormat="1" applyFont="1" applyBorder="1"/>
    <xf numFmtId="0" fontId="7" fillId="0" borderId="0" xfId="0" applyFont="1"/>
    <xf numFmtId="0" fontId="5" fillId="0" borderId="0" xfId="0" applyFont="1" applyAlignment="1">
      <alignment vertical="top"/>
    </xf>
    <xf numFmtId="0" fontId="8" fillId="4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0" xfId="0" applyFont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3" fontId="11" fillId="0" borderId="3" xfId="0" applyNumberFormat="1" applyFont="1" applyBorder="1" applyAlignment="1">
      <alignment horizontal="center" vertical="center"/>
    </xf>
    <xf numFmtId="0" fontId="2" fillId="0" borderId="4" xfId="0" applyFont="1" applyBorder="1"/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0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0" fontId="3" fillId="0" borderId="5" xfId="0" applyFont="1" applyBorder="1"/>
    <xf numFmtId="164" fontId="9" fillId="0" borderId="1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/>
    <xf numFmtId="164" fontId="9" fillId="0" borderId="8" xfId="0" applyNumberFormat="1" applyFont="1" applyBorder="1" applyAlignment="1">
      <alignment horizontal="center" vertical="center"/>
    </xf>
    <xf numFmtId="0" fontId="2" fillId="0" borderId="8" xfId="0" applyFont="1" applyBorder="1"/>
    <xf numFmtId="0" fontId="3" fillId="0" borderId="9" xfId="0" applyFont="1" applyBorder="1"/>
    <xf numFmtId="0" fontId="8" fillId="0" borderId="2" xfId="0" applyFont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top"/>
    </xf>
    <xf numFmtId="0" fontId="2" fillId="0" borderId="10" xfId="0" applyFont="1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/>
    <xf numFmtId="0" fontId="1" fillId="5" borderId="0" xfId="0" applyFont="1" applyFill="1" applyAlignment="1">
      <alignment horizontal="center" vertical="center"/>
    </xf>
    <xf numFmtId="0" fontId="3" fillId="0" borderId="12" xfId="0" applyFont="1" applyBorder="1"/>
    <xf numFmtId="3" fontId="11" fillId="0" borderId="10" xfId="0" applyNumberFormat="1" applyFont="1" applyBorder="1" applyAlignment="1">
      <alignment horizontal="center" vertical="center"/>
    </xf>
    <xf numFmtId="0" fontId="3" fillId="0" borderId="13" xfId="0" applyFont="1" applyBorder="1"/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vertical="center"/>
    </xf>
    <xf numFmtId="0" fontId="2" fillId="0" borderId="9" xfId="0" applyFont="1" applyBorder="1"/>
    <xf numFmtId="0" fontId="3" fillId="0" borderId="14" xfId="0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12" fillId="0" borderId="8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0" borderId="3" xfId="0" applyFont="1" applyBorder="1"/>
    <xf numFmtId="0" fontId="12" fillId="0" borderId="0" xfId="0" applyFont="1" applyAlignment="1">
      <alignment vertical="top" wrapText="1"/>
    </xf>
    <xf numFmtId="0" fontId="3" fillId="0" borderId="4" xfId="0" applyFont="1" applyBorder="1"/>
    <xf numFmtId="3" fontId="16" fillId="4" borderId="19" xfId="0" applyNumberFormat="1" applyFont="1" applyFill="1" applyBorder="1" applyAlignment="1">
      <alignment horizontal="center" vertical="center"/>
    </xf>
    <xf numFmtId="0" fontId="3" fillId="0" borderId="6" xfId="0" applyFont="1" applyBorder="1"/>
    <xf numFmtId="164" fontId="11" fillId="0" borderId="14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14" xfId="0" applyFont="1" applyBorder="1"/>
    <xf numFmtId="0" fontId="12" fillId="0" borderId="15" xfId="0" applyFont="1" applyBorder="1"/>
    <xf numFmtId="0" fontId="12" fillId="0" borderId="15" xfId="0" applyFont="1" applyBorder="1"/>
    <xf numFmtId="0" fontId="12" fillId="0" borderId="0" xfId="0" applyFont="1"/>
    <xf numFmtId="0" fontId="3" fillId="0" borderId="14" xfId="0" applyFont="1" applyBorder="1" applyAlignment="1">
      <alignment vertical="center"/>
    </xf>
    <xf numFmtId="164" fontId="3" fillId="0" borderId="14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top"/>
    </xf>
    <xf numFmtId="0" fontId="12" fillId="0" borderId="8" xfId="0" applyFont="1" applyBorder="1" applyAlignment="1">
      <alignment horizontal="right" vertical="center"/>
    </xf>
    <xf numFmtId="164" fontId="16" fillId="4" borderId="19" xfId="0" applyNumberFormat="1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3" fillId="0" borderId="0" xfId="0" applyFont="1"/>
    <xf numFmtId="0" fontId="5" fillId="0" borderId="15" xfId="0" applyFont="1" applyBorder="1" applyAlignment="1">
      <alignment horizontal="left" vertical="top"/>
    </xf>
    <xf numFmtId="0" fontId="12" fillId="0" borderId="3" xfId="0" applyFont="1" applyBorder="1"/>
    <xf numFmtId="0" fontId="1" fillId="0" borderId="0" xfId="0" applyFont="1"/>
    <xf numFmtId="0" fontId="10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2" fillId="0" borderId="0" xfId="0" applyFont="1"/>
    <xf numFmtId="4" fontId="10" fillId="0" borderId="0" xfId="0" applyNumberFormat="1" applyFont="1"/>
    <xf numFmtId="0" fontId="12" fillId="0" borderId="5" xfId="0" applyFont="1" applyBorder="1"/>
    <xf numFmtId="0" fontId="10" fillId="0" borderId="1" xfId="0" applyFont="1" applyBorder="1" applyAlignment="1">
      <alignment horizontal="left" vertical="center"/>
    </xf>
    <xf numFmtId="0" fontId="12" fillId="0" borderId="6" xfId="0" applyFont="1" applyBorder="1"/>
    <xf numFmtId="0" fontId="2" fillId="0" borderId="0" xfId="0" applyFont="1"/>
    <xf numFmtId="0" fontId="12" fillId="0" borderId="1" xfId="0" applyFont="1" applyBorder="1"/>
    <xf numFmtId="0" fontId="17" fillId="6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8" fillId="0" borderId="3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3" borderId="1" xfId="0" applyFont="1" applyFill="1" applyBorder="1"/>
    <xf numFmtId="0" fontId="1" fillId="0" borderId="0" xfId="0" applyFont="1" applyAlignment="1">
      <alignment horizontal="right"/>
    </xf>
    <xf numFmtId="4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4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3" fontId="19" fillId="7" borderId="20" xfId="0" applyNumberFormat="1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20" fillId="4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2" fillId="0" borderId="0" xfId="0" applyFont="1" applyAlignment="1">
      <alignment horizontal="center" vertical="top"/>
    </xf>
    <xf numFmtId="0" fontId="16" fillId="4" borderId="0" xfId="0" applyFont="1" applyFill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/>
    </xf>
    <xf numFmtId="164" fontId="20" fillId="4" borderId="0" xfId="0" applyNumberFormat="1" applyFont="1" applyFill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3" fontId="17" fillId="6" borderId="7" xfId="0" applyNumberFormat="1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3" fontId="1" fillId="6" borderId="5" xfId="0" applyNumberFormat="1" applyFont="1" applyFill="1" applyBorder="1" applyAlignment="1">
      <alignment horizontal="center"/>
    </xf>
    <xf numFmtId="3" fontId="23" fillId="0" borderId="14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</cellXfs>
  <cellStyles count="1">
    <cellStyle name="Звичайний" xfId="0" builtinId="0"/>
  </cellStyles>
  <dxfs count="2">
    <dxf>
      <font>
        <b/>
        <color rgb="FFFFFFFF"/>
      </font>
      <fill>
        <patternFill patternType="solid">
          <fgColor rgb="FF666666"/>
          <bgColor rgb="FF666666"/>
        </patternFill>
      </fill>
    </dxf>
    <dxf>
      <font>
        <b/>
        <color rgb="FFFFFFFF"/>
      </font>
      <fill>
        <patternFill patternType="solid">
          <fgColor rgb="FF666666"/>
          <bgColor rgb="FF66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wnloads%20on%20E\&#1050;&#1086;&#1087;&#1080;&#1103;%20CharForge%20v1.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HAR%20SHEET%20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Equipment"/>
      <sheetName val="Spells"/>
      <sheetName val="Custom"/>
      <sheetName val="Overrides"/>
      <sheetName val="ScriptData"/>
      <sheetName val="RefDat"/>
      <sheetName val="FeatBG"/>
      <sheetName val="Classes"/>
      <sheetName val="Races"/>
      <sheetName val="WeaponData"/>
      <sheetName val="ArmorData"/>
      <sheetName val="SpellData"/>
      <sheetName val="Final"/>
      <sheetName val="Character Sheet I"/>
      <sheetName val="Character Sheet II"/>
      <sheetName val="Character Sheet III"/>
      <sheetName val="Spell Sheets"/>
      <sheetName val="Creatures"/>
    </sheetNames>
    <sheetDataSet>
      <sheetData sheetId="0">
        <row r="18">
          <cell r="U18" t="b">
            <v>0</v>
          </cell>
        </row>
        <row r="26">
          <cell r="CR26" t="str">
            <v>Yes</v>
          </cell>
        </row>
        <row r="27">
          <cell r="BB27">
            <v>19</v>
          </cell>
          <cell r="BG27">
            <v>4</v>
          </cell>
        </row>
        <row r="28">
          <cell r="BB28">
            <v>14</v>
          </cell>
          <cell r="BG28">
            <v>2</v>
          </cell>
        </row>
        <row r="29">
          <cell r="BB29">
            <v>13</v>
          </cell>
          <cell r="BG29">
            <v>1</v>
          </cell>
        </row>
        <row r="30">
          <cell r="BB30">
            <v>19</v>
          </cell>
          <cell r="BG30">
            <v>4</v>
          </cell>
        </row>
        <row r="31">
          <cell r="BB31">
            <v>12</v>
          </cell>
          <cell r="BG31">
            <v>1</v>
          </cell>
        </row>
        <row r="32">
          <cell r="BB32">
            <v>14</v>
          </cell>
          <cell r="BG32">
            <v>2</v>
          </cell>
        </row>
        <row r="39">
          <cell r="AJ39" t="str">
            <v>Mercenary Veteran</v>
          </cell>
        </row>
        <row r="40">
          <cell r="AJ40" t="str">
            <v>Chaotic Good</v>
          </cell>
        </row>
        <row r="41">
          <cell r="J41" t="str">
            <v>Human</v>
          </cell>
          <cell r="AJ41" t="str">
            <v>Helm (LN)</v>
          </cell>
        </row>
        <row r="42">
          <cell r="J42" t="str">
            <v>Human [Core]</v>
          </cell>
        </row>
        <row r="45">
          <cell r="J45" t="str">
            <v/>
          </cell>
        </row>
        <row r="53">
          <cell r="C53">
            <v>8</v>
          </cell>
          <cell r="V53">
            <v>3</v>
          </cell>
          <cell r="BG53" t="str">
            <v>Select Domain</v>
          </cell>
        </row>
        <row r="56">
          <cell r="H56" t="str">
            <v>Fighter</v>
          </cell>
        </row>
        <row r="57">
          <cell r="H57" t="str">
            <v>Fighter</v>
          </cell>
        </row>
        <row r="58">
          <cell r="H58" t="str">
            <v>Fighter</v>
          </cell>
        </row>
        <row r="59">
          <cell r="H59" t="str">
            <v>Fighter</v>
          </cell>
        </row>
        <row r="60">
          <cell r="H60" t="str">
            <v>Fighter</v>
          </cell>
        </row>
        <row r="61">
          <cell r="H61" t="str">
            <v>Fighter</v>
          </cell>
        </row>
        <row r="62">
          <cell r="H62" t="str">
            <v>Wizard</v>
          </cell>
        </row>
        <row r="63">
          <cell r="H63" t="str">
            <v>Wizard</v>
          </cell>
        </row>
        <row r="64">
          <cell r="H64" t="str">
            <v>Select Class</v>
          </cell>
        </row>
        <row r="65">
          <cell r="H65" t="str">
            <v>Select Class</v>
          </cell>
        </row>
        <row r="66">
          <cell r="H66" t="str">
            <v>Select Class</v>
          </cell>
        </row>
        <row r="67">
          <cell r="H67" t="str">
            <v>Select Class</v>
          </cell>
        </row>
        <row r="68">
          <cell r="H68" t="str">
            <v>Select Class</v>
          </cell>
        </row>
        <row r="69">
          <cell r="H69" t="str">
            <v>Select Class</v>
          </cell>
        </row>
        <row r="70">
          <cell r="H70" t="str">
            <v>Select Class</v>
          </cell>
        </row>
        <row r="71">
          <cell r="H71" t="str">
            <v>Select Class</v>
          </cell>
        </row>
        <row r="72">
          <cell r="H72" t="str">
            <v>Select Class</v>
          </cell>
        </row>
        <row r="73">
          <cell r="H73" t="str">
            <v>Select Class</v>
          </cell>
        </row>
        <row r="74">
          <cell r="H74" t="str">
            <v>Select Class</v>
          </cell>
        </row>
        <row r="75">
          <cell r="H75" t="str">
            <v>Select Class</v>
          </cell>
        </row>
        <row r="107">
          <cell r="K107" t="str">
            <v>Inspiring Leader</v>
          </cell>
        </row>
        <row r="108">
          <cell r="K108" t="str">
            <v>Ability Score Improvement</v>
          </cell>
          <cell r="BC108">
            <v>2</v>
          </cell>
          <cell r="BS108">
            <v>1</v>
          </cell>
        </row>
        <row r="109">
          <cell r="K109" t="str">
            <v>Select Feat</v>
          </cell>
          <cell r="BC109">
            <v>1</v>
          </cell>
          <cell r="BS109">
            <v>4</v>
          </cell>
        </row>
        <row r="110">
          <cell r="K110" t="str">
            <v>Select Feat</v>
          </cell>
          <cell r="BC110">
            <v>4</v>
          </cell>
          <cell r="BS110">
            <v>4</v>
          </cell>
          <cell r="BV110" t="str">
            <v>●</v>
          </cell>
        </row>
        <row r="111">
          <cell r="K111" t="str">
            <v>Select Feat</v>
          </cell>
          <cell r="BC111">
            <v>7</v>
          </cell>
          <cell r="BF111" t="str">
            <v>●</v>
          </cell>
          <cell r="BS111">
            <v>2</v>
          </cell>
        </row>
        <row r="112">
          <cell r="K112" t="str">
            <v>Select Feat</v>
          </cell>
          <cell r="BC112">
            <v>2</v>
          </cell>
          <cell r="BS112">
            <v>2</v>
          </cell>
        </row>
        <row r="113">
          <cell r="K113" t="str">
            <v>Select Feat</v>
          </cell>
          <cell r="BC113">
            <v>7</v>
          </cell>
          <cell r="BF113" t="str">
            <v>●</v>
          </cell>
          <cell r="BS113">
            <v>4</v>
          </cell>
        </row>
        <row r="114">
          <cell r="K114" t="str">
            <v>Select Feat</v>
          </cell>
          <cell r="BC114">
            <v>1</v>
          </cell>
          <cell r="BS114">
            <v>2</v>
          </cell>
        </row>
        <row r="115">
          <cell r="K115" t="str">
            <v>Select Feat</v>
          </cell>
          <cell r="BC115">
            <v>2</v>
          </cell>
          <cell r="BS115">
            <v>2</v>
          </cell>
        </row>
        <row r="116">
          <cell r="K116" t="str">
            <v>Select Feat</v>
          </cell>
          <cell r="BC116">
            <v>7</v>
          </cell>
          <cell r="BF116" t="str">
            <v>●</v>
          </cell>
          <cell r="BS116">
            <v>1</v>
          </cell>
        </row>
        <row r="118">
          <cell r="BC118">
            <v>14</v>
          </cell>
        </row>
        <row r="165">
          <cell r="AF165">
            <v>9</v>
          </cell>
        </row>
      </sheetData>
      <sheetData sheetId="1">
        <row r="7">
          <cell r="BG7" t="str">
            <v xml:space="preserve">(1) Longsword </v>
          </cell>
          <cell r="BV7" t="str">
            <v>1d8+6</v>
          </cell>
        </row>
        <row r="9">
          <cell r="BG9" t="str">
            <v>Select</v>
          </cell>
          <cell r="BV9" t="str">
            <v/>
          </cell>
        </row>
        <row r="12">
          <cell r="J12" t="str">
            <v>Longsword</v>
          </cell>
          <cell r="V12" t="str">
            <v>Longbow</v>
          </cell>
          <cell r="AH12" t="str">
            <v/>
          </cell>
          <cell r="AT12" t="str">
            <v/>
          </cell>
        </row>
        <row r="15">
          <cell r="J15">
            <v>7</v>
          </cell>
          <cell r="V15">
            <v>5</v>
          </cell>
          <cell r="AH15" t="str">
            <v/>
          </cell>
          <cell r="AT15" t="str">
            <v/>
          </cell>
        </row>
        <row r="17">
          <cell r="J17" t="str">
            <v>1d8+4</v>
          </cell>
          <cell r="V17" t="str">
            <v>1d8+2</v>
          </cell>
          <cell r="AH17" t="str">
            <v/>
          </cell>
          <cell r="AT17" t="str">
            <v/>
          </cell>
        </row>
        <row r="18">
          <cell r="J18" t="str">
            <v>slashing</v>
          </cell>
          <cell r="V18" t="str">
            <v>piercing</v>
          </cell>
          <cell r="AH18" t="str">
            <v/>
          </cell>
          <cell r="AT18" t="str">
            <v/>
          </cell>
        </row>
        <row r="19">
          <cell r="J19" t="str">
            <v>—</v>
          </cell>
          <cell r="V19" t="str">
            <v>150/600</v>
          </cell>
          <cell r="AH19" t="str">
            <v/>
          </cell>
          <cell r="AT19" t="str">
            <v/>
          </cell>
        </row>
        <row r="21">
          <cell r="J21" t="str">
            <v>Versatile (1d10)</v>
          </cell>
          <cell r="V21" t="str">
            <v>Ammunition, heavy, two-handed</v>
          </cell>
          <cell r="AH21" t="str">
            <v/>
          </cell>
          <cell r="AT21" t="str">
            <v/>
          </cell>
        </row>
      </sheetData>
      <sheetData sheetId="2">
        <row r="58">
          <cell r="CE58" t="str">
            <v>Select Invocation</v>
          </cell>
        </row>
        <row r="59">
          <cell r="CE59" t="str">
            <v>Select Invocation</v>
          </cell>
        </row>
        <row r="60">
          <cell r="CE60" t="str">
            <v>Select Invocation</v>
          </cell>
        </row>
        <row r="61">
          <cell r="CE61" t="str">
            <v>Select Invocation</v>
          </cell>
        </row>
        <row r="62">
          <cell r="CE62" t="str">
            <v>Select Invocation</v>
          </cell>
        </row>
        <row r="63">
          <cell r="CE63" t="str">
            <v>Select Invocation</v>
          </cell>
        </row>
        <row r="64">
          <cell r="CE64" t="str">
            <v>Select Invocation</v>
          </cell>
        </row>
        <row r="65">
          <cell r="CE65" t="str">
            <v>Select Invocation</v>
          </cell>
        </row>
      </sheetData>
      <sheetData sheetId="3" refreshError="1"/>
      <sheetData sheetId="4"/>
      <sheetData sheetId="5" refreshError="1"/>
      <sheetData sheetId="6">
        <row r="3">
          <cell r="U3">
            <v>0</v>
          </cell>
        </row>
        <row r="4">
          <cell r="U4">
            <v>0</v>
          </cell>
        </row>
        <row r="5">
          <cell r="U5">
            <v>0</v>
          </cell>
        </row>
        <row r="6">
          <cell r="U6">
            <v>0</v>
          </cell>
        </row>
        <row r="7">
          <cell r="U7">
            <v>6</v>
          </cell>
        </row>
        <row r="8">
          <cell r="U8">
            <v>0</v>
          </cell>
        </row>
        <row r="9">
          <cell r="U9">
            <v>0</v>
          </cell>
        </row>
        <row r="10">
          <cell r="U10">
            <v>0</v>
          </cell>
        </row>
        <row r="11">
          <cell r="U11">
            <v>0</v>
          </cell>
        </row>
        <row r="12">
          <cell r="U12">
            <v>0</v>
          </cell>
        </row>
        <row r="13">
          <cell r="U13">
            <v>0</v>
          </cell>
        </row>
        <row r="14">
          <cell r="U14">
            <v>2</v>
          </cell>
        </row>
        <row r="15">
          <cell r="U15">
            <v>0</v>
          </cell>
        </row>
        <row r="16">
          <cell r="U16">
            <v>0</v>
          </cell>
        </row>
        <row r="17">
          <cell r="U17">
            <v>0</v>
          </cell>
        </row>
        <row r="18">
          <cell r="U18">
            <v>0</v>
          </cell>
        </row>
        <row r="19">
          <cell r="U19">
            <v>0</v>
          </cell>
        </row>
        <row r="20">
          <cell r="U20">
            <v>0</v>
          </cell>
        </row>
        <row r="21">
          <cell r="U21">
            <v>0</v>
          </cell>
        </row>
        <row r="22">
          <cell r="U22">
            <v>0</v>
          </cell>
        </row>
        <row r="23">
          <cell r="U23">
            <v>0</v>
          </cell>
        </row>
        <row r="24">
          <cell r="U24">
            <v>0</v>
          </cell>
        </row>
      </sheetData>
      <sheetData sheetId="7" refreshError="1"/>
      <sheetData sheetId="8" refreshError="1"/>
      <sheetData sheetId="9" refreshError="1"/>
      <sheetData sheetId="10">
        <row r="7">
          <cell r="AF7" t="str">
            <v>(1) Longsword</v>
          </cell>
        </row>
        <row r="8">
          <cell r="AF8" t="str">
            <v>(2) Longbow</v>
          </cell>
        </row>
        <row r="9">
          <cell r="AF9" t="str">
            <v/>
          </cell>
        </row>
        <row r="10">
          <cell r="AF10" t="str">
            <v/>
          </cell>
        </row>
        <row r="21">
          <cell r="AF21" t="str">
            <v>Bayonet</v>
          </cell>
          <cell r="AG21" t="str">
            <v>1d4</v>
          </cell>
        </row>
        <row r="22">
          <cell r="AF22" t="str">
            <v>Brass Knuckles</v>
          </cell>
          <cell r="AG22" t="str">
            <v>1d6</v>
          </cell>
        </row>
        <row r="23">
          <cell r="AF23" t="str">
            <v>Club</v>
          </cell>
          <cell r="AG23" t="str">
            <v>1d8</v>
          </cell>
        </row>
        <row r="24">
          <cell r="AF24" t="str">
            <v>Dagger</v>
          </cell>
        </row>
        <row r="25">
          <cell r="AF25" t="str">
            <v>Dagger, boot-toe</v>
          </cell>
        </row>
        <row r="26">
          <cell r="AF26" t="str">
            <v>Dagger, wrist</v>
          </cell>
        </row>
        <row r="27">
          <cell r="AF27" t="str">
            <v>Handaxe</v>
          </cell>
        </row>
        <row r="28">
          <cell r="AF28" t="str">
            <v>Javelin</v>
          </cell>
        </row>
        <row r="29">
          <cell r="AF29" t="str">
            <v>Light Hammer</v>
          </cell>
        </row>
        <row r="30">
          <cell r="AF30" t="str">
            <v>Mace</v>
          </cell>
        </row>
        <row r="31">
          <cell r="AF31" t="str">
            <v>Quarterstaff</v>
          </cell>
        </row>
        <row r="32">
          <cell r="AF32" t="str">
            <v>Sap</v>
          </cell>
        </row>
        <row r="33">
          <cell r="AF33" t="str">
            <v>Sickle</v>
          </cell>
        </row>
        <row r="34">
          <cell r="AF34" t="str">
            <v>Spear</v>
          </cell>
        </row>
        <row r="35">
          <cell r="AF35" t="str">
            <v>Tomahawk</v>
          </cell>
        </row>
        <row r="36">
          <cell r="AF36" t="str">
            <v>Tonfa</v>
          </cell>
        </row>
        <row r="37">
          <cell r="AF37" t="str">
            <v>Claw</v>
          </cell>
        </row>
        <row r="38">
          <cell r="AF38" t="str">
            <v>Katar</v>
          </cell>
        </row>
        <row r="39">
          <cell r="AF39" t="str">
            <v>Shortsword</v>
          </cell>
        </row>
        <row r="40">
          <cell r="AF40" t="str">
            <v>Shuriken</v>
          </cell>
        </row>
        <row r="41">
          <cell r="AF41" t="str">
            <v>Unarmed Strike</v>
          </cell>
        </row>
        <row r="42">
          <cell r="AF42" t="str">
            <v>Unarmed Strike (Vampiric Bloodline)</v>
          </cell>
        </row>
        <row r="43">
          <cell r="AF43" t="str">
            <v>Unarmed Strike (Aarakocra Talons)</v>
          </cell>
        </row>
        <row r="44">
          <cell r="AF44" t="str">
            <v>Unarmed Strike (Lizardfolk Bite)</v>
          </cell>
        </row>
        <row r="45">
          <cell r="AF45" t="str">
            <v>Unarmed Strike (Tabaxi Claws)</v>
          </cell>
        </row>
        <row r="46">
          <cell r="AF46" t="str">
            <v/>
          </cell>
        </row>
        <row r="53">
          <cell r="AF53" t="str">
            <v/>
          </cell>
        </row>
        <row r="165">
          <cell r="A165" t="str">
            <v xml:space="preserve">Simple Weapons. Martial Weapons. </v>
          </cell>
        </row>
      </sheetData>
      <sheetData sheetId="11">
        <row r="2">
          <cell r="L2">
            <v>15</v>
          </cell>
          <cell r="V2" t="b">
            <v>0</v>
          </cell>
        </row>
        <row r="3">
          <cell r="L3">
            <v>2</v>
          </cell>
          <cell r="V3" t="b">
            <v>0</v>
          </cell>
        </row>
        <row r="4">
          <cell r="L4">
            <v>2</v>
          </cell>
          <cell r="V4" t="b">
            <v>0</v>
          </cell>
        </row>
        <row r="6">
          <cell r="L6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  <cell r="U17" t="str">
            <v>Half Plate</v>
          </cell>
          <cell r="Y17" t="str">
            <v>Shield</v>
          </cell>
        </row>
        <row r="18">
          <cell r="L18">
            <v>0</v>
          </cell>
          <cell r="U18" t="str">
            <v>Medium</v>
          </cell>
        </row>
        <row r="19">
          <cell r="L19">
            <v>0</v>
          </cell>
        </row>
        <row r="20">
          <cell r="L20">
            <v>0</v>
          </cell>
          <cell r="U20">
            <v>15</v>
          </cell>
        </row>
        <row r="21">
          <cell r="L21">
            <v>0</v>
          </cell>
          <cell r="U21">
            <v>2</v>
          </cell>
        </row>
        <row r="22">
          <cell r="L22">
            <v>0</v>
          </cell>
          <cell r="U22" t="str">
            <v>—</v>
          </cell>
        </row>
        <row r="23">
          <cell r="U23" t="str">
            <v>Disadvantage</v>
          </cell>
        </row>
        <row r="24">
          <cell r="L24">
            <v>0</v>
          </cell>
          <cell r="U24" t="str">
            <v>40 lb</v>
          </cell>
          <cell r="Y24" t="str">
            <v>6 lb</v>
          </cell>
        </row>
        <row r="25">
          <cell r="L25">
            <v>19</v>
          </cell>
          <cell r="U25" t="str">
            <v>Don: 5 minutes; Doff: 1 minute</v>
          </cell>
          <cell r="Y25" t="str">
            <v>Don: 1 action; Doff: 1 action</v>
          </cell>
        </row>
      </sheetData>
      <sheetData sheetId="12">
        <row r="2">
          <cell r="BF2" t="str">
            <v>Artificer</v>
          </cell>
          <cell r="CS2" t="str">
            <v>Select Spell</v>
          </cell>
        </row>
        <row r="3">
          <cell r="BF3" t="str">
            <v>Bard</v>
          </cell>
          <cell r="CS3" t="str">
            <v>Abi-Dalzim's Horrid Wilting</v>
          </cell>
        </row>
        <row r="4">
          <cell r="BF4" t="str">
            <v>Cleric</v>
          </cell>
          <cell r="CS4" t="str">
            <v>Absorb Elements</v>
          </cell>
        </row>
        <row r="5">
          <cell r="BF5" t="str">
            <v>Druid</v>
          </cell>
          <cell r="CS5" t="str">
            <v>Acid Splash</v>
          </cell>
        </row>
        <row r="6">
          <cell r="BF6" t="str">
            <v>Eldritch Knight</v>
          </cell>
          <cell r="CS6" t="str">
            <v>Aganazzar's Scorcher</v>
          </cell>
        </row>
        <row r="7">
          <cell r="BF7" t="str">
            <v>Paladin</v>
          </cell>
          <cell r="CS7" t="str">
            <v>Aid</v>
          </cell>
        </row>
        <row r="8">
          <cell r="BF8" t="str">
            <v>Ranger</v>
          </cell>
          <cell r="CS8" t="str">
            <v>Alarm</v>
          </cell>
        </row>
        <row r="9">
          <cell r="BF9" t="str">
            <v>Ranger (Revised)</v>
          </cell>
          <cell r="CS9" t="str">
            <v>Alter Self</v>
          </cell>
        </row>
        <row r="10">
          <cell r="BF10" t="str">
            <v>Arcane Trickster</v>
          </cell>
          <cell r="CS10" t="str">
            <v>Animal Friendship</v>
          </cell>
        </row>
        <row r="11">
          <cell r="BF11" t="str">
            <v>Sorcerer</v>
          </cell>
          <cell r="CS11" t="str">
            <v>Animal Messenger</v>
          </cell>
        </row>
        <row r="12">
          <cell r="BF12" t="str">
            <v>Warlock</v>
          </cell>
          <cell r="CS12" t="str">
            <v>Animal Shapes</v>
          </cell>
        </row>
        <row r="13">
          <cell r="BF13" t="str">
            <v>Wizard</v>
          </cell>
          <cell r="CS13" t="str">
            <v>Animate Dead</v>
          </cell>
        </row>
        <row r="14">
          <cell r="BF14" t="str">
            <v/>
          </cell>
          <cell r="CS14" t="str">
            <v>Animate Objects</v>
          </cell>
        </row>
        <row r="15">
          <cell r="BF15" t="str">
            <v/>
          </cell>
          <cell r="CS15" t="str">
            <v>Antilife Shell</v>
          </cell>
        </row>
        <row r="16">
          <cell r="BF16" t="str">
            <v/>
          </cell>
          <cell r="CS16" t="str">
            <v>Antimagic Field</v>
          </cell>
        </row>
        <row r="17">
          <cell r="BF17" t="str">
            <v>Select Class</v>
          </cell>
          <cell r="CS17" t="str">
            <v>Antipathy/Sympathy</v>
          </cell>
        </row>
        <row r="18">
          <cell r="CS18" t="str">
            <v>Arcane Eye</v>
          </cell>
        </row>
        <row r="19">
          <cell r="CS19" t="str">
            <v>Arcane Gate</v>
          </cell>
        </row>
        <row r="20">
          <cell r="CS20" t="str">
            <v>Arcane Lock</v>
          </cell>
        </row>
        <row r="21">
          <cell r="CS21" t="str">
            <v>Arcane Weapon</v>
          </cell>
        </row>
        <row r="22">
          <cell r="AO22">
            <v>4</v>
          </cell>
          <cell r="AP22">
            <v>3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6</v>
          </cell>
          <cell r="AY22">
            <v>2</v>
          </cell>
          <cell r="CS22" t="str">
            <v>Armor of Agathys</v>
          </cell>
        </row>
        <row r="23">
          <cell r="CS23" t="str">
            <v>Arms of Hadar</v>
          </cell>
        </row>
        <row r="24">
          <cell r="CS24" t="str">
            <v>Astral Projection</v>
          </cell>
        </row>
        <row r="25">
          <cell r="CS25" t="str">
            <v>Augury</v>
          </cell>
        </row>
        <row r="26">
          <cell r="CS26" t="str">
            <v>Aura of Life</v>
          </cell>
        </row>
        <row r="27">
          <cell r="CS27" t="str">
            <v>Aura of Purity</v>
          </cell>
        </row>
        <row r="28">
          <cell r="CS28" t="str">
            <v>Aura of Vitality</v>
          </cell>
        </row>
        <row r="29">
          <cell r="CS29" t="str">
            <v>Awaken</v>
          </cell>
        </row>
        <row r="30">
          <cell r="CS30" t="str">
            <v>Bane</v>
          </cell>
        </row>
        <row r="31">
          <cell r="CS31" t="str">
            <v>Banishing Smite</v>
          </cell>
        </row>
        <row r="32">
          <cell r="CS32" t="str">
            <v>Banishment</v>
          </cell>
        </row>
        <row r="33">
          <cell r="CS33" t="str">
            <v>Barkskin</v>
          </cell>
        </row>
        <row r="34">
          <cell r="CS34" t="str">
            <v>Beacon of Hope</v>
          </cell>
        </row>
        <row r="35">
          <cell r="CS35" t="str">
            <v>Beast Bond</v>
          </cell>
        </row>
        <row r="36">
          <cell r="CS36" t="str">
            <v>Beast Sense</v>
          </cell>
        </row>
        <row r="37">
          <cell r="CS37" t="str">
            <v>Bestow Curse</v>
          </cell>
        </row>
        <row r="38">
          <cell r="CS38" t="str">
            <v>Bigby's Hand</v>
          </cell>
        </row>
        <row r="39">
          <cell r="CS39" t="str">
            <v>Blade Barrier</v>
          </cell>
        </row>
        <row r="40">
          <cell r="CS40" t="str">
            <v>Blade Ward</v>
          </cell>
        </row>
        <row r="41">
          <cell r="CS41" t="str">
            <v>Bless</v>
          </cell>
        </row>
        <row r="42">
          <cell r="CS42" t="str">
            <v>Blight</v>
          </cell>
        </row>
        <row r="43">
          <cell r="CS43" t="str">
            <v>Blinding Smite</v>
          </cell>
        </row>
        <row r="44">
          <cell r="CS44" t="str">
            <v>Blindness/Deafness</v>
          </cell>
        </row>
        <row r="45">
          <cell r="CS45" t="str">
            <v>Blink</v>
          </cell>
        </row>
        <row r="46">
          <cell r="CS46" t="str">
            <v>Blur</v>
          </cell>
        </row>
        <row r="47">
          <cell r="CS47" t="str">
            <v>Bones of the Earth</v>
          </cell>
        </row>
        <row r="48">
          <cell r="CS48" t="str">
            <v>Booming Blade</v>
          </cell>
        </row>
        <row r="49">
          <cell r="CS49" t="str">
            <v>Branding Smite</v>
          </cell>
        </row>
        <row r="50">
          <cell r="CS50" t="str">
            <v>Burning Hands</v>
          </cell>
        </row>
        <row r="51">
          <cell r="CS51" t="str">
            <v>Call Lightning</v>
          </cell>
        </row>
        <row r="52">
          <cell r="CS52" t="str">
            <v>Calm Emotions</v>
          </cell>
        </row>
        <row r="53">
          <cell r="CS53" t="str">
            <v>Catapult</v>
          </cell>
        </row>
        <row r="54">
          <cell r="CS54" t="str">
            <v>Catnap</v>
          </cell>
        </row>
        <row r="55">
          <cell r="CS55" t="str">
            <v>Cause Fear</v>
          </cell>
        </row>
        <row r="56">
          <cell r="CS56" t="str">
            <v>Ceremony</v>
          </cell>
        </row>
        <row r="57">
          <cell r="CS57" t="str">
            <v>Chain Lightning</v>
          </cell>
        </row>
        <row r="58">
          <cell r="CS58" t="str">
            <v>Chaos Bolt</v>
          </cell>
        </row>
        <row r="59">
          <cell r="CS59" t="str">
            <v>Charm Monster</v>
          </cell>
        </row>
        <row r="60">
          <cell r="CS60" t="str">
            <v>Charm Person</v>
          </cell>
        </row>
        <row r="61">
          <cell r="CS61" t="str">
            <v>Chill Touch</v>
          </cell>
        </row>
        <row r="62">
          <cell r="CS62" t="str">
            <v>Chromatic Orb</v>
          </cell>
        </row>
        <row r="63">
          <cell r="CS63" t="str">
            <v>Circle of Death</v>
          </cell>
        </row>
        <row r="64">
          <cell r="CS64" t="str">
            <v>Circle of Power</v>
          </cell>
        </row>
        <row r="65">
          <cell r="CS65" t="str">
            <v>Clairvoyance</v>
          </cell>
        </row>
        <row r="66">
          <cell r="CS66" t="str">
            <v>Clone</v>
          </cell>
        </row>
        <row r="67">
          <cell r="CS67" t="str">
            <v>Cloud of Daggers</v>
          </cell>
        </row>
        <row r="68">
          <cell r="CS68" t="str">
            <v>Cloudkill</v>
          </cell>
        </row>
        <row r="69">
          <cell r="CS69" t="str">
            <v>Color Spray</v>
          </cell>
        </row>
        <row r="70">
          <cell r="CS70" t="str">
            <v>Command</v>
          </cell>
        </row>
        <row r="71">
          <cell r="CS71" t="str">
            <v>Commune</v>
          </cell>
        </row>
        <row r="72">
          <cell r="CS72" t="str">
            <v>Commune with Nature</v>
          </cell>
        </row>
        <row r="73">
          <cell r="CS73" t="str">
            <v>Compelled Duel</v>
          </cell>
        </row>
        <row r="74">
          <cell r="AZ74">
            <v>0</v>
          </cell>
          <cell r="BA74">
            <v>0</v>
          </cell>
          <cell r="CS74" t="str">
            <v>Comprehend Languages</v>
          </cell>
        </row>
        <row r="75">
          <cell r="CS75" t="str">
            <v>Compulsion</v>
          </cell>
        </row>
        <row r="76">
          <cell r="CS76" t="str">
            <v>Cone of Cold</v>
          </cell>
        </row>
        <row r="77">
          <cell r="CS77" t="str">
            <v>Confusion</v>
          </cell>
        </row>
        <row r="78">
          <cell r="CS78" t="str">
            <v>Conjure Animals</v>
          </cell>
        </row>
        <row r="79">
          <cell r="CS79" t="str">
            <v>Conjure Barrage</v>
          </cell>
        </row>
        <row r="80">
          <cell r="CS80" t="str">
            <v>Conjure Celestial</v>
          </cell>
        </row>
        <row r="81">
          <cell r="CS81" t="str">
            <v>Conjure Elemental</v>
          </cell>
        </row>
        <row r="82">
          <cell r="CS82" t="str">
            <v>Conjure Fey</v>
          </cell>
        </row>
        <row r="83">
          <cell r="CS83" t="str">
            <v>Conjure Minor Elementals</v>
          </cell>
        </row>
        <row r="84">
          <cell r="CS84" t="str">
            <v>Conjure Volley</v>
          </cell>
        </row>
        <row r="85">
          <cell r="CS85" t="str">
            <v>Conjure Woodland Beings</v>
          </cell>
        </row>
        <row r="86">
          <cell r="CS86" t="str">
            <v>Contact Other Plane</v>
          </cell>
        </row>
        <row r="87">
          <cell r="CS87" t="str">
            <v>Contagion</v>
          </cell>
        </row>
        <row r="88">
          <cell r="CS88" t="str">
            <v>Contingency</v>
          </cell>
        </row>
        <row r="89">
          <cell r="CS89" t="str">
            <v>Continual Flame</v>
          </cell>
        </row>
        <row r="90">
          <cell r="CS90" t="str">
            <v>Control Flames</v>
          </cell>
        </row>
        <row r="91">
          <cell r="CS91" t="str">
            <v>Control Water</v>
          </cell>
        </row>
        <row r="92">
          <cell r="CS92" t="str">
            <v>Control Weather</v>
          </cell>
        </row>
        <row r="93">
          <cell r="CS93" t="str">
            <v>Control Winds</v>
          </cell>
        </row>
        <row r="94">
          <cell r="CS94" t="str">
            <v>Cordon of Arrows</v>
          </cell>
        </row>
        <row r="95">
          <cell r="CS95" t="str">
            <v>Counterspell</v>
          </cell>
        </row>
        <row r="96">
          <cell r="CS96" t="str">
            <v>Create Bonfire</v>
          </cell>
        </row>
        <row r="97">
          <cell r="CS97" t="str">
            <v>Create Food and Water</v>
          </cell>
        </row>
        <row r="98">
          <cell r="CS98" t="str">
            <v>Create Homunculus</v>
          </cell>
        </row>
        <row r="99">
          <cell r="CS99" t="str">
            <v>Create or Destroy Water</v>
          </cell>
        </row>
        <row r="100">
          <cell r="CS100" t="str">
            <v>Create Undead</v>
          </cell>
        </row>
        <row r="101">
          <cell r="CS101" t="str">
            <v>Creation</v>
          </cell>
        </row>
        <row r="102">
          <cell r="CS102" t="str">
            <v>Crown of Madness</v>
          </cell>
        </row>
        <row r="103">
          <cell r="CS103" t="str">
            <v>Crown of Stars</v>
          </cell>
        </row>
        <row r="104">
          <cell r="CS104" t="str">
            <v>Crusader's Mantle</v>
          </cell>
        </row>
        <row r="105">
          <cell r="CS105" t="str">
            <v>Cure Wounds</v>
          </cell>
        </row>
        <row r="106">
          <cell r="CS106" t="str">
            <v>Dancing Lights</v>
          </cell>
        </row>
        <row r="107">
          <cell r="CS107" t="str">
            <v>Danse Macabre</v>
          </cell>
        </row>
        <row r="108">
          <cell r="CS108" t="str">
            <v>Darkness</v>
          </cell>
        </row>
        <row r="109">
          <cell r="CS109" t="str">
            <v>Darkvision</v>
          </cell>
        </row>
        <row r="110">
          <cell r="CS110" t="str">
            <v>Dawn</v>
          </cell>
        </row>
        <row r="111">
          <cell r="CS111" t="str">
            <v>Daylight</v>
          </cell>
        </row>
        <row r="112">
          <cell r="CS112" t="str">
            <v>Death Ward</v>
          </cell>
        </row>
        <row r="113">
          <cell r="CS113" t="str">
            <v>Delayed Blast Fireball</v>
          </cell>
        </row>
        <row r="114">
          <cell r="CS114" t="str">
            <v>Demiplane</v>
          </cell>
        </row>
        <row r="115">
          <cell r="CS115" t="str">
            <v>Destructive Wave</v>
          </cell>
        </row>
        <row r="116">
          <cell r="CS116" t="str">
            <v>Detect Evil and Good</v>
          </cell>
        </row>
        <row r="117">
          <cell r="CS117" t="str">
            <v>Detect Magic</v>
          </cell>
        </row>
        <row r="118">
          <cell r="CS118" t="str">
            <v>Detect Poison and Disease</v>
          </cell>
        </row>
        <row r="119">
          <cell r="CS119" t="str">
            <v>Detect Thoughts</v>
          </cell>
        </row>
        <row r="120">
          <cell r="CS120" t="str">
            <v>Dimension Door</v>
          </cell>
        </row>
        <row r="121">
          <cell r="CS121" t="str">
            <v>Disguise Self</v>
          </cell>
        </row>
        <row r="122">
          <cell r="CS122" t="str">
            <v>Disintegrate</v>
          </cell>
        </row>
        <row r="123">
          <cell r="CS123" t="str">
            <v>Dispel Evil and Good</v>
          </cell>
        </row>
        <row r="124">
          <cell r="CS124" t="str">
            <v>Dispel Magic</v>
          </cell>
        </row>
        <row r="125">
          <cell r="CS125" t="str">
            <v>Dissonant Whispers</v>
          </cell>
        </row>
        <row r="126">
          <cell r="CS126" t="str">
            <v>Divination</v>
          </cell>
        </row>
        <row r="127">
          <cell r="CS127" t="str">
            <v>Divine Favor</v>
          </cell>
        </row>
        <row r="128">
          <cell r="CS128" t="str">
            <v>Divine Word</v>
          </cell>
        </row>
        <row r="129">
          <cell r="CS129" t="str">
            <v>Dominate Beast</v>
          </cell>
        </row>
        <row r="130">
          <cell r="CS130" t="str">
            <v>Dominate Monster</v>
          </cell>
        </row>
        <row r="131">
          <cell r="CS131" t="str">
            <v>Dominate Person</v>
          </cell>
        </row>
        <row r="132">
          <cell r="CS132" t="str">
            <v>Dragon's Breath</v>
          </cell>
        </row>
        <row r="133">
          <cell r="CS133" t="str">
            <v>Drawmij's Instant-Summons</v>
          </cell>
        </row>
        <row r="134">
          <cell r="CS134" t="str">
            <v>Dream</v>
          </cell>
        </row>
        <row r="135">
          <cell r="CS135" t="str">
            <v>Druid Grove</v>
          </cell>
        </row>
        <row r="136">
          <cell r="CS136" t="str">
            <v>Druidcraft</v>
          </cell>
        </row>
        <row r="137">
          <cell r="CS137" t="str">
            <v>Dust Devil</v>
          </cell>
        </row>
        <row r="138">
          <cell r="CS138" t="str">
            <v>Earth Tremor</v>
          </cell>
        </row>
        <row r="139">
          <cell r="CS139" t="str">
            <v>Earthbind</v>
          </cell>
        </row>
        <row r="140">
          <cell r="CS140" t="str">
            <v>Earthquake</v>
          </cell>
        </row>
        <row r="141">
          <cell r="CS141" t="str">
            <v>Eldritch Blast</v>
          </cell>
        </row>
        <row r="142">
          <cell r="CS142" t="str">
            <v>Elemental Bane</v>
          </cell>
        </row>
        <row r="143">
          <cell r="CS143" t="str">
            <v>Elemental Weapon</v>
          </cell>
        </row>
        <row r="144">
          <cell r="CS144" t="str">
            <v>Encode Thoughts</v>
          </cell>
        </row>
        <row r="145">
          <cell r="CS145" t="str">
            <v>Enemies Abound</v>
          </cell>
        </row>
        <row r="146">
          <cell r="CS146" t="str">
            <v>Enervation</v>
          </cell>
        </row>
        <row r="147">
          <cell r="CS147" t="str">
            <v>Enhance Ability</v>
          </cell>
        </row>
        <row r="148">
          <cell r="CS148" t="str">
            <v>Enlarge/Reduce</v>
          </cell>
        </row>
        <row r="149">
          <cell r="CS149" t="str">
            <v>Ensnaring Strike</v>
          </cell>
        </row>
        <row r="150">
          <cell r="CS150" t="str">
            <v>Entangle</v>
          </cell>
        </row>
        <row r="151">
          <cell r="CS151" t="str">
            <v>Enthrall</v>
          </cell>
        </row>
        <row r="152">
          <cell r="CS152" t="str">
            <v>Erupting Earth</v>
          </cell>
        </row>
        <row r="153">
          <cell r="CS153" t="str">
            <v>Etherealness</v>
          </cell>
        </row>
        <row r="154">
          <cell r="CS154" t="str">
            <v>Evard's Black Tentacles</v>
          </cell>
        </row>
        <row r="155">
          <cell r="CS155" t="str">
            <v>Expeditious Retreat</v>
          </cell>
        </row>
        <row r="156">
          <cell r="CS156" t="str">
            <v>Eyebite</v>
          </cell>
        </row>
        <row r="157">
          <cell r="CS157" t="str">
            <v>Fabricate</v>
          </cell>
        </row>
        <row r="158">
          <cell r="CS158" t="str">
            <v>Faerie Fire</v>
          </cell>
        </row>
        <row r="159">
          <cell r="CS159" t="str">
            <v>False Life</v>
          </cell>
        </row>
        <row r="160">
          <cell r="CS160" t="str">
            <v>Far Step</v>
          </cell>
        </row>
        <row r="161">
          <cell r="CS161" t="str">
            <v>Fear</v>
          </cell>
        </row>
        <row r="162">
          <cell r="CS162" t="str">
            <v>Feather Fall</v>
          </cell>
        </row>
        <row r="163">
          <cell r="CS163" t="str">
            <v>Feeblemind</v>
          </cell>
        </row>
        <row r="164">
          <cell r="CS164" t="str">
            <v>Feign Death</v>
          </cell>
        </row>
        <row r="165">
          <cell r="CS165" t="str">
            <v>Find Familiar</v>
          </cell>
        </row>
        <row r="166">
          <cell r="CS166" t="str">
            <v>Find Greater Steed</v>
          </cell>
        </row>
        <row r="167">
          <cell r="CS167" t="str">
            <v>Find Steed</v>
          </cell>
        </row>
        <row r="168">
          <cell r="CS168" t="str">
            <v>Find the Path</v>
          </cell>
        </row>
        <row r="169">
          <cell r="CS169" t="str">
            <v>Find Traps</v>
          </cell>
        </row>
        <row r="170">
          <cell r="CS170" t="str">
            <v>Finger of Death</v>
          </cell>
        </row>
        <row r="171">
          <cell r="CS171" t="str">
            <v>Fire Bolt</v>
          </cell>
        </row>
        <row r="172">
          <cell r="CS172" t="str">
            <v>Fire Shield</v>
          </cell>
        </row>
        <row r="173">
          <cell r="CS173" t="str">
            <v>Fire Storm</v>
          </cell>
        </row>
        <row r="174">
          <cell r="CS174" t="str">
            <v>Fireball</v>
          </cell>
        </row>
        <row r="175">
          <cell r="CS175" t="str">
            <v>Flame Arrows</v>
          </cell>
        </row>
        <row r="176">
          <cell r="CS176" t="str">
            <v>Flame Blade</v>
          </cell>
        </row>
        <row r="177">
          <cell r="CS177" t="str">
            <v>Flame Strike</v>
          </cell>
        </row>
        <row r="178">
          <cell r="CS178" t="str">
            <v>Flaming Sphere</v>
          </cell>
        </row>
        <row r="179">
          <cell r="CS179" t="str">
            <v>Flesh to Stone</v>
          </cell>
        </row>
        <row r="180">
          <cell r="CS180" t="str">
            <v>Fly</v>
          </cell>
        </row>
        <row r="181">
          <cell r="CS181" t="str">
            <v>Fog Cloud</v>
          </cell>
        </row>
        <row r="182">
          <cell r="CS182" t="str">
            <v>Forbiddance</v>
          </cell>
        </row>
        <row r="183">
          <cell r="CS183" t="str">
            <v>Forcecage</v>
          </cell>
        </row>
        <row r="184">
          <cell r="CS184" t="str">
            <v>Foresight</v>
          </cell>
        </row>
        <row r="185">
          <cell r="CS185" t="str">
            <v>Freedom of Movement</v>
          </cell>
        </row>
        <row r="186">
          <cell r="CS186" t="str">
            <v>Friends</v>
          </cell>
        </row>
        <row r="187">
          <cell r="CS187" t="str">
            <v>Frostbite</v>
          </cell>
        </row>
        <row r="188">
          <cell r="CS188" t="str">
            <v>Gaseous Form</v>
          </cell>
        </row>
        <row r="189">
          <cell r="CS189" t="str">
            <v>Gate</v>
          </cell>
        </row>
        <row r="190">
          <cell r="CS190" t="str">
            <v>Geas</v>
          </cell>
        </row>
        <row r="191">
          <cell r="CS191" t="str">
            <v>Gentle Repose</v>
          </cell>
        </row>
        <row r="192">
          <cell r="CS192" t="str">
            <v>Giant Insect</v>
          </cell>
        </row>
        <row r="193">
          <cell r="CS193" t="str">
            <v>Glibness</v>
          </cell>
        </row>
        <row r="194">
          <cell r="CS194" t="str">
            <v>Globe of Invulnerability</v>
          </cell>
        </row>
        <row r="195">
          <cell r="CS195" t="str">
            <v>Glyph of Warding</v>
          </cell>
        </row>
        <row r="196">
          <cell r="CS196" t="str">
            <v>Goodberry</v>
          </cell>
        </row>
        <row r="197">
          <cell r="CS197" t="str">
            <v>Grasping Vine</v>
          </cell>
        </row>
        <row r="198">
          <cell r="CS198" t="str">
            <v>Grease</v>
          </cell>
        </row>
        <row r="199">
          <cell r="CS199" t="str">
            <v>Greater Invisibility</v>
          </cell>
        </row>
        <row r="200">
          <cell r="CS200" t="str">
            <v>Greater Restoration</v>
          </cell>
        </row>
        <row r="201">
          <cell r="CS201" t="str">
            <v>Green-Flame Blade</v>
          </cell>
        </row>
        <row r="202">
          <cell r="CS202" t="str">
            <v>Guardian of Faith</v>
          </cell>
        </row>
        <row r="203">
          <cell r="CS203" t="str">
            <v>Guardian of Nature</v>
          </cell>
        </row>
        <row r="204">
          <cell r="CS204" t="str">
            <v>Guards and Wards</v>
          </cell>
        </row>
        <row r="205">
          <cell r="CS205" t="str">
            <v>Guidance</v>
          </cell>
        </row>
        <row r="206">
          <cell r="CS206" t="str">
            <v>Guiding Bolt</v>
          </cell>
        </row>
        <row r="207">
          <cell r="CS207" t="str">
            <v>Guiding Hand</v>
          </cell>
        </row>
        <row r="208">
          <cell r="CS208" t="str">
            <v>Gust</v>
          </cell>
        </row>
        <row r="209">
          <cell r="CS209" t="str">
            <v>Gust of Wind</v>
          </cell>
        </row>
        <row r="210">
          <cell r="CS210" t="str">
            <v>Hail of Thorns</v>
          </cell>
        </row>
        <row r="211">
          <cell r="CS211" t="str">
            <v>Hallow</v>
          </cell>
        </row>
        <row r="212">
          <cell r="CS212" t="str">
            <v>Hallucinatory Terrain</v>
          </cell>
        </row>
        <row r="213">
          <cell r="CS213" t="str">
            <v>Hand of Radiance</v>
          </cell>
        </row>
        <row r="214">
          <cell r="CS214" t="str">
            <v>Harm</v>
          </cell>
        </row>
        <row r="215">
          <cell r="CS215" t="str">
            <v>Haste</v>
          </cell>
        </row>
        <row r="216">
          <cell r="CS216" t="str">
            <v>Heal</v>
          </cell>
        </row>
        <row r="217">
          <cell r="CS217" t="str">
            <v>Healing Elixir</v>
          </cell>
        </row>
        <row r="218">
          <cell r="CS218" t="str">
            <v>Healing Spirit</v>
          </cell>
        </row>
        <row r="219">
          <cell r="CS219" t="str">
            <v>Healing Word</v>
          </cell>
        </row>
        <row r="220">
          <cell r="CS220" t="str">
            <v>Heat Metal</v>
          </cell>
        </row>
        <row r="221">
          <cell r="CS221" t="str">
            <v>Hellish Rebuke</v>
          </cell>
        </row>
        <row r="222">
          <cell r="CS222" t="str">
            <v>Heroes' Feast</v>
          </cell>
        </row>
        <row r="223">
          <cell r="CS223" t="str">
            <v>Heroism</v>
          </cell>
        </row>
        <row r="224">
          <cell r="CS224" t="str">
            <v>Hex</v>
          </cell>
        </row>
        <row r="225">
          <cell r="CS225" t="str">
            <v>Hold Monster</v>
          </cell>
        </row>
        <row r="226">
          <cell r="CS226" t="str">
            <v>Hold Person</v>
          </cell>
        </row>
        <row r="227">
          <cell r="CS227" t="str">
            <v>Holy Aura</v>
          </cell>
        </row>
        <row r="228">
          <cell r="CS228" t="str">
            <v>Holy Weapon</v>
          </cell>
        </row>
        <row r="229">
          <cell r="CS229" t="str">
            <v>Hunger of Hadar</v>
          </cell>
        </row>
        <row r="230">
          <cell r="CS230" t="str">
            <v>Hunter's Mark</v>
          </cell>
        </row>
        <row r="231">
          <cell r="CS231" t="str">
            <v>Hypnotic Pattern</v>
          </cell>
        </row>
        <row r="232">
          <cell r="CS232" t="str">
            <v>Ice Knife</v>
          </cell>
        </row>
        <row r="233">
          <cell r="CS233" t="str">
            <v>Ice Storm</v>
          </cell>
        </row>
        <row r="234">
          <cell r="CS234" t="str">
            <v>Identify</v>
          </cell>
        </row>
        <row r="235">
          <cell r="CS235" t="str">
            <v>Illusory Dragon</v>
          </cell>
        </row>
        <row r="236">
          <cell r="CS236" t="str">
            <v>Illusory Script</v>
          </cell>
        </row>
        <row r="237">
          <cell r="CS237" t="str">
            <v>Immolation</v>
          </cell>
        </row>
        <row r="238">
          <cell r="CS238" t="str">
            <v>Imprisonment</v>
          </cell>
        </row>
        <row r="239">
          <cell r="CS239" t="str">
            <v>Incendiary Cloud</v>
          </cell>
        </row>
        <row r="240">
          <cell r="CS240" t="str">
            <v>Infernal Calling</v>
          </cell>
        </row>
        <row r="241">
          <cell r="CS241" t="str">
            <v>Infestation</v>
          </cell>
        </row>
        <row r="242">
          <cell r="CS242" t="str">
            <v>Inflict Wounds</v>
          </cell>
        </row>
        <row r="243">
          <cell r="CS243" t="str">
            <v>Insect Plague</v>
          </cell>
        </row>
        <row r="244">
          <cell r="CS244" t="str">
            <v>Investiture of Flame</v>
          </cell>
        </row>
        <row r="245">
          <cell r="CS245" t="str">
            <v>Investiture of Ice</v>
          </cell>
        </row>
        <row r="246">
          <cell r="CS246" t="str">
            <v>Investiture of Stone</v>
          </cell>
        </row>
        <row r="247">
          <cell r="CS247" t="str">
            <v>Investiture of Wind</v>
          </cell>
        </row>
        <row r="248">
          <cell r="CS248" t="str">
            <v>Invisibility</v>
          </cell>
        </row>
        <row r="249">
          <cell r="CS249" t="str">
            <v>Invulnerability</v>
          </cell>
        </row>
        <row r="250">
          <cell r="CS250" t="str">
            <v>Jump</v>
          </cell>
        </row>
        <row r="251">
          <cell r="CS251" t="str">
            <v>Knock</v>
          </cell>
        </row>
        <row r="252">
          <cell r="CS252" t="str">
            <v>Legend Lore</v>
          </cell>
        </row>
        <row r="253">
          <cell r="CS253" t="str">
            <v>Leomund's Secret Chest</v>
          </cell>
        </row>
        <row r="254">
          <cell r="CS254" t="str">
            <v>Leomund's Tiny Hut</v>
          </cell>
        </row>
        <row r="255">
          <cell r="CS255" t="str">
            <v>Lesser Restoration</v>
          </cell>
        </row>
        <row r="256">
          <cell r="CS256" t="str">
            <v>Levitate</v>
          </cell>
        </row>
        <row r="257">
          <cell r="CS257" t="str">
            <v>Life Transference</v>
          </cell>
        </row>
        <row r="258">
          <cell r="CS258" t="str">
            <v>Light</v>
          </cell>
        </row>
        <row r="259">
          <cell r="CS259" t="str">
            <v>Lightning Arrow</v>
          </cell>
        </row>
        <row r="260">
          <cell r="CS260" t="str">
            <v>Lightning Bolt</v>
          </cell>
        </row>
        <row r="261">
          <cell r="CS261" t="str">
            <v>Lightning Lure</v>
          </cell>
        </row>
        <row r="262">
          <cell r="CS262" t="str">
            <v>Locate Animals or Plants</v>
          </cell>
        </row>
        <row r="263">
          <cell r="CS263" t="str">
            <v>Locate Creature</v>
          </cell>
        </row>
        <row r="264">
          <cell r="CS264" t="str">
            <v>Locate Object</v>
          </cell>
        </row>
        <row r="265">
          <cell r="CS265" t="str">
            <v>Longstrider</v>
          </cell>
        </row>
        <row r="266">
          <cell r="CS266" t="str">
            <v>Maddening Darkness</v>
          </cell>
        </row>
        <row r="267">
          <cell r="CS267" t="str">
            <v>Maelstrom</v>
          </cell>
        </row>
        <row r="268">
          <cell r="CS268" t="str">
            <v>Mage Armor</v>
          </cell>
        </row>
        <row r="269">
          <cell r="CS269" t="str">
            <v>Mage Hand</v>
          </cell>
        </row>
        <row r="270">
          <cell r="CS270" t="str">
            <v>Magic Circle</v>
          </cell>
        </row>
        <row r="271">
          <cell r="CS271" t="str">
            <v>Magic Jar</v>
          </cell>
        </row>
        <row r="272">
          <cell r="CS272" t="str">
            <v>Magic Missile</v>
          </cell>
        </row>
        <row r="273">
          <cell r="CS273" t="str">
            <v>Magic Mouth</v>
          </cell>
        </row>
        <row r="274">
          <cell r="CS274" t="str">
            <v>Magic Stone</v>
          </cell>
        </row>
        <row r="275">
          <cell r="CS275" t="str">
            <v>Magic Weapon</v>
          </cell>
        </row>
        <row r="276">
          <cell r="CS276" t="str">
            <v>Major Image</v>
          </cell>
        </row>
        <row r="277">
          <cell r="CS277" t="str">
            <v>Mass Cure Wounds</v>
          </cell>
        </row>
        <row r="278">
          <cell r="CS278" t="str">
            <v>Mass Heal</v>
          </cell>
        </row>
        <row r="279">
          <cell r="CS279" t="str">
            <v>Mass Healing Word</v>
          </cell>
        </row>
        <row r="280">
          <cell r="CS280" t="str">
            <v>Mass Polymorph</v>
          </cell>
        </row>
        <row r="281">
          <cell r="CS281" t="str">
            <v>Mass Suggestion</v>
          </cell>
        </row>
        <row r="282">
          <cell r="CS282" t="str">
            <v>Maximilian's Earthen Grasp</v>
          </cell>
        </row>
        <row r="283">
          <cell r="CS283" t="str">
            <v>Maze</v>
          </cell>
        </row>
        <row r="284">
          <cell r="CS284" t="str">
            <v>Meld Into Stone</v>
          </cell>
        </row>
        <row r="285">
          <cell r="CS285" t="str">
            <v>Melf's Acid Arrow</v>
          </cell>
        </row>
        <row r="286">
          <cell r="CS286" t="str">
            <v>Melf's Minute Meteors</v>
          </cell>
        </row>
        <row r="287">
          <cell r="CS287" t="str">
            <v>Mending</v>
          </cell>
        </row>
        <row r="288">
          <cell r="CS288" t="str">
            <v>Mental Prison</v>
          </cell>
        </row>
        <row r="289">
          <cell r="CS289" t="str">
            <v>Message</v>
          </cell>
        </row>
        <row r="290">
          <cell r="CS290" t="str">
            <v>Meteor Swarm</v>
          </cell>
        </row>
        <row r="291">
          <cell r="CS291" t="str">
            <v>Mighty Fortress</v>
          </cell>
        </row>
        <row r="292">
          <cell r="CS292" t="str">
            <v>Mind Blank</v>
          </cell>
        </row>
        <row r="293">
          <cell r="CS293" t="str">
            <v>Mind Spike</v>
          </cell>
        </row>
        <row r="294">
          <cell r="CS294" t="str">
            <v>Minor Illusion</v>
          </cell>
        </row>
        <row r="295">
          <cell r="CS295" t="str">
            <v>Mirage Arcane</v>
          </cell>
        </row>
        <row r="296">
          <cell r="CS296" t="str">
            <v>Mirror Image</v>
          </cell>
        </row>
        <row r="297">
          <cell r="CS297" t="str">
            <v>Mislead</v>
          </cell>
        </row>
        <row r="298">
          <cell r="CS298" t="str">
            <v>Misty Step</v>
          </cell>
        </row>
        <row r="299">
          <cell r="CS299" t="str">
            <v>Modify Memory</v>
          </cell>
        </row>
        <row r="300">
          <cell r="CS300" t="str">
            <v>Mold Earth</v>
          </cell>
        </row>
        <row r="301">
          <cell r="CS301" t="str">
            <v>Moonbeam</v>
          </cell>
        </row>
        <row r="302">
          <cell r="CS302" t="str">
            <v>Mordenkainen's Faithful Hound</v>
          </cell>
        </row>
        <row r="303">
          <cell r="CS303" t="str">
            <v>Mordenkainen's Magnificent Mansion</v>
          </cell>
        </row>
        <row r="304">
          <cell r="CS304" t="str">
            <v>Mordenkainen's Private Sanctum</v>
          </cell>
        </row>
        <row r="305">
          <cell r="CS305" t="str">
            <v>Mordenkainen's Sword</v>
          </cell>
        </row>
        <row r="306">
          <cell r="CS306" t="str">
            <v>Move Earth</v>
          </cell>
        </row>
        <row r="307">
          <cell r="CS307" t="str">
            <v>Negative Energy Flood</v>
          </cell>
        </row>
        <row r="308">
          <cell r="CS308" t="str">
            <v>Nondetection</v>
          </cell>
        </row>
        <row r="309">
          <cell r="CS309" t="str">
            <v>Nystul's Magic Aura</v>
          </cell>
        </row>
        <row r="310">
          <cell r="CS310" t="str">
            <v>Otiluke's Freezing Sphere</v>
          </cell>
        </row>
        <row r="311">
          <cell r="CS311" t="str">
            <v>Otiluke's Resilient Sphere</v>
          </cell>
        </row>
        <row r="312">
          <cell r="CS312" t="str">
            <v>Otto's Irrestible Dance</v>
          </cell>
        </row>
        <row r="313">
          <cell r="CS313" t="str">
            <v>Pass without Trace</v>
          </cell>
        </row>
        <row r="314">
          <cell r="CS314" t="str">
            <v>Passwall</v>
          </cell>
        </row>
        <row r="315">
          <cell r="CS315" t="str">
            <v>Phantasmal Force</v>
          </cell>
        </row>
        <row r="316">
          <cell r="CS316" t="str">
            <v>Phantasmal Killer</v>
          </cell>
        </row>
        <row r="317">
          <cell r="CS317" t="str">
            <v>Phantom Steed</v>
          </cell>
        </row>
        <row r="318">
          <cell r="CS318" t="str">
            <v>Planar Ally</v>
          </cell>
        </row>
        <row r="319">
          <cell r="CS319" t="str">
            <v>Planar Binding</v>
          </cell>
        </row>
        <row r="320">
          <cell r="CS320" t="str">
            <v>Plane Shift</v>
          </cell>
        </row>
        <row r="321">
          <cell r="CS321" t="str">
            <v>Plant Growth</v>
          </cell>
        </row>
        <row r="322">
          <cell r="CS322" t="str">
            <v>Poison Spray</v>
          </cell>
        </row>
        <row r="323">
          <cell r="CS323" t="str">
            <v>Polymorph</v>
          </cell>
        </row>
        <row r="324">
          <cell r="CS324" t="str">
            <v>Power Word Heal</v>
          </cell>
        </row>
        <row r="325">
          <cell r="CS325" t="str">
            <v>Power Word Kill</v>
          </cell>
        </row>
        <row r="326">
          <cell r="CS326" t="str">
            <v>Power Word Pain</v>
          </cell>
        </row>
        <row r="327">
          <cell r="CS327" t="str">
            <v>Power Word Stun</v>
          </cell>
        </row>
        <row r="328">
          <cell r="CS328" t="str">
            <v>Prayer of Healing</v>
          </cell>
        </row>
        <row r="329">
          <cell r="CS329" t="str">
            <v>Prestidigitation</v>
          </cell>
        </row>
        <row r="330">
          <cell r="CS330" t="str">
            <v>Primal Savagery</v>
          </cell>
        </row>
        <row r="331">
          <cell r="CS331" t="str">
            <v>Primordial Ward</v>
          </cell>
        </row>
        <row r="332">
          <cell r="CS332" t="str">
            <v>Prismatic Spray</v>
          </cell>
        </row>
        <row r="333">
          <cell r="CS333" t="str">
            <v>Prismatic Wall</v>
          </cell>
        </row>
        <row r="334">
          <cell r="CS334" t="str">
            <v>Produce Flame</v>
          </cell>
        </row>
        <row r="335">
          <cell r="CS335" t="str">
            <v>Programmed Illusion</v>
          </cell>
        </row>
        <row r="336">
          <cell r="CS336" t="str">
            <v>Project Image</v>
          </cell>
        </row>
        <row r="337">
          <cell r="CS337" t="str">
            <v>Protection from Energy</v>
          </cell>
        </row>
        <row r="338">
          <cell r="CS338" t="str">
            <v>Protection from Evil and Good</v>
          </cell>
        </row>
        <row r="339">
          <cell r="CS339" t="str">
            <v>Protection from Poison</v>
          </cell>
        </row>
        <row r="340">
          <cell r="CS340" t="str">
            <v>Psychic Scream</v>
          </cell>
        </row>
        <row r="341">
          <cell r="CS341" t="str">
            <v>Puppet</v>
          </cell>
        </row>
        <row r="342">
          <cell r="CS342" t="str">
            <v>Purify Food and Drink</v>
          </cell>
        </row>
        <row r="343">
          <cell r="CS343" t="str">
            <v>Pyrotechnics</v>
          </cell>
        </row>
        <row r="344">
          <cell r="CS344" t="str">
            <v>Raise Dead</v>
          </cell>
        </row>
        <row r="345">
          <cell r="CS345" t="str">
            <v>Rary's Telepathic Bond</v>
          </cell>
        </row>
        <row r="346">
          <cell r="CS346" t="str">
            <v>Ray of Enfeeblement</v>
          </cell>
        </row>
        <row r="347">
          <cell r="CS347" t="str">
            <v>Ray of Frost</v>
          </cell>
        </row>
        <row r="348">
          <cell r="CS348" t="str">
            <v>Ray of Sickness</v>
          </cell>
        </row>
        <row r="349">
          <cell r="CS349" t="str">
            <v>Regenerate</v>
          </cell>
        </row>
        <row r="350">
          <cell r="CS350" t="str">
            <v>Reincarnate</v>
          </cell>
        </row>
        <row r="351">
          <cell r="CS351" t="str">
            <v>Remove Curse</v>
          </cell>
        </row>
        <row r="352">
          <cell r="CS352" t="str">
            <v>Resistance</v>
          </cell>
        </row>
        <row r="353">
          <cell r="CS353" t="str">
            <v>Resurrection</v>
          </cell>
        </row>
        <row r="354">
          <cell r="CS354" t="str">
            <v>Reverse Gravity</v>
          </cell>
        </row>
        <row r="355">
          <cell r="CS355" t="str">
            <v>Revivify</v>
          </cell>
        </row>
        <row r="356">
          <cell r="CS356" t="str">
            <v>Rope Trick</v>
          </cell>
        </row>
        <row r="357">
          <cell r="CS357" t="str">
            <v>Sacred Flame</v>
          </cell>
        </row>
        <row r="358">
          <cell r="CS358" t="str">
            <v>Sanctuary</v>
          </cell>
        </row>
        <row r="359">
          <cell r="CS359" t="str">
            <v>Scatter</v>
          </cell>
        </row>
        <row r="360">
          <cell r="CS360" t="str">
            <v>Scorching Ray</v>
          </cell>
        </row>
        <row r="361">
          <cell r="CS361" t="str">
            <v>Scrying</v>
          </cell>
        </row>
        <row r="362">
          <cell r="CS362" t="str">
            <v>Searing Smite</v>
          </cell>
        </row>
        <row r="363">
          <cell r="CS363" t="str">
            <v>See Invisibility</v>
          </cell>
        </row>
        <row r="364">
          <cell r="CS364" t="str">
            <v>Seeming</v>
          </cell>
        </row>
        <row r="365">
          <cell r="CS365" t="str">
            <v>Sending</v>
          </cell>
        </row>
        <row r="366">
          <cell r="CS366" t="str">
            <v>Sense Emotion</v>
          </cell>
        </row>
        <row r="367">
          <cell r="CS367" t="str">
            <v>Sequester</v>
          </cell>
        </row>
        <row r="368">
          <cell r="CS368" t="str">
            <v>Shadow Blade</v>
          </cell>
        </row>
        <row r="369">
          <cell r="CS369" t="str">
            <v>Shadow of Moil</v>
          </cell>
        </row>
        <row r="370">
          <cell r="CS370" t="str">
            <v>Shape Water</v>
          </cell>
        </row>
        <row r="371">
          <cell r="CS371" t="str">
            <v>Shapechange</v>
          </cell>
        </row>
        <row r="372">
          <cell r="CS372" t="str">
            <v>Shatter</v>
          </cell>
        </row>
        <row r="373">
          <cell r="CS373" t="str">
            <v>Shield</v>
          </cell>
        </row>
        <row r="374">
          <cell r="CS374" t="str">
            <v>Shield of Faith</v>
          </cell>
        </row>
        <row r="375">
          <cell r="CS375" t="str">
            <v>Shillelagh</v>
          </cell>
        </row>
        <row r="376">
          <cell r="CS376" t="str">
            <v>Shocking Grasp</v>
          </cell>
        </row>
        <row r="377">
          <cell r="CS377" t="str">
            <v>Sickening Radiance</v>
          </cell>
        </row>
        <row r="378">
          <cell r="CS378" t="str">
            <v>Silence</v>
          </cell>
        </row>
        <row r="379">
          <cell r="CS379" t="str">
            <v>Silent Image</v>
          </cell>
        </row>
        <row r="380">
          <cell r="CS380" t="str">
            <v>Simulacrum</v>
          </cell>
        </row>
        <row r="381">
          <cell r="CS381" t="str">
            <v>Skill Empowerment</v>
          </cell>
        </row>
        <row r="382">
          <cell r="CS382" t="str">
            <v>Skywrite</v>
          </cell>
        </row>
        <row r="383">
          <cell r="CS383" t="str">
            <v>Sleep</v>
          </cell>
        </row>
        <row r="384">
          <cell r="CS384" t="str">
            <v>Sleet Storm</v>
          </cell>
        </row>
        <row r="385">
          <cell r="CS385" t="str">
            <v>Slow</v>
          </cell>
        </row>
        <row r="386">
          <cell r="CS386" t="str">
            <v>Snare</v>
          </cell>
        </row>
        <row r="387">
          <cell r="CS387" t="str">
            <v>Snilloc's Snowball Swarm</v>
          </cell>
        </row>
        <row r="388">
          <cell r="CS388" t="str">
            <v>Soul Cage</v>
          </cell>
        </row>
        <row r="389">
          <cell r="CS389" t="str">
            <v>Spare the Dying</v>
          </cell>
        </row>
        <row r="390">
          <cell r="CS390" t="str">
            <v>Speak with Animals</v>
          </cell>
        </row>
        <row r="391">
          <cell r="CS391" t="str">
            <v>Speak with Dead</v>
          </cell>
        </row>
        <row r="392">
          <cell r="CS392" t="str">
            <v>Speak with Plants</v>
          </cell>
        </row>
        <row r="393">
          <cell r="CS393" t="str">
            <v>Spider Climb</v>
          </cell>
        </row>
        <row r="394">
          <cell r="CS394" t="str">
            <v>Spike Growth</v>
          </cell>
        </row>
        <row r="395">
          <cell r="CS395" t="str">
            <v>Spirit Guardians</v>
          </cell>
        </row>
        <row r="396">
          <cell r="CS396" t="str">
            <v>Spiritual Weapon</v>
          </cell>
        </row>
        <row r="397">
          <cell r="CS397" t="str">
            <v>Staggering Smite</v>
          </cell>
        </row>
        <row r="398">
          <cell r="CS398" t="str">
            <v>Steel Wind Strike</v>
          </cell>
        </row>
        <row r="399">
          <cell r="CS399" t="str">
            <v>Stinking Cloud</v>
          </cell>
        </row>
        <row r="400">
          <cell r="CS400" t="str">
            <v>Stone Shape</v>
          </cell>
        </row>
        <row r="401">
          <cell r="CS401" t="str">
            <v>Stoneskin</v>
          </cell>
        </row>
        <row r="402">
          <cell r="CS402" t="str">
            <v>Storm of Vengeance</v>
          </cell>
        </row>
        <row r="403">
          <cell r="CS403" t="str">
            <v>Storm Sphere</v>
          </cell>
        </row>
        <row r="404">
          <cell r="CS404" t="str">
            <v>Sudden Awakening</v>
          </cell>
        </row>
        <row r="405">
          <cell r="CS405" t="str">
            <v>Suggestion</v>
          </cell>
        </row>
        <row r="406">
          <cell r="CS406" t="str">
            <v>Summon Greater Demon</v>
          </cell>
        </row>
        <row r="407">
          <cell r="CS407" t="str">
            <v>Summon Lesser Demons</v>
          </cell>
        </row>
        <row r="408">
          <cell r="CS408" t="str">
            <v>Sunbeam</v>
          </cell>
        </row>
        <row r="409">
          <cell r="CS409" t="str">
            <v>Sunburst</v>
          </cell>
        </row>
        <row r="410">
          <cell r="CS410" t="str">
            <v>Swift Quiver</v>
          </cell>
        </row>
        <row r="411">
          <cell r="CS411" t="str">
            <v>Sword Burst</v>
          </cell>
        </row>
        <row r="412">
          <cell r="CS412" t="str">
            <v>Symbol</v>
          </cell>
        </row>
        <row r="413">
          <cell r="CS413" t="str">
            <v>Synaptic Static</v>
          </cell>
        </row>
        <row r="414">
          <cell r="CS414" t="str">
            <v>Tasha's Hideous Laughter</v>
          </cell>
        </row>
        <row r="415">
          <cell r="CS415" t="str">
            <v>Telekinesis</v>
          </cell>
        </row>
        <row r="416">
          <cell r="CS416" t="str">
            <v>Telepathy</v>
          </cell>
        </row>
        <row r="417">
          <cell r="CS417" t="str">
            <v>Teleport</v>
          </cell>
        </row>
        <row r="418">
          <cell r="CS418" t="str">
            <v>Teleportation Circle</v>
          </cell>
        </row>
        <row r="419">
          <cell r="CS419" t="str">
            <v>Temple of the Gods</v>
          </cell>
        </row>
        <row r="420">
          <cell r="CS420" t="str">
            <v>Tenser's Floating Disk</v>
          </cell>
        </row>
        <row r="421">
          <cell r="CS421" t="str">
            <v>Tenser's Transformation</v>
          </cell>
        </row>
        <row r="422">
          <cell r="CS422" t="str">
            <v>Thaumaturgy</v>
          </cell>
        </row>
        <row r="423">
          <cell r="CS423" t="str">
            <v>Thorn Whip</v>
          </cell>
        </row>
        <row r="424">
          <cell r="CS424" t="str">
            <v>Thunder Step</v>
          </cell>
        </row>
        <row r="425">
          <cell r="CS425" t="str">
            <v>Thunderclap</v>
          </cell>
        </row>
        <row r="426">
          <cell r="CS426" t="str">
            <v>Thunderous Smite</v>
          </cell>
        </row>
        <row r="427">
          <cell r="CS427" t="str">
            <v>Thunderwave</v>
          </cell>
        </row>
        <row r="428">
          <cell r="CS428" t="str">
            <v>Tidal Wave</v>
          </cell>
        </row>
        <row r="429">
          <cell r="CS429" t="str">
            <v>Time Stop</v>
          </cell>
        </row>
        <row r="430">
          <cell r="CS430" t="str">
            <v>Tiny Servant</v>
          </cell>
        </row>
        <row r="431">
          <cell r="CS431" t="str">
            <v>Toll the Dead</v>
          </cell>
        </row>
        <row r="432">
          <cell r="CS432" t="str">
            <v>Tongues</v>
          </cell>
        </row>
        <row r="433">
          <cell r="CS433" t="str">
            <v>Transmute Rock</v>
          </cell>
        </row>
        <row r="434">
          <cell r="CS434" t="str">
            <v>Transport via Plants</v>
          </cell>
        </row>
        <row r="435">
          <cell r="CS435" t="str">
            <v>Tree Stride</v>
          </cell>
        </row>
        <row r="436">
          <cell r="CS436" t="str">
            <v>True Polymorph</v>
          </cell>
        </row>
        <row r="437">
          <cell r="CS437" t="str">
            <v>True Resurrection</v>
          </cell>
        </row>
        <row r="438">
          <cell r="CS438" t="str">
            <v>True Seeing</v>
          </cell>
        </row>
        <row r="439">
          <cell r="CS439" t="str">
            <v>True Strike</v>
          </cell>
        </row>
        <row r="440">
          <cell r="CS440" t="str">
            <v>Tsunami</v>
          </cell>
        </row>
        <row r="441">
          <cell r="CS441" t="str">
            <v>Unearthly Chorus</v>
          </cell>
        </row>
        <row r="442">
          <cell r="CS442" t="str">
            <v>Unseen Servant</v>
          </cell>
        </row>
        <row r="443">
          <cell r="CS443" t="str">
            <v>Vampiric Touch</v>
          </cell>
        </row>
        <row r="444">
          <cell r="CS444" t="str">
            <v>Vicious Mockery</v>
          </cell>
        </row>
        <row r="445">
          <cell r="CS445" t="str">
            <v>Virtue</v>
          </cell>
        </row>
        <row r="446">
          <cell r="CS446" t="str">
            <v>Vitriolic Sphere</v>
          </cell>
        </row>
        <row r="447">
          <cell r="CS447" t="str">
            <v>Wall of Fire</v>
          </cell>
        </row>
        <row r="448">
          <cell r="CS448" t="str">
            <v>Wall of Force</v>
          </cell>
        </row>
        <row r="449">
          <cell r="CS449" t="str">
            <v>Wall of Ice</v>
          </cell>
        </row>
        <row r="450">
          <cell r="CS450" t="str">
            <v>Wall of Light</v>
          </cell>
        </row>
        <row r="451">
          <cell r="CS451" t="str">
            <v>Wall of Sand</v>
          </cell>
        </row>
        <row r="452">
          <cell r="CS452" t="str">
            <v>Wall of Stone</v>
          </cell>
        </row>
        <row r="453">
          <cell r="CS453" t="str">
            <v>Wall of Thorns</v>
          </cell>
        </row>
        <row r="454">
          <cell r="CS454" t="str">
            <v>Wall of Water</v>
          </cell>
        </row>
        <row r="455">
          <cell r="CS455" t="str">
            <v>Warding Bond</v>
          </cell>
        </row>
        <row r="456">
          <cell r="CS456" t="str">
            <v>Warding Wind</v>
          </cell>
        </row>
        <row r="457">
          <cell r="CS457" t="str">
            <v>Water Breathing</v>
          </cell>
        </row>
        <row r="458">
          <cell r="CS458" t="str">
            <v>Water Walk</v>
          </cell>
        </row>
        <row r="459">
          <cell r="CS459" t="str">
            <v>Watery Sphere</v>
          </cell>
        </row>
        <row r="460">
          <cell r="CS460" t="str">
            <v>Web</v>
          </cell>
        </row>
        <row r="461">
          <cell r="CS461" t="str">
            <v>Weird</v>
          </cell>
        </row>
        <row r="462">
          <cell r="CS462" t="str">
            <v>Whirlwind</v>
          </cell>
        </row>
        <row r="463">
          <cell r="CS463" t="str">
            <v>Wild Cunning</v>
          </cell>
        </row>
        <row r="464">
          <cell r="CS464" t="str">
            <v>Wind Walk</v>
          </cell>
        </row>
        <row r="465">
          <cell r="CS465" t="str">
            <v>Wind Wall</v>
          </cell>
        </row>
        <row r="466">
          <cell r="CS466" t="str">
            <v>Wish</v>
          </cell>
        </row>
        <row r="467">
          <cell r="CS467" t="str">
            <v>Witch Bolt</v>
          </cell>
        </row>
        <row r="468">
          <cell r="CS468" t="str">
            <v>Word of Radiance</v>
          </cell>
        </row>
        <row r="469">
          <cell r="CS469" t="str">
            <v>Word of Recall</v>
          </cell>
        </row>
        <row r="470">
          <cell r="CS470" t="str">
            <v>Wrath of Nature</v>
          </cell>
        </row>
        <row r="471">
          <cell r="CS471" t="str">
            <v>Wrathful Smite</v>
          </cell>
        </row>
        <row r="472">
          <cell r="CS472" t="str">
            <v>Zephyr Strike</v>
          </cell>
        </row>
        <row r="473">
          <cell r="CS473" t="str">
            <v>Zone of Truth</v>
          </cell>
        </row>
      </sheetData>
      <sheetData sheetId="13">
        <row r="4">
          <cell r="V4">
            <v>12</v>
          </cell>
        </row>
        <row r="5">
          <cell r="V5">
            <v>15</v>
          </cell>
        </row>
        <row r="6">
          <cell r="V6">
            <v>12</v>
          </cell>
        </row>
        <row r="7">
          <cell r="V7">
            <v>13</v>
          </cell>
        </row>
        <row r="11">
          <cell r="M11">
            <v>51</v>
          </cell>
        </row>
        <row r="14">
          <cell r="P14">
            <v>285</v>
          </cell>
          <cell r="Q14">
            <v>95.01</v>
          </cell>
          <cell r="R14">
            <v>190.01</v>
          </cell>
          <cell r="S14">
            <v>570</v>
          </cell>
        </row>
        <row r="15">
          <cell r="V15">
            <v>2</v>
          </cell>
        </row>
        <row r="16">
          <cell r="P16" t="b">
            <v>1</v>
          </cell>
        </row>
        <row r="17">
          <cell r="P17" t="b">
            <v>0</v>
          </cell>
        </row>
        <row r="19">
          <cell r="A19">
            <v>6</v>
          </cell>
        </row>
        <row r="22">
          <cell r="J22">
            <v>56</v>
          </cell>
        </row>
        <row r="38">
          <cell r="D38" t="str">
            <v>20 ft.</v>
          </cell>
          <cell r="E38" t="str">
            <v>0 ft.</v>
          </cell>
          <cell r="F38" t="str">
            <v>10 ft.</v>
          </cell>
          <cell r="G38" t="str">
            <v>10 ft.</v>
          </cell>
        </row>
        <row r="67">
          <cell r="AD67" t="str">
            <v>Fighter 6/Wizard 2</v>
          </cell>
          <cell r="AE67" t="str">
            <v>Eldritch Knight/War Mage</v>
          </cell>
          <cell r="AG67" t="str">
            <v>INT</v>
          </cell>
        </row>
        <row r="75">
          <cell r="M75" t="str">
            <v>Select Heroic Deed</v>
          </cell>
        </row>
        <row r="76">
          <cell r="M76" t="str">
            <v>Select Heroic Deed</v>
          </cell>
        </row>
        <row r="77">
          <cell r="M77" t="str">
            <v>Select Heroic Deed</v>
          </cell>
        </row>
        <row r="78">
          <cell r="M78" t="str">
            <v>Select Heroic Deed</v>
          </cell>
        </row>
        <row r="79">
          <cell r="M79" t="str">
            <v>Select Heroic Deed</v>
          </cell>
        </row>
        <row r="80">
          <cell r="M80" t="str">
            <v>Select Heroic Deed</v>
          </cell>
        </row>
        <row r="81">
          <cell r="M81" t="str">
            <v>Select Heroic Deed</v>
          </cell>
        </row>
        <row r="91">
          <cell r="Y91">
            <v>7</v>
          </cell>
          <cell r="Z91">
            <v>2</v>
          </cell>
          <cell r="AA91">
            <v>4</v>
          </cell>
          <cell r="AB91">
            <v>4</v>
          </cell>
          <cell r="AC91">
            <v>1</v>
          </cell>
          <cell r="AD91">
            <v>2</v>
          </cell>
        </row>
        <row r="115">
          <cell r="K115" t="str">
            <v>RACIAL ABILITIES</v>
          </cell>
          <cell r="M115">
            <v>1</v>
          </cell>
        </row>
      </sheetData>
      <sheetData sheetId="14">
        <row r="10">
          <cell r="AU10">
            <v>0</v>
          </cell>
        </row>
      </sheetData>
      <sheetData sheetId="15" refreshError="1"/>
      <sheetData sheetId="16" refreshError="1"/>
      <sheetData sheetId="17">
        <row r="1">
          <cell r="AO1" t="str">
            <v>15</v>
          </cell>
        </row>
      </sheetData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 Sheet"/>
    </sheetNames>
    <sheetDataSet>
      <sheetData sheetId="0">
        <row r="229">
          <cell r="C229" t="b">
            <v>0</v>
          </cell>
        </row>
        <row r="230">
          <cell r="C230" t="b">
            <v>0</v>
          </cell>
        </row>
        <row r="231">
          <cell r="C231" t="b">
            <v>0</v>
          </cell>
        </row>
        <row r="232">
          <cell r="C232" t="b">
            <v>0</v>
          </cell>
        </row>
        <row r="233">
          <cell r="C233" t="b">
            <v>0</v>
          </cell>
        </row>
        <row r="234">
          <cell r="C234" t="b">
            <v>0</v>
          </cell>
        </row>
        <row r="235">
          <cell r="C235" t="b">
            <v>0</v>
          </cell>
        </row>
        <row r="236">
          <cell r="C236" t="b">
            <v>0</v>
          </cell>
        </row>
        <row r="237">
          <cell r="C237" t="b">
            <v>0</v>
          </cell>
        </row>
        <row r="238">
          <cell r="C238" t="b">
            <v>0</v>
          </cell>
        </row>
        <row r="239">
          <cell r="C239" t="b">
            <v>0</v>
          </cell>
        </row>
        <row r="240">
          <cell r="C240" t="b">
            <v>0</v>
          </cell>
        </row>
        <row r="241">
          <cell r="C241" t="b">
            <v>0</v>
          </cell>
        </row>
        <row r="242">
          <cell r="C242" t="b">
            <v>0</v>
          </cell>
        </row>
        <row r="243">
          <cell r="C243" t="b">
            <v>0</v>
          </cell>
        </row>
        <row r="244">
          <cell r="C244" t="b">
            <v>0</v>
          </cell>
        </row>
        <row r="245">
          <cell r="C245" t="b">
            <v>0</v>
          </cell>
        </row>
        <row r="246">
          <cell r="C246" t="b">
            <v>0</v>
          </cell>
        </row>
        <row r="247">
          <cell r="C247" t="b">
            <v>0</v>
          </cell>
        </row>
        <row r="248">
          <cell r="C248" t="b">
            <v>0</v>
          </cell>
        </row>
        <row r="249">
          <cell r="C249" t="b">
            <v>0</v>
          </cell>
        </row>
        <row r="250">
          <cell r="C250" t="b">
            <v>0</v>
          </cell>
        </row>
        <row r="251">
          <cell r="C251" t="b">
            <v>0</v>
          </cell>
        </row>
        <row r="252">
          <cell r="C252" t="b">
            <v>0</v>
          </cell>
        </row>
        <row r="253">
          <cell r="C253" t="b">
            <v>0</v>
          </cell>
        </row>
        <row r="254">
          <cell r="C254" t="b">
            <v>0</v>
          </cell>
        </row>
        <row r="255">
          <cell r="C255" t="b">
            <v>0</v>
          </cell>
        </row>
        <row r="256">
          <cell r="C256" t="b">
            <v>0</v>
          </cell>
        </row>
        <row r="257">
          <cell r="C257" t="b">
            <v>0</v>
          </cell>
        </row>
        <row r="258">
          <cell r="C258" t="b">
            <v>0</v>
          </cell>
        </row>
        <row r="259">
          <cell r="C259" t="b">
            <v>0</v>
          </cell>
        </row>
        <row r="260">
          <cell r="C260" t="b">
            <v>0</v>
          </cell>
        </row>
        <row r="261">
          <cell r="C261" t="b">
            <v>0</v>
          </cell>
        </row>
        <row r="262">
          <cell r="C262" t="b">
            <v>0</v>
          </cell>
        </row>
        <row r="263">
          <cell r="C263" t="b">
            <v>0</v>
          </cell>
        </row>
        <row r="264">
          <cell r="C264" t="b">
            <v>0</v>
          </cell>
        </row>
        <row r="265">
          <cell r="C265" t="b">
            <v>0</v>
          </cell>
        </row>
        <row r="266">
          <cell r="C266" t="b">
            <v>0</v>
          </cell>
        </row>
        <row r="267">
          <cell r="C267" t="b">
            <v>0</v>
          </cell>
        </row>
        <row r="268">
          <cell r="C268" t="b">
            <v>0</v>
          </cell>
        </row>
        <row r="269">
          <cell r="C269" t="b">
            <v>0</v>
          </cell>
        </row>
        <row r="270">
          <cell r="C270" t="b">
            <v>0</v>
          </cell>
        </row>
        <row r="271">
          <cell r="C271" t="b">
            <v>0</v>
          </cell>
        </row>
        <row r="272">
          <cell r="C272" t="b">
            <v>0</v>
          </cell>
        </row>
        <row r="273">
          <cell r="C273" t="b">
            <v>0</v>
          </cell>
        </row>
        <row r="274">
          <cell r="C274" t="b">
            <v>0</v>
          </cell>
        </row>
        <row r="275">
          <cell r="C275" t="b">
            <v>0</v>
          </cell>
        </row>
        <row r="276">
          <cell r="C276" t="b">
            <v>0</v>
          </cell>
        </row>
        <row r="277">
          <cell r="C277" t="b">
            <v>0</v>
          </cell>
        </row>
        <row r="278">
          <cell r="C278" t="b">
            <v>0</v>
          </cell>
        </row>
        <row r="279">
          <cell r="C279" t="b">
            <v>0</v>
          </cell>
        </row>
        <row r="280">
          <cell r="C280" t="b">
            <v>0</v>
          </cell>
        </row>
        <row r="281">
          <cell r="C281" t="b">
            <v>0</v>
          </cell>
        </row>
        <row r="282">
          <cell r="C282" t="b">
            <v>0</v>
          </cell>
        </row>
        <row r="283">
          <cell r="C283" t="b">
            <v>0</v>
          </cell>
        </row>
        <row r="284">
          <cell r="C284" t="b">
            <v>0</v>
          </cell>
        </row>
        <row r="285">
          <cell r="C285" t="b">
            <v>0</v>
          </cell>
        </row>
        <row r="286">
          <cell r="C286" t="b">
            <v>0</v>
          </cell>
        </row>
        <row r="287">
          <cell r="C287" t="b">
            <v>0</v>
          </cell>
        </row>
        <row r="288">
          <cell r="C288" t="b">
            <v>0</v>
          </cell>
        </row>
        <row r="289">
          <cell r="C289" t="b">
            <v>0</v>
          </cell>
        </row>
        <row r="290">
          <cell r="C290" t="b">
            <v>0</v>
          </cell>
        </row>
        <row r="291">
          <cell r="C291" t="b">
            <v>0</v>
          </cell>
        </row>
        <row r="292">
          <cell r="C292" t="b">
            <v>0</v>
          </cell>
        </row>
        <row r="293">
          <cell r="C293" t="b">
            <v>0</v>
          </cell>
        </row>
        <row r="294">
          <cell r="C294" t="b">
            <v>0</v>
          </cell>
        </row>
        <row r="295">
          <cell r="C295" t="b">
            <v>0</v>
          </cell>
        </row>
        <row r="296">
          <cell r="C296" t="b">
            <v>0</v>
          </cell>
        </row>
        <row r="297">
          <cell r="C297" t="b">
            <v>0</v>
          </cell>
        </row>
        <row r="298">
          <cell r="C298" t="b">
            <v>0</v>
          </cell>
        </row>
        <row r="299">
          <cell r="C299" t="b">
            <v>0</v>
          </cell>
        </row>
        <row r="300">
          <cell r="C300" t="b">
            <v>0</v>
          </cell>
        </row>
        <row r="301">
          <cell r="C301" t="b">
            <v>0</v>
          </cell>
        </row>
        <row r="302">
          <cell r="C302" t="b">
            <v>0</v>
          </cell>
        </row>
        <row r="303">
          <cell r="C303" t="b">
            <v>0</v>
          </cell>
        </row>
        <row r="304">
          <cell r="C304" t="b">
            <v>0</v>
          </cell>
        </row>
        <row r="305">
          <cell r="C305" t="b">
            <v>0</v>
          </cell>
        </row>
        <row r="306">
          <cell r="C306" t="b">
            <v>0</v>
          </cell>
        </row>
        <row r="307">
          <cell r="C307" t="b">
            <v>0</v>
          </cell>
        </row>
        <row r="308">
          <cell r="C308" t="b">
            <v>0</v>
          </cell>
        </row>
        <row r="309">
          <cell r="C309" t="b">
            <v>0</v>
          </cell>
        </row>
        <row r="310">
          <cell r="C310" t="b">
            <v>0</v>
          </cell>
        </row>
        <row r="311">
          <cell r="C311" t="b">
            <v>0</v>
          </cell>
        </row>
        <row r="312">
          <cell r="C312" t="b">
            <v>0</v>
          </cell>
        </row>
        <row r="313">
          <cell r="C313" t="b">
            <v>0</v>
          </cell>
        </row>
        <row r="314">
          <cell r="C314" t="b">
            <v>0</v>
          </cell>
        </row>
        <row r="315">
          <cell r="C315" t="b">
            <v>0</v>
          </cell>
        </row>
        <row r="316">
          <cell r="C316" t="b">
            <v>0</v>
          </cell>
        </row>
        <row r="317">
          <cell r="C317" t="b">
            <v>0</v>
          </cell>
        </row>
        <row r="318">
          <cell r="C318" t="b">
            <v>0</v>
          </cell>
        </row>
        <row r="319">
          <cell r="C319" t="b">
            <v>0</v>
          </cell>
        </row>
        <row r="320">
          <cell r="C320" t="b">
            <v>0</v>
          </cell>
        </row>
        <row r="321">
          <cell r="C321" t="b">
            <v>0</v>
          </cell>
        </row>
        <row r="322">
          <cell r="C322" t="b">
            <v>0</v>
          </cell>
        </row>
        <row r="323">
          <cell r="C323" t="b">
            <v>0</v>
          </cell>
        </row>
        <row r="324">
          <cell r="C324" t="b">
            <v>0</v>
          </cell>
        </row>
        <row r="325">
          <cell r="C325" t="b">
            <v>0</v>
          </cell>
        </row>
        <row r="326">
          <cell r="C326" t="b">
            <v>0</v>
          </cell>
        </row>
        <row r="327">
          <cell r="C327" t="b">
            <v>0</v>
          </cell>
        </row>
        <row r="328">
          <cell r="C328" t="b">
            <v>0</v>
          </cell>
        </row>
        <row r="329">
          <cell r="C329" t="b">
            <v>0</v>
          </cell>
        </row>
        <row r="330">
          <cell r="C330" t="b">
            <v>0</v>
          </cell>
        </row>
        <row r="331">
          <cell r="C331" t="b">
            <v>0</v>
          </cell>
        </row>
        <row r="332">
          <cell r="C332" t="b">
            <v>0</v>
          </cell>
        </row>
        <row r="333">
          <cell r="C333" t="b">
            <v>0</v>
          </cell>
        </row>
        <row r="334">
          <cell r="C334" t="b">
            <v>0</v>
          </cell>
        </row>
        <row r="335">
          <cell r="C335" t="b">
            <v>0</v>
          </cell>
        </row>
        <row r="336">
          <cell r="C336" t="b">
            <v>0</v>
          </cell>
        </row>
        <row r="337">
          <cell r="C337" t="b">
            <v>0</v>
          </cell>
        </row>
        <row r="338">
          <cell r="C338" t="b">
            <v>0</v>
          </cell>
        </row>
        <row r="339">
          <cell r="C339" t="b">
            <v>0</v>
          </cell>
        </row>
        <row r="340">
          <cell r="C340" t="b">
            <v>0</v>
          </cell>
        </row>
        <row r="341">
          <cell r="C341" t="b">
            <v>0</v>
          </cell>
        </row>
        <row r="342">
          <cell r="C342" t="b">
            <v>0</v>
          </cell>
        </row>
        <row r="343">
          <cell r="C343" t="b">
            <v>0</v>
          </cell>
        </row>
        <row r="344">
          <cell r="C344" t="b">
            <v>0</v>
          </cell>
        </row>
        <row r="345">
          <cell r="C345" t="b">
            <v>0</v>
          </cell>
        </row>
        <row r="346">
          <cell r="C346" t="b">
            <v>0</v>
          </cell>
        </row>
        <row r="347">
          <cell r="C347" t="b">
            <v>0</v>
          </cell>
        </row>
        <row r="348">
          <cell r="C348" t="b">
            <v>0</v>
          </cell>
        </row>
        <row r="349">
          <cell r="C349" t="b">
            <v>0</v>
          </cell>
        </row>
        <row r="350">
          <cell r="C350" t="b">
            <v>0</v>
          </cell>
        </row>
        <row r="351">
          <cell r="C351" t="b">
            <v>0</v>
          </cell>
        </row>
        <row r="352">
          <cell r="C352" t="b">
            <v>0</v>
          </cell>
        </row>
        <row r="353">
          <cell r="C353" t="b">
            <v>0</v>
          </cell>
        </row>
        <row r="354">
          <cell r="C354" t="b">
            <v>0</v>
          </cell>
        </row>
        <row r="355">
          <cell r="C355" t="b">
            <v>0</v>
          </cell>
        </row>
        <row r="356">
          <cell r="C356" t="b">
            <v>0</v>
          </cell>
        </row>
        <row r="357">
          <cell r="C357" t="b">
            <v>0</v>
          </cell>
        </row>
        <row r="358">
          <cell r="C358" t="b">
            <v>0</v>
          </cell>
        </row>
        <row r="359">
          <cell r="C359" t="b">
            <v>0</v>
          </cell>
        </row>
        <row r="360">
          <cell r="C360" t="b">
            <v>0</v>
          </cell>
        </row>
        <row r="361">
          <cell r="C361" t="b">
            <v>0</v>
          </cell>
        </row>
        <row r="362">
          <cell r="C362" t="b">
            <v>0</v>
          </cell>
        </row>
        <row r="363">
          <cell r="C363" t="b">
            <v>0</v>
          </cell>
        </row>
        <row r="364">
          <cell r="C364" t="b">
            <v>0</v>
          </cell>
        </row>
        <row r="365">
          <cell r="C365" t="b">
            <v>0</v>
          </cell>
        </row>
        <row r="366">
          <cell r="C366" t="b">
            <v>0</v>
          </cell>
        </row>
        <row r="367">
          <cell r="C367" t="b">
            <v>0</v>
          </cell>
        </row>
        <row r="368">
          <cell r="C368" t="b">
            <v>0</v>
          </cell>
        </row>
        <row r="369">
          <cell r="C369" t="b">
            <v>0</v>
          </cell>
        </row>
        <row r="370">
          <cell r="C370" t="b">
            <v>0</v>
          </cell>
        </row>
        <row r="371">
          <cell r="C371" t="b">
            <v>0</v>
          </cell>
        </row>
        <row r="372">
          <cell r="C372" t="b">
            <v>0</v>
          </cell>
        </row>
        <row r="373">
          <cell r="C373" t="b">
            <v>0</v>
          </cell>
        </row>
        <row r="374">
          <cell r="C374" t="b">
            <v>0</v>
          </cell>
        </row>
        <row r="375">
          <cell r="C375" t="b">
            <v>0</v>
          </cell>
        </row>
        <row r="376">
          <cell r="C376" t="b">
            <v>0</v>
          </cell>
        </row>
        <row r="377">
          <cell r="C377" t="b">
            <v>0</v>
          </cell>
        </row>
        <row r="378">
          <cell r="C378" t="b">
            <v>0</v>
          </cell>
        </row>
        <row r="379">
          <cell r="C379" t="b">
            <v>0</v>
          </cell>
        </row>
        <row r="380">
          <cell r="C380" t="b">
            <v>0</v>
          </cell>
        </row>
        <row r="381">
          <cell r="C381" t="b">
            <v>0</v>
          </cell>
        </row>
        <row r="382">
          <cell r="C382" t="b">
            <v>0</v>
          </cell>
        </row>
        <row r="383">
          <cell r="C383" t="b">
            <v>0</v>
          </cell>
        </row>
        <row r="384">
          <cell r="C384" t="b">
            <v>0</v>
          </cell>
        </row>
        <row r="385">
          <cell r="C385" t="b">
            <v>0</v>
          </cell>
        </row>
        <row r="386">
          <cell r="C386" t="b">
            <v>0</v>
          </cell>
        </row>
        <row r="387">
          <cell r="C387" t="b">
            <v>0</v>
          </cell>
        </row>
        <row r="388">
          <cell r="C388" t="b">
            <v>0</v>
          </cell>
        </row>
        <row r="389">
          <cell r="C389" t="b">
            <v>0</v>
          </cell>
        </row>
        <row r="390">
          <cell r="C390" t="b">
            <v>0</v>
          </cell>
        </row>
        <row r="391">
          <cell r="C391" t="b">
            <v>0</v>
          </cell>
        </row>
        <row r="392">
          <cell r="C392" t="b">
            <v>0</v>
          </cell>
        </row>
        <row r="393">
          <cell r="C393" t="b">
            <v>0</v>
          </cell>
        </row>
        <row r="394">
          <cell r="C394" t="b">
            <v>0</v>
          </cell>
        </row>
        <row r="395">
          <cell r="C395" t="b">
            <v>0</v>
          </cell>
        </row>
        <row r="396">
          <cell r="C396" t="b">
            <v>0</v>
          </cell>
        </row>
        <row r="397">
          <cell r="C397" t="b">
            <v>0</v>
          </cell>
        </row>
        <row r="398">
          <cell r="C398" t="b">
            <v>0</v>
          </cell>
        </row>
        <row r="399">
          <cell r="C399" t="b">
            <v>0</v>
          </cell>
        </row>
        <row r="400">
          <cell r="C400" t="b">
            <v>0</v>
          </cell>
        </row>
        <row r="401">
          <cell r="C401" t="b">
            <v>0</v>
          </cell>
        </row>
        <row r="402">
          <cell r="C402" t="b">
            <v>0</v>
          </cell>
        </row>
        <row r="403">
          <cell r="C403" t="b">
            <v>0</v>
          </cell>
        </row>
        <row r="404">
          <cell r="C404" t="b">
            <v>0</v>
          </cell>
        </row>
        <row r="405">
          <cell r="C405" t="b">
            <v>0</v>
          </cell>
        </row>
        <row r="406">
          <cell r="C406" t="b">
            <v>0</v>
          </cell>
        </row>
        <row r="407">
          <cell r="C407" t="b">
            <v>0</v>
          </cell>
        </row>
        <row r="408">
          <cell r="C408" t="b">
            <v>0</v>
          </cell>
        </row>
        <row r="409">
          <cell r="C409" t="b">
            <v>0</v>
          </cell>
        </row>
        <row r="410">
          <cell r="C410" t="b">
            <v>0</v>
          </cell>
        </row>
        <row r="411">
          <cell r="C411" t="b">
            <v>0</v>
          </cell>
        </row>
        <row r="412">
          <cell r="C412" t="b">
            <v>0</v>
          </cell>
        </row>
        <row r="413">
          <cell r="C413" t="b">
            <v>0</v>
          </cell>
        </row>
        <row r="414">
          <cell r="C414" t="b">
            <v>0</v>
          </cell>
        </row>
        <row r="415">
          <cell r="C415" t="b">
            <v>0</v>
          </cell>
        </row>
        <row r="416">
          <cell r="C416" t="b">
            <v>0</v>
          </cell>
        </row>
        <row r="417">
          <cell r="C417" t="b">
            <v>0</v>
          </cell>
        </row>
        <row r="418">
          <cell r="C418" t="b">
            <v>0</v>
          </cell>
        </row>
        <row r="419">
          <cell r="C419" t="b">
            <v>0</v>
          </cell>
        </row>
        <row r="420">
          <cell r="C420" t="b">
            <v>0</v>
          </cell>
        </row>
        <row r="421">
          <cell r="C421" t="b">
            <v>0</v>
          </cell>
        </row>
        <row r="422">
          <cell r="C422" t="b">
            <v>0</v>
          </cell>
        </row>
        <row r="423">
          <cell r="C423" t="b">
            <v>0</v>
          </cell>
        </row>
        <row r="424">
          <cell r="C424" t="b">
            <v>0</v>
          </cell>
        </row>
        <row r="425">
          <cell r="C425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44E7-CD88-48C8-AFE4-73872C8AD746}">
  <sheetPr>
    <tabColor rgb="FF6AA84F"/>
    <outlinePr summaryBelow="0" summaryRight="0"/>
  </sheetPr>
  <dimension ref="A1:AZ60"/>
  <sheetViews>
    <sheetView showGridLines="0" tabSelected="1" topLeftCell="A21" workbookViewId="0">
      <selection activeCell="AU3" sqref="AU3:AZ3"/>
    </sheetView>
  </sheetViews>
  <sheetFormatPr defaultColWidth="14.42578125" defaultRowHeight="15.75" customHeight="1"/>
  <cols>
    <col min="1" max="52" width="3" customWidth="1"/>
  </cols>
  <sheetData>
    <row r="1" spans="1:52" ht="18" customHeight="1">
      <c r="A1" s="1">
        <f>[1]Start!$J$38</f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>
        <f>[1]Start!$J$37</f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 t="str">
        <f>Background</f>
        <v>Mercenary Veteran</v>
      </c>
      <c r="AB1" s="2"/>
      <c r="AC1" s="2"/>
      <c r="AD1" s="2"/>
      <c r="AE1" s="2"/>
      <c r="AF1" s="2"/>
      <c r="AG1" s="2"/>
      <c r="AH1" s="6"/>
      <c r="AI1" s="7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</row>
    <row r="2" spans="1:52" ht="18" customHeight="1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0"/>
      <c r="O2" s="9" t="s">
        <v>1</v>
      </c>
      <c r="P2" s="8"/>
      <c r="Q2" s="8"/>
      <c r="R2" s="8"/>
      <c r="S2" s="8"/>
      <c r="T2" s="8"/>
      <c r="U2" s="8"/>
      <c r="V2" s="8"/>
      <c r="W2" s="8"/>
      <c r="X2" s="8"/>
      <c r="Y2" s="8"/>
      <c r="Z2" s="11"/>
      <c r="AA2" s="12" t="s">
        <v>2</v>
      </c>
      <c r="AB2" s="8"/>
      <c r="AC2" s="8"/>
      <c r="AD2" s="8"/>
      <c r="AE2" s="8"/>
      <c r="AF2" s="8"/>
      <c r="AG2" s="8"/>
      <c r="AH2" s="6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ht="18" customHeight="1">
      <c r="A3" s="4">
        <f>Lvl</f>
        <v>8</v>
      </c>
      <c r="B3" s="2"/>
      <c r="C3" s="2"/>
      <c r="D3" s="3"/>
      <c r="E3" s="4" t="str">
        <f>IF(Race="Centaur","Centaur (fey)",IF(Race="Feral Tiefling","Feral "&amp;Subrace,IF(AND(Subrace&lt;&gt;"Select Subrace",Subrace&lt;&gt;"None Available",Subrace&lt;&gt;"— Unofficial —",Subrace&lt;&gt;"Cantrip",Subrace&lt;&gt;"Elf Weapon Training",Subrace&lt;&gt;"Mask of the Wild",Subrace&lt;&gt;"Fleet of Foot",Subrace&lt;&gt;"Keen Senses",Subrace&lt;&gt;"Drow Magic",Subrace&lt;&gt;"Swimming Speed",Subrace&lt;&gt;"Manta Glide",Subrace&lt;&gt;"Nimble Climber",Subrace&lt;&gt;"Underwater Adaptation"),Subrace,Race)))</f>
        <v>Human [Core]</v>
      </c>
      <c r="F3" s="2"/>
      <c r="G3" s="2"/>
      <c r="H3" s="2"/>
      <c r="I3" s="2"/>
      <c r="J3" s="2"/>
      <c r="K3" s="2"/>
      <c r="L3" s="6"/>
      <c r="M3" s="4" t="str">
        <f>IFERROR([1]Final!$AD$67,"Select a Class")</f>
        <v>Fighter 6/Wizard 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6"/>
      <c r="AA3" s="4" t="str">
        <f>IFERROR([1]Final!AE67,"None")</f>
        <v>Eldritch Knight/War Mage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6"/>
      <c r="AQ3" s="4" t="str">
        <f>[1]Start!$J$45</f>
        <v/>
      </c>
      <c r="AR3" s="2"/>
      <c r="AS3" s="2"/>
      <c r="AT3" s="3"/>
      <c r="AU3" s="13" t="str">
        <f ca="1">IFERROR(__xludf.DUMMYFUNCTION("CONCATENATE(TO_TEXT(Start!$H$53),""/"",Start!$N$53)"),"0/300")</f>
        <v>0/300</v>
      </c>
      <c r="AV3" s="2"/>
      <c r="AW3" s="2"/>
      <c r="AX3" s="2"/>
      <c r="AY3" s="2"/>
      <c r="AZ3" s="2"/>
    </row>
    <row r="4" spans="1:52" ht="18" customHeight="1">
      <c r="A4" s="9" t="s">
        <v>3</v>
      </c>
      <c r="B4" s="8"/>
      <c r="C4" s="8"/>
      <c r="D4" s="10"/>
      <c r="E4" s="9" t="s">
        <v>4</v>
      </c>
      <c r="F4" s="8"/>
      <c r="G4" s="8"/>
      <c r="H4" s="8"/>
      <c r="I4" s="8"/>
      <c r="J4" s="8"/>
      <c r="K4" s="8"/>
      <c r="L4" s="6"/>
      <c r="M4" s="9" t="s">
        <v>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4"/>
      <c r="AA4" s="9" t="s">
        <v>6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4"/>
      <c r="AQ4" s="9" t="s">
        <v>7</v>
      </c>
      <c r="AR4" s="8"/>
      <c r="AS4" s="8"/>
      <c r="AT4" s="11"/>
      <c r="AU4" s="15" t="s">
        <v>8</v>
      </c>
      <c r="AV4" s="8"/>
      <c r="AW4" s="8"/>
      <c r="AX4" s="8"/>
      <c r="AY4" s="8"/>
      <c r="AZ4" s="8"/>
    </row>
    <row r="5" spans="1:52" ht="18" customHeight="1">
      <c r="A5" s="4">
        <f>[1]Start!$AJ$37</f>
        <v>0</v>
      </c>
      <c r="B5" s="2"/>
      <c r="C5" s="2"/>
      <c r="D5" s="2"/>
      <c r="E5" s="2"/>
      <c r="F5" s="6"/>
      <c r="G5" s="4">
        <f>[1]Start!$AJ$38</f>
        <v>0</v>
      </c>
      <c r="H5" s="2"/>
      <c r="I5" s="6"/>
      <c r="J5" s="4">
        <f>[1]Start!$AJ$42</f>
        <v>0</v>
      </c>
      <c r="K5" s="2"/>
      <c r="L5" s="3"/>
      <c r="M5" s="4">
        <f>[1]Start!$AJ$43</f>
        <v>0</v>
      </c>
      <c r="N5" s="2"/>
      <c r="O5" s="2"/>
      <c r="P5" s="3"/>
      <c r="Q5" s="4">
        <f>[1]Start!$AJ$44</f>
        <v>0</v>
      </c>
      <c r="R5" s="2"/>
      <c r="S5" s="2"/>
      <c r="T5" s="2"/>
      <c r="U5" s="2"/>
      <c r="V5" s="3"/>
      <c r="W5" s="4">
        <f>[1]Start!$AJ$45</f>
        <v>0</v>
      </c>
      <c r="X5" s="2"/>
      <c r="Y5" s="2"/>
      <c r="Z5" s="2"/>
      <c r="AA5" s="2"/>
      <c r="AB5" s="6"/>
      <c r="AC5" s="5">
        <f>[1]Start!$AJ$46</f>
        <v>0</v>
      </c>
      <c r="AD5" s="2"/>
      <c r="AE5" s="2"/>
      <c r="AF5" s="2"/>
      <c r="AG5" s="2"/>
      <c r="AH5" s="6"/>
      <c r="AI5" s="4" t="str">
        <f>[1]Start!$AJ$40</f>
        <v>Chaotic Good</v>
      </c>
      <c r="AJ5" s="2"/>
      <c r="AK5" s="2"/>
      <c r="AL5" s="2"/>
      <c r="AM5" s="2"/>
      <c r="AN5" s="2"/>
      <c r="AO5" s="2"/>
      <c r="AP5" s="6"/>
      <c r="AQ5" s="4" t="str">
        <f>[1]Start!$AJ$41</f>
        <v>Helm (LN)</v>
      </c>
      <c r="AR5" s="2"/>
      <c r="AS5" s="2"/>
      <c r="AT5" s="2"/>
      <c r="AU5" s="2"/>
      <c r="AV5" s="2"/>
      <c r="AW5" s="2"/>
      <c r="AX5" s="2"/>
      <c r="AY5" s="2"/>
      <c r="AZ5" s="2"/>
    </row>
    <row r="6" spans="1:52" ht="18" customHeight="1">
      <c r="A6" s="9" t="s">
        <v>9</v>
      </c>
      <c r="B6" s="8"/>
      <c r="C6" s="8"/>
      <c r="D6" s="8"/>
      <c r="E6" s="8"/>
      <c r="F6" s="14"/>
      <c r="G6" s="9" t="s">
        <v>10</v>
      </c>
      <c r="H6" s="8"/>
      <c r="I6" s="6"/>
      <c r="J6" s="9" t="s">
        <v>11</v>
      </c>
      <c r="K6" s="8"/>
      <c r="L6" s="11"/>
      <c r="M6" s="9" t="s">
        <v>12</v>
      </c>
      <c r="N6" s="8"/>
      <c r="O6" s="11"/>
      <c r="P6" s="6"/>
      <c r="Q6" s="11" t="s">
        <v>13</v>
      </c>
      <c r="R6" s="11"/>
      <c r="S6" s="11"/>
      <c r="T6" s="11"/>
      <c r="U6" s="14"/>
      <c r="V6" s="6"/>
      <c r="W6" s="9" t="s">
        <v>14</v>
      </c>
      <c r="X6" s="8"/>
      <c r="Y6" s="11"/>
      <c r="Z6" s="11"/>
      <c r="AA6" s="11"/>
      <c r="AB6" s="6"/>
      <c r="AC6" s="9" t="s">
        <v>15</v>
      </c>
      <c r="AD6" s="8"/>
      <c r="AE6" s="11"/>
      <c r="AF6" s="11"/>
      <c r="AG6" s="14"/>
      <c r="AH6" s="14"/>
      <c r="AI6" s="9" t="s">
        <v>16</v>
      </c>
      <c r="AJ6" s="8"/>
      <c r="AK6" s="8"/>
      <c r="AL6" s="8"/>
      <c r="AM6" s="8"/>
      <c r="AN6" s="8"/>
      <c r="AO6" s="8"/>
      <c r="AP6" s="14"/>
      <c r="AQ6" s="9" t="s">
        <v>17</v>
      </c>
      <c r="AR6" s="8"/>
      <c r="AS6" s="8"/>
      <c r="AT6" s="8"/>
      <c r="AU6" s="8"/>
      <c r="AV6" s="8"/>
      <c r="AW6" s="8"/>
      <c r="AX6" s="8"/>
      <c r="AY6" s="8"/>
      <c r="AZ6" s="8"/>
    </row>
    <row r="7" spans="1:52" ht="18" customHeight="1">
      <c r="A7" s="16" t="s">
        <v>18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8"/>
      <c r="AE7" s="16" t="s">
        <v>19</v>
      </c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ht="18" customHeight="1">
      <c r="A8" s="19" t="s">
        <v>20</v>
      </c>
      <c r="B8" s="8"/>
      <c r="C8" s="8"/>
      <c r="D8" s="8"/>
      <c r="E8" s="20"/>
      <c r="F8" s="19" t="s">
        <v>21</v>
      </c>
      <c r="G8" s="8"/>
      <c r="H8" s="8"/>
      <c r="I8" s="8"/>
      <c r="J8" s="20"/>
      <c r="K8" s="19" t="s">
        <v>22</v>
      </c>
      <c r="L8" s="8"/>
      <c r="M8" s="8"/>
      <c r="N8" s="8"/>
      <c r="O8" s="20"/>
      <c r="P8" s="19" t="s">
        <v>23</v>
      </c>
      <c r="Q8" s="8"/>
      <c r="R8" s="8"/>
      <c r="S8" s="8"/>
      <c r="T8" s="20"/>
      <c r="U8" s="19" t="s">
        <v>24</v>
      </c>
      <c r="V8" s="8"/>
      <c r="W8" s="8"/>
      <c r="X8" s="8"/>
      <c r="Y8" s="20"/>
      <c r="Z8" s="19" t="s">
        <v>25</v>
      </c>
      <c r="AA8" s="8"/>
      <c r="AB8" s="8"/>
      <c r="AC8" s="8"/>
      <c r="AD8" s="18"/>
      <c r="AE8" s="21" t="s">
        <v>26</v>
      </c>
      <c r="AF8" s="8"/>
      <c r="AG8" s="8"/>
      <c r="AH8" s="8"/>
      <c r="AI8" s="8"/>
      <c r="AJ8" s="22" t="s">
        <v>27</v>
      </c>
      <c r="AK8" s="8"/>
      <c r="AL8" s="6"/>
      <c r="AM8" s="22" t="s">
        <v>28</v>
      </c>
      <c r="AN8" s="8"/>
      <c r="AO8" s="8"/>
      <c r="AP8" s="23" t="s">
        <v>29</v>
      </c>
      <c r="AQ8" s="8"/>
      <c r="AR8" s="8"/>
      <c r="AS8" s="22" t="s">
        <v>27</v>
      </c>
      <c r="AT8" s="8"/>
      <c r="AU8" s="23" t="s">
        <v>30</v>
      </c>
      <c r="AV8" s="8"/>
      <c r="AW8" s="8"/>
      <c r="AX8" s="8"/>
      <c r="AY8" s="22" t="s">
        <v>31</v>
      </c>
      <c r="AZ8" s="8"/>
    </row>
    <row r="9" spans="1:52" ht="18" customHeight="1">
      <c r="A9" s="24">
        <f>STR</f>
        <v>19</v>
      </c>
      <c r="B9" s="8"/>
      <c r="C9" s="8"/>
      <c r="D9" s="25"/>
      <c r="E9" s="26"/>
      <c r="F9" s="27">
        <f>DEX</f>
        <v>14</v>
      </c>
      <c r="G9" s="8"/>
      <c r="H9" s="8"/>
      <c r="I9" s="25"/>
      <c r="J9" s="26"/>
      <c r="K9" s="27">
        <f>CON</f>
        <v>13</v>
      </c>
      <c r="L9" s="8"/>
      <c r="M9" s="8"/>
      <c r="N9" s="25"/>
      <c r="O9" s="26"/>
      <c r="P9" s="24">
        <f>INT</f>
        <v>19</v>
      </c>
      <c r="Q9" s="8"/>
      <c r="R9" s="8"/>
      <c r="S9" s="25"/>
      <c r="T9" s="26"/>
      <c r="U9" s="27">
        <f>WIS</f>
        <v>12</v>
      </c>
      <c r="V9" s="8"/>
      <c r="W9" s="8"/>
      <c r="X9" s="25"/>
      <c r="Y9" s="26"/>
      <c r="Z9" s="27">
        <f>CHA</f>
        <v>14</v>
      </c>
      <c r="AA9" s="8"/>
      <c r="AB9" s="8"/>
      <c r="AC9" s="25"/>
      <c r="AD9" s="28"/>
      <c r="AE9" s="8"/>
      <c r="AF9" s="8"/>
      <c r="AG9" s="8"/>
      <c r="AH9" s="8"/>
      <c r="AI9" s="8"/>
      <c r="AJ9" s="8"/>
      <c r="AK9" s="8"/>
      <c r="AL9" s="6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18" customHeight="1">
      <c r="A10" s="29"/>
      <c r="B10" s="8"/>
      <c r="C10" s="8"/>
      <c r="D10" s="25"/>
      <c r="E10" s="26"/>
      <c r="F10" s="29"/>
      <c r="G10" s="8"/>
      <c r="H10" s="8"/>
      <c r="I10" s="25"/>
      <c r="J10" s="26"/>
      <c r="K10" s="29"/>
      <c r="L10" s="8"/>
      <c r="M10" s="8"/>
      <c r="N10" s="25"/>
      <c r="O10" s="26"/>
      <c r="P10" s="29"/>
      <c r="Q10" s="8"/>
      <c r="R10" s="8"/>
      <c r="S10" s="25"/>
      <c r="T10" s="26"/>
      <c r="U10" s="29"/>
      <c r="V10" s="8"/>
      <c r="W10" s="8"/>
      <c r="X10" s="25"/>
      <c r="Y10" s="26"/>
      <c r="Z10" s="29"/>
      <c r="AA10" s="8"/>
      <c r="AB10" s="8"/>
      <c r="AC10" s="25"/>
      <c r="AD10" s="28"/>
      <c r="AE10" s="30" t="s">
        <v>32</v>
      </c>
      <c r="AF10" s="8"/>
      <c r="AG10" s="8"/>
      <c r="AH10" s="8"/>
      <c r="AI10" s="8"/>
      <c r="AJ10" s="31" t="s">
        <v>21</v>
      </c>
      <c r="AK10" s="8"/>
      <c r="AL10" s="32"/>
      <c r="AM10" s="33" t="str">
        <f>IF(ISBLANK([1]Start!$BF108),"o","●")</f>
        <v>o</v>
      </c>
      <c r="AN10" s="8"/>
      <c r="AO10" s="8"/>
      <c r="AP10" s="34">
        <f>[1]Start!$BC108</f>
        <v>2</v>
      </c>
      <c r="AQ10" s="2"/>
      <c r="AR10" s="2"/>
      <c r="AS10" s="35">
        <f>DexMod</f>
        <v>2</v>
      </c>
      <c r="AT10" s="8"/>
      <c r="AU10" s="35">
        <f>IF([1]Start!$BF108="●",Prof,IF([1]Start!$BF108="x",Prof*2,0))</f>
        <v>0</v>
      </c>
      <c r="AV10" s="8"/>
      <c r="AW10" s="8"/>
      <c r="AX10" s="8"/>
      <c r="AY10" s="35">
        <f t="shared" ref="AY10:AY27" si="0">$AP10-SUM($AS10,$AU10)</f>
        <v>0</v>
      </c>
      <c r="AZ10" s="8"/>
    </row>
    <row r="11" spans="1:52" ht="18" customHeight="1">
      <c r="A11" s="36"/>
      <c r="B11" s="37">
        <f>StrMod</f>
        <v>4</v>
      </c>
      <c r="C11" s="2"/>
      <c r="D11" s="38"/>
      <c r="E11" s="6"/>
      <c r="F11" s="36"/>
      <c r="G11" s="37">
        <f>DexMod</f>
        <v>2</v>
      </c>
      <c r="H11" s="2"/>
      <c r="I11" s="38"/>
      <c r="J11" s="39"/>
      <c r="K11" s="36"/>
      <c r="L11" s="37">
        <f>ConMod</f>
        <v>1</v>
      </c>
      <c r="M11" s="2"/>
      <c r="N11" s="38"/>
      <c r="O11" s="39"/>
      <c r="P11" s="36"/>
      <c r="Q11" s="37">
        <f>IntMod</f>
        <v>4</v>
      </c>
      <c r="R11" s="2"/>
      <c r="S11" s="38"/>
      <c r="T11" s="39"/>
      <c r="U11" s="36"/>
      <c r="V11" s="37">
        <f>WisMod</f>
        <v>1</v>
      </c>
      <c r="W11" s="2"/>
      <c r="X11" s="38"/>
      <c r="Y11" s="6"/>
      <c r="Z11" s="36"/>
      <c r="AA11" s="37">
        <f>ChaMod</f>
        <v>2</v>
      </c>
      <c r="AB11" s="2"/>
      <c r="AC11" s="38"/>
      <c r="AD11" s="6"/>
      <c r="AE11" s="30" t="s">
        <v>33</v>
      </c>
      <c r="AF11" s="8"/>
      <c r="AG11" s="8"/>
      <c r="AH11" s="8"/>
      <c r="AI11" s="8"/>
      <c r="AJ11" s="31" t="s">
        <v>24</v>
      </c>
      <c r="AK11" s="8"/>
      <c r="AL11" s="32"/>
      <c r="AM11" s="33" t="str">
        <f>IF(ISBLANK([1]Start!$BF109),"o","●")</f>
        <v>o</v>
      </c>
      <c r="AN11" s="8"/>
      <c r="AO11" s="8"/>
      <c r="AP11" s="34">
        <f>[1]Start!$BC109</f>
        <v>1</v>
      </c>
      <c r="AQ11" s="2"/>
      <c r="AR11" s="2"/>
      <c r="AS11" s="35">
        <f>WisMod</f>
        <v>1</v>
      </c>
      <c r="AT11" s="8"/>
      <c r="AU11" s="35">
        <f>IF([1]Start!$BF109="●",Prof,IF([1]Start!$BF109="x",Prof*2,0))</f>
        <v>0</v>
      </c>
      <c r="AV11" s="8"/>
      <c r="AW11" s="8"/>
      <c r="AX11" s="8"/>
      <c r="AY11" s="35">
        <f t="shared" si="0"/>
        <v>0</v>
      </c>
      <c r="AZ11" s="8"/>
    </row>
    <row r="12" spans="1:52" ht="1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30" t="s">
        <v>34</v>
      </c>
      <c r="AF12" s="8"/>
      <c r="AG12" s="8"/>
      <c r="AH12" s="8"/>
      <c r="AI12" s="8"/>
      <c r="AJ12" s="31" t="s">
        <v>23</v>
      </c>
      <c r="AK12" s="8"/>
      <c r="AL12" s="32"/>
      <c r="AM12" s="33" t="str">
        <f>IF(ISBLANK([1]Start!$BF110),"o","●")</f>
        <v>o</v>
      </c>
      <c r="AN12" s="8"/>
      <c r="AO12" s="8"/>
      <c r="AP12" s="34">
        <f>[1]Start!$BC110</f>
        <v>4</v>
      </c>
      <c r="AQ12" s="2"/>
      <c r="AR12" s="2"/>
      <c r="AS12" s="35">
        <f>IntMod</f>
        <v>4</v>
      </c>
      <c r="AT12" s="8"/>
      <c r="AU12" s="35">
        <f>IF([1]Start!$BF110="●",Prof,IF([1]Start!$BF110="x",Prof*2,0))</f>
        <v>0</v>
      </c>
      <c r="AV12" s="8"/>
      <c r="AW12" s="8"/>
      <c r="AX12" s="8"/>
      <c r="AY12" s="35">
        <f t="shared" si="0"/>
        <v>0</v>
      </c>
      <c r="AZ12" s="8"/>
    </row>
    <row r="13" spans="1:52" ht="18" customHeight="1">
      <c r="A13" s="16" t="s">
        <v>35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6"/>
      <c r="AE13" s="30" t="s">
        <v>36</v>
      </c>
      <c r="AF13" s="8"/>
      <c r="AG13" s="8"/>
      <c r="AH13" s="8"/>
      <c r="AI13" s="8"/>
      <c r="AJ13" s="31" t="s">
        <v>20</v>
      </c>
      <c r="AK13" s="8"/>
      <c r="AL13" s="32"/>
      <c r="AM13" s="33" t="str">
        <f>IF(ISBLANK([1]Start!$BF111),"o","●")</f>
        <v>●</v>
      </c>
      <c r="AN13" s="8"/>
      <c r="AO13" s="8"/>
      <c r="AP13" s="34">
        <f>[1]Start!$BC111</f>
        <v>7</v>
      </c>
      <c r="AQ13" s="2"/>
      <c r="AR13" s="2"/>
      <c r="AS13" s="35">
        <f>StrMod</f>
        <v>4</v>
      </c>
      <c r="AT13" s="8"/>
      <c r="AU13" s="35">
        <f>IF([1]Start!$BF111="●",Prof,IF([1]Start!$BF111="x",Prof*2,0))</f>
        <v>3</v>
      </c>
      <c r="AV13" s="8"/>
      <c r="AW13" s="8"/>
      <c r="AX13" s="8"/>
      <c r="AY13" s="35">
        <f t="shared" si="0"/>
        <v>0</v>
      </c>
      <c r="AZ13" s="8"/>
    </row>
    <row r="14" spans="1:52" ht="18" customHeight="1">
      <c r="A14" s="19" t="s">
        <v>20</v>
      </c>
      <c r="B14" s="8"/>
      <c r="C14" s="8"/>
      <c r="D14" s="8"/>
      <c r="E14" s="40"/>
      <c r="F14" s="19" t="s">
        <v>21</v>
      </c>
      <c r="G14" s="8"/>
      <c r="H14" s="8"/>
      <c r="I14" s="8"/>
      <c r="J14" s="40"/>
      <c r="K14" s="19" t="s">
        <v>22</v>
      </c>
      <c r="L14" s="8"/>
      <c r="M14" s="8"/>
      <c r="N14" s="8"/>
      <c r="O14" s="40"/>
      <c r="P14" s="19" t="s">
        <v>23</v>
      </c>
      <c r="Q14" s="8"/>
      <c r="R14" s="8"/>
      <c r="S14" s="8"/>
      <c r="T14" s="40"/>
      <c r="U14" s="19" t="s">
        <v>24</v>
      </c>
      <c r="V14" s="8"/>
      <c r="W14" s="8"/>
      <c r="X14" s="8"/>
      <c r="Y14" s="40"/>
      <c r="Z14" s="19" t="s">
        <v>25</v>
      </c>
      <c r="AA14" s="8"/>
      <c r="AB14" s="8"/>
      <c r="AC14" s="8"/>
      <c r="AD14" s="6"/>
      <c r="AE14" s="30" t="s">
        <v>37</v>
      </c>
      <c r="AF14" s="8"/>
      <c r="AG14" s="8"/>
      <c r="AH14" s="8"/>
      <c r="AI14" s="8"/>
      <c r="AJ14" s="31" t="s">
        <v>25</v>
      </c>
      <c r="AK14" s="8"/>
      <c r="AL14" s="32"/>
      <c r="AM14" s="33" t="str">
        <f>IF(ISBLANK([1]Start!$BF112),"o","●")</f>
        <v>o</v>
      </c>
      <c r="AN14" s="8"/>
      <c r="AO14" s="8"/>
      <c r="AP14" s="34">
        <f>[1]Start!$BC112</f>
        <v>2</v>
      </c>
      <c r="AQ14" s="2"/>
      <c r="AR14" s="2"/>
      <c r="AS14" s="35">
        <f>ChaMod</f>
        <v>2</v>
      </c>
      <c r="AT14" s="8"/>
      <c r="AU14" s="35">
        <f>IF([1]Start!$BF112="●",Prof,IF([1]Start!$BF112="x",Prof*2,0))</f>
        <v>0</v>
      </c>
      <c r="AV14" s="8"/>
      <c r="AW14" s="8"/>
      <c r="AX14" s="8"/>
      <c r="AY14" s="35">
        <f t="shared" si="0"/>
        <v>0</v>
      </c>
      <c r="AZ14" s="8"/>
    </row>
    <row r="15" spans="1:52" ht="18" customHeight="1">
      <c r="A15" s="41"/>
      <c r="B15" s="42">
        <f>[1]Final!$Y$91</f>
        <v>7</v>
      </c>
      <c r="C15" s="43"/>
      <c r="D15" s="44"/>
      <c r="E15" s="6"/>
      <c r="F15" s="41"/>
      <c r="G15" s="42">
        <f>[1]Final!$Z$91</f>
        <v>2</v>
      </c>
      <c r="H15" s="43"/>
      <c r="I15" s="44"/>
      <c r="J15" s="6"/>
      <c r="K15" s="41"/>
      <c r="L15" s="42">
        <f>[1]Final!$AA$91</f>
        <v>4</v>
      </c>
      <c r="M15" s="43"/>
      <c r="N15" s="44"/>
      <c r="O15" s="6"/>
      <c r="P15" s="41"/>
      <c r="Q15" s="42">
        <f>[1]Final!$AB$91</f>
        <v>4</v>
      </c>
      <c r="R15" s="43"/>
      <c r="S15" s="44"/>
      <c r="T15" s="6"/>
      <c r="U15" s="41"/>
      <c r="V15" s="42">
        <f>[1]Final!$AC$91</f>
        <v>1</v>
      </c>
      <c r="W15" s="43"/>
      <c r="X15" s="44"/>
      <c r="Y15" s="6"/>
      <c r="Z15" s="41"/>
      <c r="AA15" s="42">
        <f>[1]Final!$AD$91</f>
        <v>2</v>
      </c>
      <c r="AB15" s="43"/>
      <c r="AC15" s="44"/>
      <c r="AD15" s="6"/>
      <c r="AE15" s="30" t="s">
        <v>38</v>
      </c>
      <c r="AF15" s="8"/>
      <c r="AG15" s="8"/>
      <c r="AH15" s="8"/>
      <c r="AI15" s="8"/>
      <c r="AJ15" s="31" t="s">
        <v>23</v>
      </c>
      <c r="AK15" s="8"/>
      <c r="AL15" s="32"/>
      <c r="AM15" s="33" t="str">
        <f>IF(ISBLANK([1]Start!$BF113),"o","●")</f>
        <v>●</v>
      </c>
      <c r="AN15" s="8"/>
      <c r="AO15" s="8"/>
      <c r="AP15" s="34">
        <f>[1]Start!$BC113</f>
        <v>7</v>
      </c>
      <c r="AQ15" s="2"/>
      <c r="AR15" s="2"/>
      <c r="AS15" s="35">
        <f>IntMod</f>
        <v>4</v>
      </c>
      <c r="AT15" s="8"/>
      <c r="AU15" s="35">
        <f>IF([1]Start!$BF113="●",Prof,IF([1]Start!$BF113="x",Prof*2,0))</f>
        <v>3</v>
      </c>
      <c r="AV15" s="8"/>
      <c r="AW15" s="8"/>
      <c r="AX15" s="8"/>
      <c r="AY15" s="35">
        <f t="shared" si="0"/>
        <v>0</v>
      </c>
      <c r="AZ15" s="8"/>
    </row>
    <row r="16" spans="1:52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30" t="s">
        <v>39</v>
      </c>
      <c r="AF16" s="8"/>
      <c r="AG16" s="8"/>
      <c r="AH16" s="8"/>
      <c r="AI16" s="8"/>
      <c r="AJ16" s="31" t="s">
        <v>24</v>
      </c>
      <c r="AK16" s="8"/>
      <c r="AL16" s="32"/>
      <c r="AM16" s="33" t="str">
        <f>IF(ISBLANK([1]Start!$BF114),"o","●")</f>
        <v>o</v>
      </c>
      <c r="AN16" s="8"/>
      <c r="AO16" s="8"/>
      <c r="AP16" s="34">
        <f>[1]Start!$BC114</f>
        <v>1</v>
      </c>
      <c r="AQ16" s="2"/>
      <c r="AR16" s="2"/>
      <c r="AS16" s="35">
        <f>WisMod</f>
        <v>1</v>
      </c>
      <c r="AT16" s="8"/>
      <c r="AU16" s="35">
        <f>IF([1]Start!$BF114="●",Prof,IF([1]Start!$BF114="x",Prof*2,0))</f>
        <v>0</v>
      </c>
      <c r="AV16" s="8"/>
      <c r="AW16" s="8"/>
      <c r="AX16" s="8"/>
      <c r="AY16" s="35">
        <f t="shared" si="0"/>
        <v>0</v>
      </c>
      <c r="AZ16" s="8"/>
    </row>
    <row r="17" spans="1:52" ht="18" customHeight="1">
      <c r="A17" s="16" t="s">
        <v>40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45"/>
      <c r="AE17" s="30" t="s">
        <v>41</v>
      </c>
      <c r="AF17" s="8"/>
      <c r="AG17" s="8"/>
      <c r="AH17" s="8"/>
      <c r="AI17" s="8"/>
      <c r="AJ17" s="31" t="s">
        <v>25</v>
      </c>
      <c r="AK17" s="8"/>
      <c r="AL17" s="32"/>
      <c r="AM17" s="33" t="str">
        <f>IF(ISBLANK([1]Start!$BF115),"o","●")</f>
        <v>o</v>
      </c>
      <c r="AN17" s="8"/>
      <c r="AO17" s="8"/>
      <c r="AP17" s="34">
        <f>[1]Start!$BC115</f>
        <v>2</v>
      </c>
      <c r="AQ17" s="2"/>
      <c r="AR17" s="2"/>
      <c r="AS17" s="35">
        <f>ChaMod</f>
        <v>2</v>
      </c>
      <c r="AT17" s="8"/>
      <c r="AU17" s="35">
        <f>IF([1]Start!$BF115="●",Prof,IF([1]Start!$BF115="x",Prof*2,0))</f>
        <v>0</v>
      </c>
      <c r="AV17" s="8"/>
      <c r="AW17" s="8"/>
      <c r="AX17" s="8"/>
      <c r="AY17" s="35">
        <f t="shared" si="0"/>
        <v>0</v>
      </c>
      <c r="AZ17" s="8"/>
    </row>
    <row r="18" spans="1:52" ht="18" customHeight="1">
      <c r="A18" s="19" t="s">
        <v>42</v>
      </c>
      <c r="B18" s="8"/>
      <c r="C18" s="8"/>
      <c r="D18" s="8"/>
      <c r="E18" s="40"/>
      <c r="F18" s="46" t="s">
        <v>43</v>
      </c>
      <c r="G18" s="8"/>
      <c r="H18" s="8"/>
      <c r="I18" s="8"/>
      <c r="J18" s="40"/>
      <c r="K18" s="46" t="s">
        <v>44</v>
      </c>
      <c r="L18" s="8"/>
      <c r="M18" s="8"/>
      <c r="N18" s="8"/>
      <c r="O18" s="40"/>
      <c r="P18" s="19" t="s">
        <v>45</v>
      </c>
      <c r="Q18" s="8"/>
      <c r="R18" s="8"/>
      <c r="S18" s="8"/>
      <c r="T18" s="40"/>
      <c r="U18" s="46" t="s">
        <v>46</v>
      </c>
      <c r="V18" s="8"/>
      <c r="W18" s="8"/>
      <c r="X18" s="8"/>
      <c r="Y18" s="47" t="s">
        <v>47</v>
      </c>
      <c r="Z18" s="8"/>
      <c r="AA18" s="48" t="s">
        <v>48</v>
      </c>
      <c r="AB18" s="48" t="s">
        <v>48</v>
      </c>
      <c r="AC18" s="48" t="s">
        <v>48</v>
      </c>
      <c r="AD18" s="6"/>
      <c r="AE18" s="30" t="s">
        <v>49</v>
      </c>
      <c r="AF18" s="8"/>
      <c r="AG18" s="8"/>
      <c r="AH18" s="8"/>
      <c r="AI18" s="8"/>
      <c r="AJ18" s="31" t="s">
        <v>23</v>
      </c>
      <c r="AK18" s="8"/>
      <c r="AL18" s="32"/>
      <c r="AM18" s="33" t="str">
        <f>IF(ISBLANK([1]Start!$BF116),"o","●")</f>
        <v>●</v>
      </c>
      <c r="AN18" s="8"/>
      <c r="AO18" s="8"/>
      <c r="AP18" s="34">
        <f>[1]Start!$BC116</f>
        <v>7</v>
      </c>
      <c r="AQ18" s="2"/>
      <c r="AR18" s="2"/>
      <c r="AS18" s="35">
        <f>IntMod</f>
        <v>4</v>
      </c>
      <c r="AT18" s="8"/>
      <c r="AU18" s="35">
        <f>IF([1]Start!$BF116="●",Prof,IF([1]Start!$BF116="x",Prof*2,0))</f>
        <v>3</v>
      </c>
      <c r="AV18" s="8"/>
      <c r="AW18" s="8"/>
      <c r="AX18" s="8"/>
      <c r="AY18" s="35">
        <f t="shared" si="0"/>
        <v>0</v>
      </c>
      <c r="AZ18" s="8"/>
    </row>
    <row r="19" spans="1:52" ht="18" customHeight="1">
      <c r="A19" s="41"/>
      <c r="B19" s="49">
        <f>HP</f>
        <v>56</v>
      </c>
      <c r="C19" s="43"/>
      <c r="D19" s="44"/>
      <c r="E19" s="6"/>
      <c r="F19" s="41"/>
      <c r="G19" s="49"/>
      <c r="H19" s="43"/>
      <c r="I19" s="44"/>
      <c r="J19" s="6"/>
      <c r="K19" s="41"/>
      <c r="L19" s="49"/>
      <c r="M19" s="43"/>
      <c r="N19" s="44"/>
      <c r="O19" s="6"/>
      <c r="P19" s="41"/>
      <c r="Q19" s="49" t="s">
        <v>50</v>
      </c>
      <c r="R19" s="43"/>
      <c r="S19" s="44"/>
      <c r="T19" s="6"/>
      <c r="U19" s="41"/>
      <c r="V19" s="49"/>
      <c r="W19" s="43"/>
      <c r="X19" s="44"/>
      <c r="Y19" s="47" t="s">
        <v>51</v>
      </c>
      <c r="Z19" s="8"/>
      <c r="AA19" s="48" t="s">
        <v>48</v>
      </c>
      <c r="AB19" s="48" t="s">
        <v>48</v>
      </c>
      <c r="AC19" s="48" t="s">
        <v>48</v>
      </c>
      <c r="AD19" s="6"/>
      <c r="AE19" s="30" t="s">
        <v>52</v>
      </c>
      <c r="AF19" s="8"/>
      <c r="AG19" s="8"/>
      <c r="AH19" s="8"/>
      <c r="AI19" s="8"/>
      <c r="AJ19" s="31" t="s">
        <v>24</v>
      </c>
      <c r="AK19" s="8"/>
      <c r="AL19" s="32"/>
      <c r="AM19" s="33" t="str">
        <f>IF(ISBLANK([1]Start!$BV108),"o","●")</f>
        <v>o</v>
      </c>
      <c r="AN19" s="8"/>
      <c r="AO19" s="8"/>
      <c r="AP19" s="34">
        <f>[1]Start!$BS108</f>
        <v>1</v>
      </c>
      <c r="AQ19" s="2"/>
      <c r="AR19" s="2"/>
      <c r="AS19" s="35">
        <f>WisMod</f>
        <v>1</v>
      </c>
      <c r="AT19" s="8"/>
      <c r="AU19" s="35">
        <f>IF([1]Start!$BV108="●",Prof,IF([1]Start!$BV108="x",Prof*2,0))</f>
        <v>0</v>
      </c>
      <c r="AV19" s="8"/>
      <c r="AW19" s="8"/>
      <c r="AX19" s="8"/>
      <c r="AY19" s="35">
        <f t="shared" si="0"/>
        <v>0</v>
      </c>
      <c r="AZ19" s="8"/>
    </row>
    <row r="20" spans="1:52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50" t="s">
        <v>53</v>
      </c>
      <c r="AA20" s="51"/>
      <c r="AB20" s="51"/>
      <c r="AC20" s="51"/>
      <c r="AD20" s="6"/>
      <c r="AE20" s="30" t="s">
        <v>54</v>
      </c>
      <c r="AF20" s="8"/>
      <c r="AG20" s="8"/>
      <c r="AH20" s="8"/>
      <c r="AI20" s="8"/>
      <c r="AJ20" s="31" t="s">
        <v>23</v>
      </c>
      <c r="AK20" s="8"/>
      <c r="AL20" s="32"/>
      <c r="AM20" s="33" t="str">
        <f>IF(ISBLANK([1]Start!$BV109),"o","●")</f>
        <v>o</v>
      </c>
      <c r="AN20" s="8"/>
      <c r="AO20" s="8"/>
      <c r="AP20" s="34">
        <f>[1]Start!$BS109</f>
        <v>4</v>
      </c>
      <c r="AQ20" s="2"/>
      <c r="AR20" s="2"/>
      <c r="AS20" s="35">
        <f>IntMod</f>
        <v>4</v>
      </c>
      <c r="AT20" s="8"/>
      <c r="AU20" s="35">
        <f>IF([1]Start!$BV109="●",Prof,IF([1]Start!$BV109="x",Prof*2,0))</f>
        <v>0</v>
      </c>
      <c r="AV20" s="8"/>
      <c r="AW20" s="8"/>
      <c r="AX20" s="8"/>
      <c r="AY20" s="35">
        <f t="shared" si="0"/>
        <v>0</v>
      </c>
      <c r="AZ20" s="8"/>
    </row>
    <row r="21" spans="1:52" ht="18" customHeight="1">
      <c r="A21" s="19" t="s">
        <v>55</v>
      </c>
      <c r="B21" s="8"/>
      <c r="C21" s="8"/>
      <c r="D21" s="8"/>
      <c r="E21" s="6"/>
      <c r="F21" s="52" t="s">
        <v>56</v>
      </c>
      <c r="G21" s="53"/>
      <c r="H21" s="53"/>
      <c r="I21" s="52" t="s">
        <v>57</v>
      </c>
      <c r="J21" s="53"/>
      <c r="K21" s="53"/>
      <c r="L21" s="52" t="s">
        <v>21</v>
      </c>
      <c r="M21" s="53"/>
      <c r="N21" s="53"/>
      <c r="O21" s="52" t="s">
        <v>31</v>
      </c>
      <c r="P21" s="53"/>
      <c r="Q21" s="53"/>
      <c r="R21" s="6"/>
      <c r="S21" s="54" t="s">
        <v>58</v>
      </c>
      <c r="T21" s="8"/>
      <c r="U21" s="8"/>
      <c r="V21" s="8"/>
      <c r="W21" s="8"/>
      <c r="X21" s="28"/>
      <c r="Y21" s="54" t="s">
        <v>59</v>
      </c>
      <c r="Z21" s="8"/>
      <c r="AA21" s="8"/>
      <c r="AB21" s="8"/>
      <c r="AC21" s="8"/>
      <c r="AD21" s="6"/>
      <c r="AE21" s="30" t="s">
        <v>60</v>
      </c>
      <c r="AF21" s="8"/>
      <c r="AG21" s="8"/>
      <c r="AH21" s="8"/>
      <c r="AI21" s="8"/>
      <c r="AJ21" s="31" t="s">
        <v>24</v>
      </c>
      <c r="AK21" s="8"/>
      <c r="AL21" s="32"/>
      <c r="AM21" s="33" t="str">
        <f>IF(ISBLANK([1]Start!$BV110),"o","●")</f>
        <v>●</v>
      </c>
      <c r="AN21" s="8"/>
      <c r="AO21" s="8"/>
      <c r="AP21" s="34">
        <f>[1]Start!$BS110</f>
        <v>4</v>
      </c>
      <c r="AQ21" s="2"/>
      <c r="AR21" s="2"/>
      <c r="AS21" s="35">
        <f>WisMod</f>
        <v>1</v>
      </c>
      <c r="AT21" s="8"/>
      <c r="AU21" s="35">
        <f>IF([1]Start!$BV110="●",Prof,IF([1]Start!$BV110="x",Prof*2,0))</f>
        <v>3</v>
      </c>
      <c r="AV21" s="8"/>
      <c r="AW21" s="8"/>
      <c r="AX21" s="8"/>
      <c r="AY21" s="35">
        <f t="shared" si="0"/>
        <v>0</v>
      </c>
      <c r="AZ21" s="8"/>
    </row>
    <row r="22" spans="1:52" ht="18" customHeight="1">
      <c r="A22" s="55"/>
      <c r="B22" s="56">
        <f>ArmorClass</f>
        <v>19</v>
      </c>
      <c r="C22" s="51"/>
      <c r="D22" s="57"/>
      <c r="E22" s="6"/>
      <c r="F22" s="58">
        <f>[1]ArmorData!$L$2+[1]ArmorData!$L$6</f>
        <v>15</v>
      </c>
      <c r="G22" s="8"/>
      <c r="H22" s="8"/>
      <c r="I22" s="59">
        <f>[1]ArmorData!$L$3</f>
        <v>2</v>
      </c>
      <c r="J22" s="8"/>
      <c r="K22" s="8"/>
      <c r="L22" s="59">
        <f>[1]ArmorData!$L$4</f>
        <v>2</v>
      </c>
      <c r="M22" s="8"/>
      <c r="N22" s="8"/>
      <c r="O22" s="59">
        <f>SUM([1]ArmorData!$L$5,[1]ArmorData!$L$7:$L$24)</f>
        <v>0</v>
      </c>
      <c r="P22" s="8"/>
      <c r="Q22" s="8"/>
      <c r="R22" s="6"/>
      <c r="S22" s="60" t="s">
        <v>61</v>
      </c>
      <c r="T22" s="61"/>
      <c r="U22" s="61"/>
      <c r="V22" s="61"/>
      <c r="W22" s="62"/>
      <c r="X22" s="6"/>
      <c r="Y22" s="60" t="s">
        <v>61</v>
      </c>
      <c r="Z22" s="61"/>
      <c r="AA22" s="61"/>
      <c r="AB22" s="61"/>
      <c r="AC22" s="62"/>
      <c r="AD22" s="6"/>
      <c r="AE22" s="30" t="s">
        <v>62</v>
      </c>
      <c r="AF22" s="8"/>
      <c r="AG22" s="8"/>
      <c r="AH22" s="8"/>
      <c r="AI22" s="8"/>
      <c r="AJ22" s="31" t="s">
        <v>25</v>
      </c>
      <c r="AK22" s="8"/>
      <c r="AL22" s="32"/>
      <c r="AM22" s="33" t="str">
        <f>IF(ISBLANK([1]Start!$BV111),"o","●")</f>
        <v>o</v>
      </c>
      <c r="AN22" s="8"/>
      <c r="AO22" s="8"/>
      <c r="AP22" s="34">
        <f>[1]Start!$BS111</f>
        <v>2</v>
      </c>
      <c r="AQ22" s="2"/>
      <c r="AR22" s="2"/>
      <c r="AS22" s="35">
        <f>ChaMod</f>
        <v>2</v>
      </c>
      <c r="AT22" s="8"/>
      <c r="AU22" s="35">
        <f>IF([1]Start!$BV111="●",Prof,IF([1]Start!$BV111="x",Prof*2,0))</f>
        <v>0</v>
      </c>
      <c r="AV22" s="8"/>
      <c r="AW22" s="8"/>
      <c r="AX22" s="8"/>
      <c r="AY22" s="35">
        <f t="shared" si="0"/>
        <v>0</v>
      </c>
      <c r="AZ22" s="8"/>
    </row>
    <row r="23" spans="1:52" ht="18" customHeight="1">
      <c r="A23" s="63"/>
      <c r="B23" s="53"/>
      <c r="C23" s="53"/>
      <c r="D23" s="64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6"/>
      <c r="S23" s="65"/>
      <c r="T23" s="2"/>
      <c r="U23" s="2"/>
      <c r="V23" s="2"/>
      <c r="W23" s="66"/>
      <c r="X23" s="6"/>
      <c r="Y23" s="65"/>
      <c r="Z23" s="2"/>
      <c r="AA23" s="2"/>
      <c r="AB23" s="2"/>
      <c r="AC23" s="66"/>
      <c r="AD23" s="6"/>
      <c r="AE23" s="30" t="s">
        <v>63</v>
      </c>
      <c r="AF23" s="8"/>
      <c r="AG23" s="8"/>
      <c r="AH23" s="8"/>
      <c r="AI23" s="8"/>
      <c r="AJ23" s="31" t="s">
        <v>25</v>
      </c>
      <c r="AK23" s="8"/>
      <c r="AL23" s="32"/>
      <c r="AM23" s="33" t="str">
        <f>IF(ISBLANK([1]Start!$BV112),"o","●")</f>
        <v>o</v>
      </c>
      <c r="AN23" s="8"/>
      <c r="AO23" s="8"/>
      <c r="AP23" s="34">
        <f>[1]Start!$BS112</f>
        <v>2</v>
      </c>
      <c r="AQ23" s="2"/>
      <c r="AR23" s="2"/>
      <c r="AS23" s="35">
        <f>ChaMod</f>
        <v>2</v>
      </c>
      <c r="AT23" s="8"/>
      <c r="AU23" s="35">
        <f>IF([1]Start!$BV112="●",Prof,IF([1]Start!$BV112="x",Prof*2,0))</f>
        <v>0</v>
      </c>
      <c r="AV23" s="8"/>
      <c r="AW23" s="8"/>
      <c r="AX23" s="8"/>
      <c r="AY23" s="35">
        <f t="shared" si="0"/>
        <v>0</v>
      </c>
      <c r="AZ23" s="8"/>
    </row>
    <row r="24" spans="1:52" ht="1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30" t="s">
        <v>64</v>
      </c>
      <c r="AF24" s="8"/>
      <c r="AG24" s="8"/>
      <c r="AH24" s="8"/>
      <c r="AI24" s="8"/>
      <c r="AJ24" s="31" t="s">
        <v>23</v>
      </c>
      <c r="AK24" s="8"/>
      <c r="AL24" s="32"/>
      <c r="AM24" s="33" t="str">
        <f>IF(ISBLANK([1]Start!$BV113),"o","●")</f>
        <v>o</v>
      </c>
      <c r="AN24" s="8"/>
      <c r="AO24" s="8"/>
      <c r="AP24" s="34">
        <f>[1]Start!$BS113</f>
        <v>4</v>
      </c>
      <c r="AQ24" s="2"/>
      <c r="AR24" s="2"/>
      <c r="AS24" s="35">
        <f>IntMod</f>
        <v>4</v>
      </c>
      <c r="AT24" s="8"/>
      <c r="AU24" s="35">
        <f>IF([1]Start!$BV113="●",Prof,IF([1]Start!$BV113="x",Prof*2,0))</f>
        <v>0</v>
      </c>
      <c r="AV24" s="8"/>
      <c r="AW24" s="8"/>
      <c r="AX24" s="8"/>
      <c r="AY24" s="35">
        <f t="shared" si="0"/>
        <v>0</v>
      </c>
      <c r="AZ24" s="8"/>
    </row>
    <row r="25" spans="1:52" ht="18" customHeight="1">
      <c r="A25" s="19" t="s">
        <v>56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31" t="s">
        <v>56</v>
      </c>
      <c r="O25" s="8"/>
      <c r="P25" s="8"/>
      <c r="Q25" s="31" t="s">
        <v>12</v>
      </c>
      <c r="R25" s="8"/>
      <c r="S25" s="8"/>
      <c r="T25" s="31" t="s">
        <v>65</v>
      </c>
      <c r="U25" s="8"/>
      <c r="V25" s="8"/>
      <c r="W25" s="31" t="s">
        <v>20</v>
      </c>
      <c r="X25" s="8"/>
      <c r="Y25" s="8"/>
      <c r="Z25" s="31" t="s">
        <v>66</v>
      </c>
      <c r="AA25" s="8"/>
      <c r="AB25" s="8"/>
      <c r="AC25" s="8"/>
      <c r="AD25" s="6"/>
      <c r="AE25" s="30" t="s">
        <v>67</v>
      </c>
      <c r="AF25" s="8"/>
      <c r="AG25" s="8"/>
      <c r="AH25" s="8"/>
      <c r="AI25" s="8"/>
      <c r="AJ25" s="31" t="s">
        <v>21</v>
      </c>
      <c r="AK25" s="8"/>
      <c r="AL25" s="32"/>
      <c r="AM25" s="33" t="str">
        <f>IF(ISBLANK([1]Start!$BV114),"o","●")</f>
        <v>o</v>
      </c>
      <c r="AN25" s="8"/>
      <c r="AO25" s="8"/>
      <c r="AP25" s="34">
        <f>[1]Start!$BS114</f>
        <v>2</v>
      </c>
      <c r="AQ25" s="2"/>
      <c r="AR25" s="2"/>
      <c r="AS25" s="35">
        <f>DexMod</f>
        <v>2</v>
      </c>
      <c r="AT25" s="8"/>
      <c r="AU25" s="35">
        <f>IF([1]Start!$BV114="●",Prof,IF([1]Start!$BV114="x",Prof*2,0))</f>
        <v>0</v>
      </c>
      <c r="AV25" s="8"/>
      <c r="AW25" s="8"/>
      <c r="AX25" s="8"/>
      <c r="AY25" s="35">
        <f t="shared" si="0"/>
        <v>0</v>
      </c>
      <c r="AZ25" s="8"/>
    </row>
    <row r="26" spans="1:52" ht="18" customHeight="1">
      <c r="A26" s="67" t="str">
        <f>IFERROR([1]ArmorData!$U$17,1/0)</f>
        <v>Half Plate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68"/>
      <c r="N26" s="69">
        <f>IFERROR([1]ArmorData!$U$20,1/0)</f>
        <v>15</v>
      </c>
      <c r="O26" s="61"/>
      <c r="P26" s="62"/>
      <c r="Q26" s="69" t="str">
        <f>IFERROR([1]ArmorData!$U$24,1/0)</f>
        <v>40 lb</v>
      </c>
      <c r="R26" s="61"/>
      <c r="S26" s="62"/>
      <c r="T26" s="70">
        <f>IFERROR([1]ArmorData!$U$21,1/0)</f>
        <v>2</v>
      </c>
      <c r="U26" s="61"/>
      <c r="V26" s="62"/>
      <c r="W26" s="69" t="str">
        <f>IFERROR([1]ArmorData!$U$22,1/0)</f>
        <v>—</v>
      </c>
      <c r="X26" s="61"/>
      <c r="Y26" s="62"/>
      <c r="Z26" s="71" t="str">
        <f>IFERROR([1]ArmorData!$U$23,1/0)</f>
        <v>Disadvantage</v>
      </c>
      <c r="AA26" s="61"/>
      <c r="AB26" s="61"/>
      <c r="AC26" s="62"/>
      <c r="AD26" s="6"/>
      <c r="AE26" s="30" t="s">
        <v>66</v>
      </c>
      <c r="AF26" s="8"/>
      <c r="AG26" s="8"/>
      <c r="AH26" s="8"/>
      <c r="AI26" s="8"/>
      <c r="AJ26" s="31" t="s">
        <v>21</v>
      </c>
      <c r="AK26" s="8"/>
      <c r="AL26" s="32"/>
      <c r="AM26" s="33" t="str">
        <f>IF(ISBLANK([1]Start!$BV115),"o","●")</f>
        <v>o</v>
      </c>
      <c r="AN26" s="8"/>
      <c r="AO26" s="8"/>
      <c r="AP26" s="34">
        <f>[1]Start!$BS115</f>
        <v>2</v>
      </c>
      <c r="AQ26" s="2"/>
      <c r="AR26" s="2"/>
      <c r="AS26" s="35">
        <f>DexMod</f>
        <v>2</v>
      </c>
      <c r="AT26" s="8"/>
      <c r="AU26" s="35">
        <f>IF([1]Start!$BV115="●",Prof,IF([1]Start!$BV115="x",Prof*2,0))</f>
        <v>0</v>
      </c>
      <c r="AV26" s="8"/>
      <c r="AW26" s="8"/>
      <c r="AX26" s="8"/>
      <c r="AY26" s="35">
        <f t="shared" si="0"/>
        <v>0</v>
      </c>
      <c r="AZ26" s="8"/>
    </row>
    <row r="27" spans="1:52" ht="18" customHeight="1">
      <c r="A27" s="72" t="e">
        <f ca="1">_xludf.CONCAT("Type: ",IFERROR([1]ArmorData!$U$18,1/0))</f>
        <v>#NAME?</v>
      </c>
      <c r="B27" s="43"/>
      <c r="C27" s="43"/>
      <c r="D27" s="43"/>
      <c r="E27" s="43"/>
      <c r="F27" s="68"/>
      <c r="G27" s="73" t="s">
        <v>68</v>
      </c>
      <c r="H27" s="2"/>
      <c r="I27" s="2"/>
      <c r="J27" s="74" t="str">
        <f>IFERROR([1]ArmorData!$U$25,1/0)</f>
        <v>Don: 5 minutes; Doff: 1 minute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68"/>
      <c r="AD27" s="6"/>
      <c r="AE27" s="30" t="s">
        <v>69</v>
      </c>
      <c r="AF27" s="8"/>
      <c r="AG27" s="8"/>
      <c r="AH27" s="8"/>
      <c r="AI27" s="8"/>
      <c r="AJ27" s="31" t="s">
        <v>24</v>
      </c>
      <c r="AK27" s="8"/>
      <c r="AL27" s="32"/>
      <c r="AM27" s="33" t="str">
        <f>IF(ISBLANK([1]Start!$BV116),"o","●")</f>
        <v>o</v>
      </c>
      <c r="AN27" s="8"/>
      <c r="AO27" s="8"/>
      <c r="AP27" s="34">
        <f>[1]Start!$BS116</f>
        <v>1</v>
      </c>
      <c r="AQ27" s="2"/>
      <c r="AR27" s="2"/>
      <c r="AS27" s="35">
        <f>WisMod</f>
        <v>1</v>
      </c>
      <c r="AT27" s="8"/>
      <c r="AU27" s="35">
        <f>IF([1]Start!$BV116="●",Prof,IF([1]Start!$BV116="x",Prof*2,0))</f>
        <v>0</v>
      </c>
      <c r="AV27" s="8"/>
      <c r="AW27" s="8"/>
      <c r="AX27" s="8"/>
      <c r="AY27" s="35">
        <f t="shared" si="0"/>
        <v>0</v>
      </c>
      <c r="AZ27" s="8"/>
    </row>
    <row r="28" spans="1:52" ht="1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1:52" ht="18" customHeight="1">
      <c r="A29" s="19" t="s">
        <v>57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1" t="s">
        <v>56</v>
      </c>
      <c r="O29" s="8"/>
      <c r="P29" s="8"/>
      <c r="Q29" s="31" t="s">
        <v>12</v>
      </c>
      <c r="R29" s="8"/>
      <c r="S29" s="8"/>
      <c r="T29" s="31" t="s">
        <v>70</v>
      </c>
      <c r="U29" s="8"/>
      <c r="V29" s="8"/>
      <c r="W29" s="8"/>
      <c r="X29" s="8"/>
      <c r="Y29" s="8"/>
      <c r="Z29" s="8"/>
      <c r="AA29" s="8"/>
      <c r="AB29" s="8"/>
      <c r="AC29" s="8"/>
      <c r="AD29" s="6"/>
      <c r="AE29" s="16" t="s">
        <v>71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ht="18" customHeight="1">
      <c r="A30" s="67" t="str">
        <f>IFERROR([1]ArmorData!$Y$17,1/0)</f>
        <v>Shield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68"/>
      <c r="N30" s="75">
        <v>2</v>
      </c>
      <c r="O30" s="43"/>
      <c r="P30" s="68"/>
      <c r="Q30" s="75" t="str">
        <f>IFERROR([1]ArmorData!$Y$24,1/0)</f>
        <v>6 lb</v>
      </c>
      <c r="R30" s="43"/>
      <c r="S30" s="68"/>
      <c r="T30" s="76" t="str">
        <f>IFERROR([1]ArmorData!$Y$25,1/0)</f>
        <v>Don: 1 action; Doff: 1 action</v>
      </c>
      <c r="U30" s="43"/>
      <c r="V30" s="43"/>
      <c r="W30" s="43"/>
      <c r="X30" s="43"/>
      <c r="Y30" s="43"/>
      <c r="Z30" s="43"/>
      <c r="AA30" s="43"/>
      <c r="AB30" s="43"/>
      <c r="AC30" s="68"/>
      <c r="AD30" s="6"/>
      <c r="AE30" s="54" t="s">
        <v>72</v>
      </c>
      <c r="AF30" s="8"/>
      <c r="AG30" s="8"/>
      <c r="AH30" s="8"/>
      <c r="AI30" s="8"/>
      <c r="AJ30" s="8"/>
      <c r="AK30" s="8"/>
      <c r="AL30" s="8"/>
      <c r="AM30" s="8"/>
      <c r="AN30" s="28"/>
      <c r="AO30" s="54" t="s">
        <v>73</v>
      </c>
      <c r="AP30" s="8"/>
      <c r="AQ30" s="8"/>
      <c r="AR30" s="8"/>
      <c r="AS30" s="8"/>
      <c r="AT30" s="8"/>
      <c r="AU30" s="6"/>
      <c r="AV30" s="54" t="s">
        <v>74</v>
      </c>
      <c r="AW30" s="8"/>
      <c r="AX30" s="8"/>
      <c r="AY30" s="8"/>
      <c r="AZ30" s="8"/>
    </row>
    <row r="31" spans="1:52" ht="1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7"/>
      <c r="AF31" s="78" t="str">
        <f>IFERROR([1]WeaponData!A165,"None.")</f>
        <v xml:space="preserve">Simple Weapons. Martial Weapons. </v>
      </c>
      <c r="AG31" s="8"/>
      <c r="AH31" s="8"/>
      <c r="AI31" s="8"/>
      <c r="AJ31" s="8"/>
      <c r="AK31" s="8"/>
      <c r="AL31" s="8"/>
      <c r="AM31" s="79"/>
      <c r="AN31" s="6"/>
      <c r="AO31" s="76" t="s">
        <v>75</v>
      </c>
      <c r="AP31" s="43"/>
      <c r="AQ31" s="43"/>
      <c r="AR31" s="43"/>
      <c r="AS31" s="43"/>
      <c r="AT31" s="68"/>
      <c r="AU31" s="6"/>
      <c r="AV31" s="76" t="s">
        <v>76</v>
      </c>
      <c r="AW31" s="43"/>
      <c r="AX31" s="43"/>
      <c r="AY31" s="43"/>
      <c r="AZ31" s="68"/>
    </row>
    <row r="32" spans="1:52" ht="18" customHeight="1">
      <c r="A32" s="16" t="s">
        <v>77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6"/>
      <c r="AE32" s="77"/>
      <c r="AF32" s="8"/>
      <c r="AG32" s="8"/>
      <c r="AH32" s="8"/>
      <c r="AI32" s="8"/>
      <c r="AJ32" s="8"/>
      <c r="AK32" s="8"/>
      <c r="AL32" s="8"/>
      <c r="AM32" s="79"/>
      <c r="AN32" s="6"/>
      <c r="AO32" s="76" t="s">
        <v>78</v>
      </c>
      <c r="AP32" s="43"/>
      <c r="AQ32" s="43"/>
      <c r="AR32" s="43"/>
      <c r="AS32" s="43"/>
      <c r="AT32" s="68"/>
      <c r="AU32" s="6"/>
      <c r="AV32" s="76" t="s">
        <v>79</v>
      </c>
      <c r="AW32" s="43"/>
      <c r="AX32" s="43"/>
      <c r="AY32" s="43"/>
      <c r="AZ32" s="68"/>
    </row>
    <row r="33" spans="1:52" ht="18" customHeight="1">
      <c r="A33" s="19" t="s">
        <v>80</v>
      </c>
      <c r="B33" s="8"/>
      <c r="C33" s="8"/>
      <c r="D33" s="8"/>
      <c r="E33" s="6"/>
      <c r="F33" s="19" t="s">
        <v>81</v>
      </c>
      <c r="G33" s="8"/>
      <c r="H33" s="8"/>
      <c r="I33" s="8"/>
      <c r="J33" s="18"/>
      <c r="K33" s="19" t="s">
        <v>82</v>
      </c>
      <c r="L33" s="8"/>
      <c r="M33" s="8"/>
      <c r="N33" s="8"/>
      <c r="O33" s="8"/>
      <c r="P33" s="8"/>
      <c r="Q33" s="8"/>
      <c r="R33" s="8"/>
      <c r="S33" s="8"/>
      <c r="T33" s="6"/>
      <c r="U33" s="54" t="s">
        <v>83</v>
      </c>
      <c r="V33" s="8"/>
      <c r="W33" s="8"/>
      <c r="X33" s="8"/>
      <c r="Y33" s="8"/>
      <c r="Z33" s="8"/>
      <c r="AA33" s="8"/>
      <c r="AB33" s="80">
        <f>[1]Start!$BC$118</f>
        <v>14</v>
      </c>
      <c r="AC33" s="8"/>
      <c r="AD33" s="6"/>
      <c r="AE33" s="36"/>
      <c r="AF33" s="2"/>
      <c r="AG33" s="2"/>
      <c r="AH33" s="2"/>
      <c r="AI33" s="2"/>
      <c r="AJ33" s="2"/>
      <c r="AK33" s="2"/>
      <c r="AL33" s="2"/>
      <c r="AM33" s="81"/>
      <c r="AN33" s="6"/>
      <c r="AO33" s="76" t="s">
        <v>61</v>
      </c>
      <c r="AP33" s="43"/>
      <c r="AQ33" s="43"/>
      <c r="AR33" s="43"/>
      <c r="AS33" s="43"/>
      <c r="AT33" s="68"/>
      <c r="AU33" s="6"/>
      <c r="AV33" s="76" t="s">
        <v>61</v>
      </c>
      <c r="AW33" s="43"/>
      <c r="AX33" s="43"/>
      <c r="AY33" s="43"/>
      <c r="AZ33" s="68"/>
    </row>
    <row r="34" spans="1:52" ht="18" customHeight="1">
      <c r="A34" s="82">
        <f>[1]Final!A19</f>
        <v>6</v>
      </c>
      <c r="B34" s="61"/>
      <c r="C34" s="61"/>
      <c r="D34" s="62"/>
      <c r="E34" s="6"/>
      <c r="F34" s="83">
        <f>IFERROR([1]Final!$V$15,1)</f>
        <v>2</v>
      </c>
      <c r="G34" s="61"/>
      <c r="H34" s="61"/>
      <c r="I34" s="62"/>
      <c r="J34" s="39"/>
      <c r="K34" s="84" t="s">
        <v>84</v>
      </c>
      <c r="L34" s="61"/>
      <c r="M34" s="61"/>
      <c r="N34" s="85" t="str">
        <f>[1]Final!$D$38</f>
        <v>20 ft.</v>
      </c>
      <c r="O34" s="61"/>
      <c r="P34" s="86" t="s">
        <v>85</v>
      </c>
      <c r="Q34" s="61"/>
      <c r="R34" s="85" t="str">
        <f>[1]Final!$F$38</f>
        <v>10 ft.</v>
      </c>
      <c r="S34" s="62"/>
      <c r="T34" s="6"/>
      <c r="U34" s="6"/>
      <c r="V34" s="87"/>
      <c r="W34" s="87"/>
      <c r="X34" s="87"/>
      <c r="Y34" s="87"/>
      <c r="Z34" s="87"/>
      <c r="AA34" s="87"/>
      <c r="AB34" s="88"/>
      <c r="AC34" s="88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76" t="s">
        <v>61</v>
      </c>
      <c r="AP34" s="43"/>
      <c r="AQ34" s="43"/>
      <c r="AR34" s="43"/>
      <c r="AS34" s="43"/>
      <c r="AT34" s="68"/>
      <c r="AU34" s="6"/>
      <c r="AV34" s="76" t="s">
        <v>61</v>
      </c>
      <c r="AW34" s="43"/>
      <c r="AX34" s="43"/>
      <c r="AY34" s="43"/>
      <c r="AZ34" s="68"/>
    </row>
    <row r="35" spans="1:52" ht="18" customHeight="1">
      <c r="A35" s="65"/>
      <c r="B35" s="2"/>
      <c r="C35" s="2"/>
      <c r="D35" s="66"/>
      <c r="E35" s="6"/>
      <c r="F35" s="65"/>
      <c r="G35" s="2"/>
      <c r="H35" s="2"/>
      <c r="I35" s="66"/>
      <c r="J35" s="39"/>
      <c r="K35" s="89" t="s">
        <v>86</v>
      </c>
      <c r="L35" s="2"/>
      <c r="M35" s="2"/>
      <c r="N35" s="90" t="str">
        <f>[1]Final!$E$38</f>
        <v>0 ft.</v>
      </c>
      <c r="O35" s="2"/>
      <c r="P35" s="73" t="s">
        <v>87</v>
      </c>
      <c r="Q35" s="2"/>
      <c r="R35" s="90" t="str">
        <f>[1]Final!$G$38</f>
        <v>10 ft.</v>
      </c>
      <c r="S35" s="66"/>
      <c r="T35" s="6"/>
      <c r="U35" s="54" t="s">
        <v>88</v>
      </c>
      <c r="V35" s="8"/>
      <c r="W35" s="8"/>
      <c r="X35" s="8"/>
      <c r="Y35" s="8"/>
      <c r="Z35" s="8"/>
      <c r="AA35" s="8"/>
      <c r="AB35" s="75"/>
      <c r="AC35" s="68"/>
      <c r="AD35" s="6"/>
      <c r="AE35" s="54" t="s">
        <v>89</v>
      </c>
      <c r="AF35" s="8"/>
      <c r="AG35" s="8"/>
      <c r="AH35" s="8"/>
      <c r="AI35" s="8"/>
      <c r="AJ35" s="8"/>
      <c r="AK35" s="8"/>
      <c r="AL35" s="8"/>
      <c r="AM35" s="8"/>
      <c r="AN35" s="28"/>
      <c r="AO35" s="76" t="s">
        <v>61</v>
      </c>
      <c r="AP35" s="43"/>
      <c r="AQ35" s="43"/>
      <c r="AR35" s="43"/>
      <c r="AS35" s="43"/>
      <c r="AT35" s="68"/>
      <c r="AU35" s="6"/>
      <c r="AV35" s="76" t="s">
        <v>61</v>
      </c>
      <c r="AW35" s="43"/>
      <c r="AX35" s="43"/>
      <c r="AY35" s="43"/>
      <c r="AZ35" s="68"/>
    </row>
    <row r="36" spans="1:52" ht="1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91"/>
      <c r="AF36" s="92" t="s">
        <v>90</v>
      </c>
      <c r="AG36" s="61"/>
      <c r="AH36" s="61"/>
      <c r="AI36" s="93"/>
      <c r="AJ36" s="92" t="s">
        <v>91</v>
      </c>
      <c r="AK36" s="61"/>
      <c r="AL36" s="61"/>
      <c r="AM36" s="62"/>
      <c r="AN36" s="6"/>
      <c r="AO36" s="76" t="s">
        <v>61</v>
      </c>
      <c r="AP36" s="43"/>
      <c r="AQ36" s="43"/>
      <c r="AR36" s="43"/>
      <c r="AS36" s="43"/>
      <c r="AT36" s="68"/>
      <c r="AU36" s="6"/>
      <c r="AV36" s="76" t="s">
        <v>61</v>
      </c>
      <c r="AW36" s="43"/>
      <c r="AX36" s="43"/>
      <c r="AY36" s="43"/>
      <c r="AZ36" s="68"/>
    </row>
    <row r="37" spans="1:52" ht="18" customHeight="1">
      <c r="A37" s="19" t="str">
        <f>IF(OR([1]Equipment!$BG$7=[1]WeaponData!$AF$7,[1]Equipment!$BG$9=[1]WeaponData!$AF$7),"ATTACK 1 (EQUIPPED)","ATTACK 1")</f>
        <v>ATTACK 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31" t="s">
        <v>92</v>
      </c>
      <c r="O37" s="8"/>
      <c r="P37" s="8"/>
      <c r="Q37" s="31" t="s">
        <v>93</v>
      </c>
      <c r="R37" s="8"/>
      <c r="S37" s="8"/>
      <c r="T37" s="8"/>
      <c r="U37" s="8"/>
      <c r="V37" s="8"/>
      <c r="W37" s="8"/>
      <c r="X37" s="31" t="s">
        <v>94</v>
      </c>
      <c r="Y37" s="8"/>
      <c r="Z37" s="8"/>
      <c r="AA37" s="8"/>
      <c r="AB37" s="8"/>
      <c r="AC37" s="8"/>
      <c r="AD37" s="6"/>
      <c r="AE37" s="77"/>
      <c r="AF37" s="94" t="s">
        <v>95</v>
      </c>
      <c r="AG37" s="8"/>
      <c r="AH37" s="8"/>
      <c r="AI37" s="8"/>
      <c r="AJ37" s="94" t="s">
        <v>96</v>
      </c>
      <c r="AK37" s="8"/>
      <c r="AL37" s="8"/>
      <c r="AM37" s="25"/>
      <c r="AN37" s="6"/>
      <c r="AO37" s="76" t="s">
        <v>61</v>
      </c>
      <c r="AP37" s="43"/>
      <c r="AQ37" s="43"/>
      <c r="AR37" s="43"/>
      <c r="AS37" s="43"/>
      <c r="AT37" s="68"/>
      <c r="AU37" s="6"/>
      <c r="AV37" s="76" t="s">
        <v>61</v>
      </c>
      <c r="AW37" s="43"/>
      <c r="AX37" s="43"/>
      <c r="AY37" s="43"/>
      <c r="AZ37" s="68"/>
    </row>
    <row r="38" spans="1:52" ht="18" customHeight="1">
      <c r="A38" s="95" t="str">
        <f>[1]Equipment!$J$12</f>
        <v>Longsword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2"/>
      <c r="N38" s="96">
        <f>[1]Equipment!$J$15</f>
        <v>7</v>
      </c>
      <c r="O38" s="61"/>
      <c r="P38" s="62"/>
      <c r="Q38" s="69" t="str">
        <f>IF([1]Equipment!$BG$7=[1]WeaponData!$AF$7,[1]Equipment!$BV$7,IF([1]Equipment!$BG$9=[1]WeaponData!$AF$7,[1]Equipment!$BV$9,[1]Equipment!$J$17))</f>
        <v>1d8+4</v>
      </c>
      <c r="R38" s="61"/>
      <c r="S38" s="61"/>
      <c r="T38" s="61"/>
      <c r="U38" s="61"/>
      <c r="V38" s="61"/>
      <c r="W38" s="62"/>
      <c r="X38" s="69" t="str">
        <f>[1]Equipment!$J$18</f>
        <v>slashing</v>
      </c>
      <c r="Y38" s="61"/>
      <c r="Z38" s="61"/>
      <c r="AA38" s="61"/>
      <c r="AB38" s="61"/>
      <c r="AC38" s="62"/>
      <c r="AD38" s="6"/>
      <c r="AE38" s="36"/>
      <c r="AF38" s="97"/>
      <c r="AG38" s="97"/>
      <c r="AH38" s="97"/>
      <c r="AI38" s="97"/>
      <c r="AJ38" s="97"/>
      <c r="AK38" s="97"/>
      <c r="AL38" s="97"/>
      <c r="AM38" s="81"/>
      <c r="AN38" s="6"/>
      <c r="AO38" s="76" t="s">
        <v>61</v>
      </c>
      <c r="AP38" s="43"/>
      <c r="AQ38" s="43"/>
      <c r="AR38" s="43"/>
      <c r="AS38" s="43"/>
      <c r="AT38" s="68"/>
      <c r="AU38" s="6"/>
      <c r="AV38" s="76" t="s">
        <v>61</v>
      </c>
      <c r="AW38" s="43"/>
      <c r="AX38" s="43"/>
      <c r="AY38" s="43"/>
      <c r="AZ38" s="68"/>
    </row>
    <row r="39" spans="1:52" ht="18" customHeight="1">
      <c r="A39" s="72" t="e">
        <f ca="1">_xludf.CONCAT("Range: ",[1]Equipment!$J$19)</f>
        <v>#NAME?</v>
      </c>
      <c r="B39" s="43"/>
      <c r="C39" s="43"/>
      <c r="D39" s="43"/>
      <c r="E39" s="43"/>
      <c r="F39" s="68"/>
      <c r="G39" s="98" t="s">
        <v>68</v>
      </c>
      <c r="H39" s="43"/>
      <c r="I39" s="43"/>
      <c r="J39" s="74" t="str">
        <f>[1]Equipment!$J$21</f>
        <v>Versatile (1d10)</v>
      </c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68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76" t="s">
        <v>61</v>
      </c>
      <c r="AP39" s="43"/>
      <c r="AQ39" s="43"/>
      <c r="AR39" s="43"/>
      <c r="AS39" s="43"/>
      <c r="AT39" s="68"/>
      <c r="AU39" s="6"/>
      <c r="AV39" s="76" t="s">
        <v>61</v>
      </c>
      <c r="AW39" s="43"/>
      <c r="AX39" s="43"/>
      <c r="AY39" s="43"/>
      <c r="AZ39" s="68"/>
    </row>
    <row r="40" spans="1:52" ht="1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54" t="s">
        <v>30</v>
      </c>
      <c r="AF40" s="8"/>
      <c r="AG40" s="8"/>
      <c r="AH40" s="8"/>
      <c r="AI40" s="8"/>
      <c r="AJ40" s="8"/>
      <c r="AK40" s="8"/>
      <c r="AL40" s="99">
        <f>Prof</f>
        <v>3</v>
      </c>
      <c r="AM40" s="8"/>
      <c r="AN40" s="6"/>
      <c r="AO40" s="76" t="s">
        <v>61</v>
      </c>
      <c r="AP40" s="43"/>
      <c r="AQ40" s="43"/>
      <c r="AR40" s="43"/>
      <c r="AS40" s="43"/>
      <c r="AT40" s="68"/>
      <c r="AU40" s="6"/>
      <c r="AV40" s="76" t="s">
        <v>61</v>
      </c>
      <c r="AW40" s="43"/>
      <c r="AX40" s="43"/>
      <c r="AY40" s="43"/>
      <c r="AZ40" s="68"/>
    </row>
    <row r="41" spans="1:52" ht="18" customHeight="1">
      <c r="A41" s="19" t="str">
        <f>IF(OR([1]Equipment!$BG$7=[1]WeaponData!$AF$8,[1]Equipment!$BG$9=[1]WeaponData!$AF$8),"ATTACK 2 (EQUIPPED)","ATTACK 2")</f>
        <v>ATTACK 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31" t="s">
        <v>92</v>
      </c>
      <c r="O41" s="8"/>
      <c r="P41" s="8"/>
      <c r="Q41" s="31" t="s">
        <v>93</v>
      </c>
      <c r="R41" s="8"/>
      <c r="S41" s="8"/>
      <c r="T41" s="8"/>
      <c r="U41" s="8"/>
      <c r="V41" s="8"/>
      <c r="W41" s="8"/>
      <c r="X41" s="31" t="s">
        <v>94</v>
      </c>
      <c r="Y41" s="8"/>
      <c r="Z41" s="8"/>
      <c r="AA41" s="8"/>
      <c r="AB41" s="8"/>
      <c r="AC41" s="8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spans="1:52" ht="18" customHeight="1">
      <c r="A42" s="67" t="str">
        <f>[1]Equipment!$V$12</f>
        <v>Longbow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68"/>
      <c r="N42" s="100">
        <f>[1]Equipment!$V$15</f>
        <v>5</v>
      </c>
      <c r="O42" s="43"/>
      <c r="P42" s="68"/>
      <c r="Q42" s="75" t="str">
        <f>IF([1]Equipment!$BG$7=[1]WeaponData!$AF$8,[1]Equipment!$BV$7,IF([1]WeaponData!$AF$8=[1]Equipment!$BG$9,[1]Equipment!$BV$9,[1]Equipment!$V$17))</f>
        <v>1d8+2</v>
      </c>
      <c r="R42" s="43"/>
      <c r="S42" s="43"/>
      <c r="T42" s="43"/>
      <c r="U42" s="43"/>
      <c r="V42" s="43"/>
      <c r="W42" s="68"/>
      <c r="X42" s="75" t="str">
        <f>[1]Equipment!$V$18</f>
        <v>piercing</v>
      </c>
      <c r="Y42" s="43"/>
      <c r="Z42" s="43"/>
      <c r="AA42" s="43"/>
      <c r="AB42" s="43"/>
      <c r="AC42" s="68"/>
      <c r="AD42" s="6"/>
      <c r="AE42" s="16" t="s">
        <v>97</v>
      </c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ht="18" customHeight="1">
      <c r="A43" s="101" t="e">
        <f ca="1">_xludf.CONCAT("Range: ",[1]Equipment!$V$19)</f>
        <v>#NAME?</v>
      </c>
      <c r="B43" s="2"/>
      <c r="C43" s="2"/>
      <c r="D43" s="2"/>
      <c r="E43" s="2"/>
      <c r="F43" s="66"/>
      <c r="G43" s="73" t="s">
        <v>68</v>
      </c>
      <c r="H43" s="2"/>
      <c r="I43" s="2"/>
      <c r="J43" s="102" t="str">
        <f>[1]Equipment!$V$21</f>
        <v>Ammunition, heavy, two-handed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66"/>
      <c r="AD43" s="6"/>
      <c r="AE43" s="6"/>
      <c r="AF43" s="103"/>
      <c r="AG43" s="8"/>
      <c r="AH43" s="8"/>
      <c r="AI43" s="8"/>
      <c r="AJ43" s="8"/>
      <c r="AK43" s="8"/>
      <c r="AL43" s="8"/>
      <c r="AM43" s="8"/>
      <c r="AN43" s="8"/>
      <c r="AO43" s="6"/>
      <c r="AP43" s="6"/>
      <c r="AQ43" s="103"/>
      <c r="AR43" s="8"/>
      <c r="AS43" s="8"/>
      <c r="AT43" s="8"/>
      <c r="AU43" s="8"/>
      <c r="AV43" s="8"/>
      <c r="AW43" s="8"/>
      <c r="AX43" s="8"/>
      <c r="AY43" s="8"/>
      <c r="AZ43" s="6"/>
    </row>
    <row r="44" spans="1:52" ht="1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4" t="s">
        <v>98</v>
      </c>
      <c r="AG44" s="61"/>
      <c r="AH44" s="61"/>
      <c r="AI44" s="61"/>
      <c r="AJ44" s="61"/>
      <c r="AK44" s="61"/>
      <c r="AL44" s="61"/>
      <c r="AM44" s="61"/>
      <c r="AN44" s="61"/>
      <c r="AO44" s="6"/>
      <c r="AP44" s="6"/>
      <c r="AQ44" s="104" t="s">
        <v>99</v>
      </c>
      <c r="AR44" s="61"/>
      <c r="AS44" s="61"/>
      <c r="AT44" s="61"/>
      <c r="AU44" s="61"/>
      <c r="AV44" s="61"/>
      <c r="AW44" s="61"/>
      <c r="AX44" s="61"/>
      <c r="AY44" s="61"/>
      <c r="AZ44" s="6"/>
    </row>
    <row r="45" spans="1:52" ht="18" customHeight="1">
      <c r="A45" s="19" t="str">
        <f>IF(OR([1]Equipment!$BG$7=[1]WeaponData!$AF$9,[1]Equipment!$BG$9=[1]WeaponData!$AF$9),"ATTACK 3 (EQUIPPED)","ATTACK 3")</f>
        <v>ATTACK 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31" t="s">
        <v>92</v>
      </c>
      <c r="O45" s="8"/>
      <c r="P45" s="8"/>
      <c r="Q45" s="31" t="s">
        <v>93</v>
      </c>
      <c r="R45" s="8"/>
      <c r="S45" s="8"/>
      <c r="T45" s="8"/>
      <c r="U45" s="8"/>
      <c r="V45" s="8"/>
      <c r="W45" s="8"/>
      <c r="X45" s="31" t="s">
        <v>94</v>
      </c>
      <c r="Y45" s="8"/>
      <c r="Z45" s="8"/>
      <c r="AA45" s="8"/>
      <c r="AB45" s="8"/>
      <c r="AC45" s="8"/>
      <c r="AD45" s="6"/>
      <c r="AE45" s="6"/>
      <c r="AF45" s="103"/>
      <c r="AG45" s="8"/>
      <c r="AH45" s="8"/>
      <c r="AI45" s="8"/>
      <c r="AJ45" s="8"/>
      <c r="AK45" s="8"/>
      <c r="AL45" s="8"/>
      <c r="AM45" s="8"/>
      <c r="AN45" s="8"/>
      <c r="AO45" s="6"/>
      <c r="AP45" s="6"/>
      <c r="AQ45" s="103"/>
      <c r="AR45" s="8"/>
      <c r="AS45" s="8"/>
      <c r="AT45" s="8"/>
      <c r="AU45" s="8"/>
      <c r="AV45" s="8"/>
      <c r="AW45" s="8"/>
      <c r="AX45" s="8"/>
      <c r="AY45" s="8"/>
      <c r="AZ45" s="6"/>
    </row>
    <row r="46" spans="1:52" ht="18" customHeight="1">
      <c r="A46" s="67" t="str">
        <f>[1]Equipment!$AH$12</f>
        <v/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68"/>
      <c r="N46" s="75" t="str">
        <f>[1]Equipment!$AH$15</f>
        <v/>
      </c>
      <c r="O46" s="43"/>
      <c r="P46" s="68"/>
      <c r="Q46" s="75" t="str">
        <f>IF([1]Equipment!$BG$7=[1]WeaponData!$AF$9,[1]Equipment!$BV$7,IF([1]WeaponData!$AF$9=[1]Equipment!$BG$9,[1]Equipment!$BV$9,[1]Equipment!$AH$17))</f>
        <v/>
      </c>
      <c r="R46" s="43"/>
      <c r="S46" s="43"/>
      <c r="T46" s="43"/>
      <c r="U46" s="43"/>
      <c r="V46" s="43"/>
      <c r="W46" s="68"/>
      <c r="X46" s="75" t="str">
        <f>[1]Equipment!$AH$18</f>
        <v/>
      </c>
      <c r="Y46" s="43"/>
      <c r="Z46" s="43"/>
      <c r="AA46" s="43"/>
      <c r="AB46" s="43"/>
      <c r="AC46" s="68"/>
      <c r="AD46" s="6"/>
      <c r="AE46" s="6"/>
      <c r="AF46" s="104" t="s">
        <v>14</v>
      </c>
      <c r="AG46" s="61"/>
      <c r="AH46" s="61"/>
      <c r="AI46" s="61"/>
      <c r="AJ46" s="61"/>
      <c r="AK46" s="61"/>
      <c r="AL46" s="61"/>
      <c r="AM46" s="61"/>
      <c r="AN46" s="61"/>
      <c r="AO46" s="6"/>
      <c r="AP46" s="6"/>
      <c r="AQ46" s="104" t="s">
        <v>100</v>
      </c>
      <c r="AR46" s="61"/>
      <c r="AS46" s="61"/>
      <c r="AT46" s="61"/>
      <c r="AU46" s="61"/>
      <c r="AV46" s="61"/>
      <c r="AW46" s="61"/>
      <c r="AX46" s="61"/>
      <c r="AY46" s="61"/>
      <c r="AZ46" s="6"/>
    </row>
    <row r="47" spans="1:52" ht="18" customHeight="1">
      <c r="A47" s="101" t="e">
        <f ca="1">_xludf.CONCAT("Range: ",[1]Equipment!$AH$19)</f>
        <v>#NAME?</v>
      </c>
      <c r="B47" s="2"/>
      <c r="C47" s="2"/>
      <c r="D47" s="2"/>
      <c r="E47" s="2"/>
      <c r="F47" s="66"/>
      <c r="G47" s="73" t="s">
        <v>68</v>
      </c>
      <c r="H47" s="2"/>
      <c r="I47" s="2"/>
      <c r="J47" s="102" t="str">
        <f>[1]Equipment!$AH$21</f>
        <v/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66"/>
      <c r="AD47" s="6"/>
      <c r="AE47" s="6"/>
      <c r="AF47" s="103"/>
      <c r="AG47" s="8"/>
      <c r="AH47" s="8"/>
      <c r="AI47" s="8"/>
      <c r="AJ47" s="8"/>
      <c r="AK47" s="8"/>
      <c r="AL47" s="8"/>
      <c r="AM47" s="8"/>
      <c r="AN47" s="8"/>
      <c r="AO47" s="6"/>
      <c r="AP47" s="6"/>
      <c r="AQ47" s="103"/>
      <c r="AR47" s="8"/>
      <c r="AS47" s="8"/>
      <c r="AT47" s="8"/>
      <c r="AU47" s="8"/>
      <c r="AV47" s="8"/>
      <c r="AW47" s="8"/>
      <c r="AX47" s="8"/>
      <c r="AY47" s="8"/>
      <c r="AZ47" s="6"/>
    </row>
    <row r="48" spans="1:52" ht="1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4" t="s">
        <v>101</v>
      </c>
      <c r="AG48" s="61"/>
      <c r="AH48" s="61"/>
      <c r="AI48" s="61"/>
      <c r="AJ48" s="61"/>
      <c r="AK48" s="61"/>
      <c r="AL48" s="61"/>
      <c r="AM48" s="61"/>
      <c r="AN48" s="61"/>
      <c r="AO48" s="6"/>
      <c r="AP48" s="6"/>
      <c r="AQ48" s="104" t="s">
        <v>102</v>
      </c>
      <c r="AR48" s="61"/>
      <c r="AS48" s="61"/>
      <c r="AT48" s="61"/>
      <c r="AU48" s="61"/>
      <c r="AV48" s="61"/>
      <c r="AW48" s="61"/>
      <c r="AX48" s="61"/>
      <c r="AY48" s="61"/>
      <c r="AZ48" s="6"/>
    </row>
    <row r="49" spans="1:52" ht="18" customHeight="1">
      <c r="A49" s="19" t="str">
        <f>IF(OR([1]Equipment!$BG$7=[1]WeaponData!$AF$10,[1]Equipment!$BG$9=[1]WeaponData!$AF$10),"ATTACK 4 (EQUIPPED)","ATTACK 4")</f>
        <v>ATTACK 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31" t="s">
        <v>92</v>
      </c>
      <c r="O49" s="8"/>
      <c r="P49" s="8"/>
      <c r="Q49" s="31" t="s">
        <v>93</v>
      </c>
      <c r="R49" s="8"/>
      <c r="S49" s="8"/>
      <c r="T49" s="8"/>
      <c r="U49" s="8"/>
      <c r="V49" s="8"/>
      <c r="W49" s="8"/>
      <c r="X49" s="31" t="s">
        <v>94</v>
      </c>
      <c r="Y49" s="8"/>
      <c r="Z49" s="8"/>
      <c r="AA49" s="8"/>
      <c r="AB49" s="8"/>
      <c r="AC49" s="8"/>
      <c r="AD49" s="6"/>
      <c r="AE49" s="6"/>
      <c r="AF49" s="103"/>
      <c r="AG49" s="8"/>
      <c r="AH49" s="8"/>
      <c r="AI49" s="8"/>
      <c r="AJ49" s="8"/>
      <c r="AK49" s="8"/>
      <c r="AL49" s="8"/>
      <c r="AM49" s="8"/>
      <c r="AN49" s="8"/>
      <c r="AO49" s="6"/>
      <c r="AP49" s="6"/>
      <c r="AQ49" s="103"/>
      <c r="AR49" s="8"/>
      <c r="AS49" s="8"/>
      <c r="AT49" s="8"/>
      <c r="AU49" s="8"/>
      <c r="AV49" s="8"/>
      <c r="AW49" s="8"/>
      <c r="AX49" s="8"/>
      <c r="AY49" s="8"/>
      <c r="AZ49" s="6"/>
    </row>
    <row r="50" spans="1:52" ht="18" customHeight="1">
      <c r="A50" s="67" t="str">
        <f>[1]Equipment!$AT$12</f>
        <v/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68"/>
      <c r="N50" s="75" t="str">
        <f>[1]Equipment!$AT$15</f>
        <v/>
      </c>
      <c r="O50" s="43"/>
      <c r="P50" s="68"/>
      <c r="Q50" s="75" t="str">
        <f>IF([1]WeaponData!$AF$10=[1]Equipment!$BG$7,[1]Equipment!$BV$7,IF([1]WeaponData!$AF$10=[1]Equipment!$BG$9,[1]Equipment!$BV$9,[1]Equipment!$AT$17))</f>
        <v/>
      </c>
      <c r="R50" s="43"/>
      <c r="S50" s="43"/>
      <c r="T50" s="43"/>
      <c r="U50" s="43"/>
      <c r="V50" s="43"/>
      <c r="W50" s="68"/>
      <c r="X50" s="75" t="str">
        <f>[1]Equipment!$AT$18</f>
        <v/>
      </c>
      <c r="Y50" s="43"/>
      <c r="Z50" s="43"/>
      <c r="AA50" s="43"/>
      <c r="AB50" s="43"/>
      <c r="AC50" s="68"/>
      <c r="AD50" s="6"/>
      <c r="AE50" s="6"/>
      <c r="AF50" s="104" t="s">
        <v>103</v>
      </c>
      <c r="AG50" s="61"/>
      <c r="AH50" s="61"/>
      <c r="AI50" s="61"/>
      <c r="AJ50" s="61"/>
      <c r="AK50" s="61"/>
      <c r="AL50" s="61"/>
      <c r="AM50" s="61"/>
      <c r="AN50" s="61"/>
      <c r="AO50" s="6"/>
      <c r="AP50" s="6"/>
      <c r="AQ50" s="104" t="s">
        <v>104</v>
      </c>
      <c r="AR50" s="61"/>
      <c r="AS50" s="61"/>
      <c r="AT50" s="61"/>
      <c r="AU50" s="61"/>
      <c r="AV50" s="61"/>
      <c r="AW50" s="61"/>
      <c r="AX50" s="61"/>
      <c r="AY50" s="61"/>
      <c r="AZ50" s="6"/>
    </row>
    <row r="51" spans="1:52" ht="18" customHeight="1">
      <c r="A51" s="101" t="e">
        <f ca="1">_xludf.CONCAT("Range: ",[1]Equipment!$AT$19)</f>
        <v>#NAME?</v>
      </c>
      <c r="B51" s="2"/>
      <c r="C51" s="2"/>
      <c r="D51" s="2"/>
      <c r="E51" s="2"/>
      <c r="F51" s="66"/>
      <c r="G51" s="73" t="s">
        <v>68</v>
      </c>
      <c r="H51" s="2"/>
      <c r="I51" s="2"/>
      <c r="J51" s="102" t="str">
        <f>[1]Equipment!$AT$21</f>
        <v/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66"/>
      <c r="AD51" s="6"/>
      <c r="AE51" s="6"/>
      <c r="AF51" s="103"/>
      <c r="AG51" s="8"/>
      <c r="AH51" s="8"/>
      <c r="AI51" s="8"/>
      <c r="AJ51" s="8"/>
      <c r="AK51" s="8"/>
      <c r="AL51" s="8"/>
      <c r="AM51" s="8"/>
      <c r="AN51" s="8"/>
      <c r="AO51" s="6"/>
      <c r="AP51" s="6"/>
      <c r="AQ51" s="103"/>
      <c r="AR51" s="8"/>
      <c r="AS51" s="8"/>
      <c r="AT51" s="8"/>
      <c r="AU51" s="8"/>
      <c r="AV51" s="8"/>
      <c r="AW51" s="8"/>
      <c r="AX51" s="8"/>
      <c r="AY51" s="8"/>
      <c r="AZ51" s="6"/>
    </row>
    <row r="52" spans="1:52" ht="1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04" t="s">
        <v>105</v>
      </c>
      <c r="AG52" s="61"/>
      <c r="AH52" s="61"/>
      <c r="AI52" s="61"/>
      <c r="AJ52" s="61"/>
      <c r="AK52" s="61"/>
      <c r="AL52" s="61"/>
      <c r="AM52" s="61"/>
      <c r="AN52" s="61"/>
      <c r="AO52" s="6"/>
      <c r="AP52" s="6"/>
      <c r="AQ52" s="104" t="s">
        <v>106</v>
      </c>
      <c r="AR52" s="61"/>
      <c r="AS52" s="61"/>
      <c r="AT52" s="61"/>
      <c r="AU52" s="61"/>
      <c r="AV52" s="61"/>
      <c r="AW52" s="61"/>
      <c r="AX52" s="61"/>
      <c r="AY52" s="61"/>
      <c r="AZ52" s="6"/>
    </row>
    <row r="53" spans="1:52" ht="18" customHeight="1">
      <c r="A53" s="16" t="s">
        <v>107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6"/>
      <c r="AE53" s="6"/>
      <c r="AF53" s="103"/>
      <c r="AG53" s="8"/>
      <c r="AH53" s="8"/>
      <c r="AI53" s="8"/>
      <c r="AJ53" s="8"/>
      <c r="AK53" s="8"/>
      <c r="AL53" s="8"/>
      <c r="AM53" s="8"/>
      <c r="AN53" s="8"/>
      <c r="AO53" s="6"/>
      <c r="AP53" s="6"/>
      <c r="AQ53" s="103"/>
      <c r="AR53" s="8"/>
      <c r="AS53" s="8"/>
      <c r="AT53" s="8"/>
      <c r="AU53" s="8"/>
      <c r="AV53" s="8"/>
      <c r="AW53" s="8"/>
      <c r="AX53" s="8"/>
      <c r="AY53" s="8"/>
      <c r="AZ53" s="6"/>
    </row>
    <row r="54" spans="1:52" ht="18" customHeight="1">
      <c r="A54" s="105"/>
      <c r="B54" s="106" t="s">
        <v>108</v>
      </c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 t="s">
        <v>109</v>
      </c>
      <c r="R54" s="106"/>
      <c r="S54" s="106"/>
      <c r="T54" s="106"/>
      <c r="U54" s="106"/>
      <c r="V54" s="106"/>
      <c r="W54" s="106" t="s">
        <v>110</v>
      </c>
      <c r="X54" s="106"/>
      <c r="Y54" s="106"/>
      <c r="Z54" s="106"/>
      <c r="AA54" s="106" t="s">
        <v>111</v>
      </c>
      <c r="AB54" s="6"/>
      <c r="AC54" s="107"/>
      <c r="AD54" s="6"/>
      <c r="AE54" s="6"/>
      <c r="AF54" s="104" t="s">
        <v>112</v>
      </c>
      <c r="AG54" s="61"/>
      <c r="AH54" s="61"/>
      <c r="AI54" s="61"/>
      <c r="AJ54" s="61"/>
      <c r="AK54" s="61"/>
      <c r="AL54" s="61"/>
      <c r="AM54" s="61"/>
      <c r="AN54" s="61"/>
      <c r="AO54" s="6"/>
      <c r="AP54" s="6"/>
      <c r="AQ54" s="104" t="s">
        <v>113</v>
      </c>
      <c r="AR54" s="61"/>
      <c r="AS54" s="61"/>
      <c r="AT54" s="61"/>
      <c r="AU54" s="61"/>
      <c r="AV54" s="61"/>
      <c r="AW54" s="61"/>
      <c r="AX54" s="61"/>
      <c r="AY54" s="61"/>
      <c r="AZ54" s="6"/>
    </row>
    <row r="55" spans="1:52" ht="18" customHeight="1">
      <c r="A55" s="105"/>
      <c r="B55" s="4">
        <f>[1]Equipment!$CH$41</f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6"/>
      <c r="Q55" s="4">
        <f>[1]Equipment!$CH$42</f>
        <v>0</v>
      </c>
      <c r="R55" s="2"/>
      <c r="S55" s="2"/>
      <c r="T55" s="2"/>
      <c r="U55" s="2"/>
      <c r="V55" s="3"/>
      <c r="W55" s="108"/>
      <c r="X55" s="2"/>
      <c r="Y55" s="2"/>
      <c r="Z55" s="109"/>
      <c r="AA55" s="110">
        <f>[1]Equipment!$CH$43</f>
        <v>0</v>
      </c>
      <c r="AB55" s="2"/>
      <c r="AC55" s="107"/>
      <c r="AD55" s="6"/>
      <c r="AE55" s="111" t="s">
        <v>114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6"/>
      <c r="AQ55" s="111" t="s">
        <v>115</v>
      </c>
      <c r="AR55" s="8"/>
      <c r="AS55" s="8"/>
      <c r="AT55" s="8"/>
      <c r="AU55" s="8"/>
      <c r="AV55" s="8"/>
      <c r="AW55" s="8"/>
      <c r="AX55" s="8"/>
      <c r="AY55" s="8"/>
      <c r="AZ55" s="8"/>
    </row>
    <row r="56" spans="1:52" ht="18" customHeight="1">
      <c r="A56" s="105"/>
      <c r="B56" s="4">
        <f>[1]Equipment!$CH$46</f>
        <v>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6"/>
      <c r="Q56" s="4">
        <f>[1]Equipment!$CH$47</f>
        <v>0</v>
      </c>
      <c r="R56" s="2"/>
      <c r="S56" s="2"/>
      <c r="T56" s="2"/>
      <c r="U56" s="2"/>
      <c r="V56" s="3"/>
      <c r="W56" s="108"/>
      <c r="X56" s="2"/>
      <c r="Y56" s="2"/>
      <c r="Z56" s="109"/>
      <c r="AA56" s="110">
        <f>[1]Equipment!$CH$48</f>
        <v>0</v>
      </c>
      <c r="AB56" s="2"/>
      <c r="AC56" s="107"/>
      <c r="AD56" s="6"/>
      <c r="AE56" s="105"/>
      <c r="AF56" s="112" t="s">
        <v>116</v>
      </c>
      <c r="AG56" s="112"/>
      <c r="AH56" s="112"/>
      <c r="AI56" s="112"/>
      <c r="AJ56" s="112"/>
      <c r="AK56" s="112"/>
      <c r="AL56" s="113">
        <f>'Character Sheet II'!$AA$60</f>
        <v>110</v>
      </c>
      <c r="AM56" s="8"/>
      <c r="AN56" s="8"/>
      <c r="AO56" s="107" t="s">
        <v>117</v>
      </c>
      <c r="AP56" s="6"/>
      <c r="AQ56" s="114"/>
      <c r="AR56" s="73" t="s">
        <v>118</v>
      </c>
      <c r="AS56" s="2"/>
      <c r="AT56" s="2"/>
      <c r="AU56" s="66"/>
      <c r="AV56" s="115">
        <f>IFERROR([1]Start!$G$167,0)</f>
        <v>0</v>
      </c>
      <c r="AW56" s="2"/>
      <c r="AX56" s="2"/>
      <c r="AY56" s="2"/>
      <c r="AZ56" s="116"/>
    </row>
    <row r="57" spans="1:52" ht="18" customHeight="1">
      <c r="A57" s="105"/>
      <c r="B57" s="5">
        <f>[1]Equipment!$CH$51</f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17"/>
      <c r="Q57" s="5">
        <f>[1]Equipment!$CH$52</f>
        <v>0</v>
      </c>
      <c r="R57" s="2"/>
      <c r="S57" s="2"/>
      <c r="T57" s="2"/>
      <c r="U57" s="2"/>
      <c r="V57" s="117"/>
      <c r="W57" s="108"/>
      <c r="X57" s="2"/>
      <c r="Y57" s="2"/>
      <c r="Z57" s="117"/>
      <c r="AA57" s="110">
        <f>[1]Equipment!$CH$53</f>
        <v>0</v>
      </c>
      <c r="AB57" s="2"/>
      <c r="AC57" s="107"/>
      <c r="AD57" s="6"/>
      <c r="AE57" s="105"/>
      <c r="AF57" s="112" t="s">
        <v>119</v>
      </c>
      <c r="AG57" s="112"/>
      <c r="AH57" s="112"/>
      <c r="AI57" s="112"/>
      <c r="AJ57" s="112"/>
      <c r="AK57" s="112"/>
      <c r="AL57" s="113">
        <f>IF([1]Start!$CR$26="No",[1]Final!$P$14,[1]Final!$Q$14-0.01)</f>
        <v>95</v>
      </c>
      <c r="AM57" s="8"/>
      <c r="AN57" s="8"/>
      <c r="AO57" s="107" t="s">
        <v>117</v>
      </c>
      <c r="AP57" s="6"/>
      <c r="AQ57" s="114"/>
      <c r="AR57" s="73" t="s">
        <v>120</v>
      </c>
      <c r="AS57" s="2"/>
      <c r="AT57" s="2"/>
      <c r="AU57" s="66"/>
      <c r="AV57" s="115">
        <f>IFERROR([1]Start!$G$168,0)</f>
        <v>0</v>
      </c>
      <c r="AW57" s="2"/>
      <c r="AX57" s="2"/>
      <c r="AY57" s="2"/>
      <c r="AZ57" s="116"/>
    </row>
    <row r="58" spans="1:52" ht="18" customHeight="1">
      <c r="A58" s="105"/>
      <c r="B58" s="5">
        <f>[1]Equipment!$CH$56</f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17"/>
      <c r="Q58" s="5">
        <f>[1]Equipment!$CH$57</f>
        <v>0</v>
      </c>
      <c r="R58" s="2"/>
      <c r="S58" s="2"/>
      <c r="T58" s="2"/>
      <c r="U58" s="2"/>
      <c r="V58" s="117"/>
      <c r="W58" s="108"/>
      <c r="X58" s="2"/>
      <c r="Y58" s="2"/>
      <c r="Z58" s="117"/>
      <c r="AA58" s="110">
        <f>[1]Equipment!$CH$58</f>
        <v>0</v>
      </c>
      <c r="AB58" s="2"/>
      <c r="AC58" s="107"/>
      <c r="AD58" s="6"/>
      <c r="AE58" s="105"/>
      <c r="AF58" s="112" t="s">
        <v>121</v>
      </c>
      <c r="AG58" s="112"/>
      <c r="AH58" s="112"/>
      <c r="AI58" s="112"/>
      <c r="AJ58" s="112"/>
      <c r="AK58" s="112"/>
      <c r="AL58" s="113">
        <f>IF([1]Start!$CR$26="No",[1]Final!$P$14,[1]Final!$R$14-0.01)</f>
        <v>190</v>
      </c>
      <c r="AM58" s="8"/>
      <c r="AN58" s="8"/>
      <c r="AO58" s="107" t="s">
        <v>117</v>
      </c>
      <c r="AP58" s="6"/>
      <c r="AQ58" s="114"/>
      <c r="AR58" s="73" t="s">
        <v>122</v>
      </c>
      <c r="AS58" s="2"/>
      <c r="AT58" s="2"/>
      <c r="AU58" s="66"/>
      <c r="AV58" s="115">
        <f>IFERROR([1]Start!$G$169,0)</f>
        <v>0</v>
      </c>
      <c r="AW58" s="2"/>
      <c r="AX58" s="2"/>
      <c r="AY58" s="2"/>
      <c r="AZ58" s="116"/>
    </row>
    <row r="59" spans="1:52" ht="18" customHeight="1">
      <c r="A59" s="105"/>
      <c r="B59" s="5">
        <f>[1]Equipment!$CH$61</f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17"/>
      <c r="Q59" s="5">
        <f>[1]Equipment!$CH$62</f>
        <v>0</v>
      </c>
      <c r="R59" s="2"/>
      <c r="S59" s="2"/>
      <c r="T59" s="2"/>
      <c r="U59" s="2"/>
      <c r="V59" s="117"/>
      <c r="W59" s="108"/>
      <c r="X59" s="2"/>
      <c r="Y59" s="2"/>
      <c r="Z59" s="117"/>
      <c r="AA59" s="110">
        <f>[1]Equipment!$CH$63</f>
        <v>0</v>
      </c>
      <c r="AB59" s="2"/>
      <c r="AC59" s="107"/>
      <c r="AD59" s="6"/>
      <c r="AE59" s="105"/>
      <c r="AF59" s="112" t="s">
        <v>123</v>
      </c>
      <c r="AG59" s="112"/>
      <c r="AH59" s="112"/>
      <c r="AI59" s="112"/>
      <c r="AJ59" s="112"/>
      <c r="AK59" s="112"/>
      <c r="AL59" s="113">
        <f>[1]Final!$S$14</f>
        <v>570</v>
      </c>
      <c r="AM59" s="8"/>
      <c r="AN59" s="8"/>
      <c r="AO59" s="107" t="s">
        <v>117</v>
      </c>
      <c r="AP59" s="6"/>
      <c r="AQ59" s="114"/>
      <c r="AR59" s="73" t="s">
        <v>124</v>
      </c>
      <c r="AS59" s="2"/>
      <c r="AT59" s="2"/>
      <c r="AU59" s="66"/>
      <c r="AV59" s="115">
        <f>IFERROR([1]Start!$G$170,0)</f>
        <v>0</v>
      </c>
      <c r="AW59" s="2"/>
      <c r="AX59" s="2"/>
      <c r="AY59" s="2"/>
      <c r="AZ59" s="116"/>
    </row>
    <row r="60" spans="1:52" ht="18" customHeight="1">
      <c r="A60" s="114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6"/>
      <c r="AD60" s="6"/>
      <c r="AE60" s="114"/>
      <c r="AF60" s="118"/>
      <c r="AG60" s="118"/>
      <c r="AH60" s="118"/>
      <c r="AI60" s="118"/>
      <c r="AJ60" s="118"/>
      <c r="AK60" s="118"/>
      <c r="AL60" s="118"/>
      <c r="AM60" s="118"/>
      <c r="AN60" s="118"/>
      <c r="AO60" s="116"/>
      <c r="AP60" s="6"/>
      <c r="AQ60" s="114"/>
      <c r="AR60" s="73" t="s">
        <v>125</v>
      </c>
      <c r="AS60" s="2"/>
      <c r="AT60" s="2"/>
      <c r="AU60" s="66"/>
      <c r="AV60" s="115">
        <f>IFERROR([1]Start!$G$171,0)</f>
        <v>0</v>
      </c>
      <c r="AW60" s="2"/>
      <c r="AX60" s="2"/>
      <c r="AY60" s="2"/>
      <c r="AZ60" s="116"/>
    </row>
  </sheetData>
  <mergeCells count="409">
    <mergeCell ref="AV59:AY59"/>
    <mergeCell ref="AR60:AU60"/>
    <mergeCell ref="AV60:AY60"/>
    <mergeCell ref="B59:O59"/>
    <mergeCell ref="Q59:U59"/>
    <mergeCell ref="W59:Y59"/>
    <mergeCell ref="AA59:AB59"/>
    <mergeCell ref="AL59:AN59"/>
    <mergeCell ref="AR59:AU59"/>
    <mergeCell ref="AV57:AY57"/>
    <mergeCell ref="B58:O58"/>
    <mergeCell ref="Q58:U58"/>
    <mergeCell ref="W58:Y58"/>
    <mergeCell ref="AA58:AB58"/>
    <mergeCell ref="AL58:AN58"/>
    <mergeCell ref="AR58:AU58"/>
    <mergeCell ref="AV58:AY58"/>
    <mergeCell ref="B57:O57"/>
    <mergeCell ref="Q57:U57"/>
    <mergeCell ref="W57:Y57"/>
    <mergeCell ref="AA57:AB57"/>
    <mergeCell ref="AL57:AN57"/>
    <mergeCell ref="AR57:AU57"/>
    <mergeCell ref="AQ55:AZ55"/>
    <mergeCell ref="B56:O56"/>
    <mergeCell ref="Q56:U56"/>
    <mergeCell ref="W56:Y56"/>
    <mergeCell ref="AA56:AB56"/>
    <mergeCell ref="AL56:AN56"/>
    <mergeCell ref="AR56:AU56"/>
    <mergeCell ref="AV56:AY56"/>
    <mergeCell ref="A53:AC53"/>
    <mergeCell ref="AF53:AN53"/>
    <mergeCell ref="AQ53:AY53"/>
    <mergeCell ref="AF54:AN54"/>
    <mergeCell ref="AQ54:AY54"/>
    <mergeCell ref="B55:O55"/>
    <mergeCell ref="Q55:U55"/>
    <mergeCell ref="W55:Y55"/>
    <mergeCell ref="AA55:AB55"/>
    <mergeCell ref="AE55:AO55"/>
    <mergeCell ref="A51:F51"/>
    <mergeCell ref="G51:I51"/>
    <mergeCell ref="J51:AC51"/>
    <mergeCell ref="AF51:AN51"/>
    <mergeCell ref="AQ51:AY51"/>
    <mergeCell ref="AF52:AN52"/>
    <mergeCell ref="AQ52:AY52"/>
    <mergeCell ref="A50:M50"/>
    <mergeCell ref="N50:P50"/>
    <mergeCell ref="Q50:W50"/>
    <mergeCell ref="X50:AC50"/>
    <mergeCell ref="AF50:AN50"/>
    <mergeCell ref="AQ50:AY50"/>
    <mergeCell ref="A49:M49"/>
    <mergeCell ref="N49:P49"/>
    <mergeCell ref="Q49:W49"/>
    <mergeCell ref="X49:AC49"/>
    <mergeCell ref="AF49:AN49"/>
    <mergeCell ref="AQ49:AY49"/>
    <mergeCell ref="A47:F47"/>
    <mergeCell ref="G47:I47"/>
    <mergeCell ref="J47:AC47"/>
    <mergeCell ref="AF47:AN47"/>
    <mergeCell ref="AQ47:AY47"/>
    <mergeCell ref="AF48:AN48"/>
    <mergeCell ref="AQ48:AY48"/>
    <mergeCell ref="A46:M46"/>
    <mergeCell ref="N46:P46"/>
    <mergeCell ref="Q46:W46"/>
    <mergeCell ref="X46:AC46"/>
    <mergeCell ref="AF46:AN46"/>
    <mergeCell ref="AQ46:AY46"/>
    <mergeCell ref="AF44:AN44"/>
    <mergeCell ref="AQ44:AY44"/>
    <mergeCell ref="A45:M45"/>
    <mergeCell ref="N45:P45"/>
    <mergeCell ref="Q45:W45"/>
    <mergeCell ref="X45:AC45"/>
    <mergeCell ref="AF45:AN45"/>
    <mergeCell ref="AQ45:AY45"/>
    <mergeCell ref="AE42:AZ42"/>
    <mergeCell ref="A43:F43"/>
    <mergeCell ref="G43:I43"/>
    <mergeCell ref="J43:AC43"/>
    <mergeCell ref="AF43:AN43"/>
    <mergeCell ref="AQ43:AY43"/>
    <mergeCell ref="A41:M41"/>
    <mergeCell ref="N41:P41"/>
    <mergeCell ref="Q41:W41"/>
    <mergeCell ref="X41:AC41"/>
    <mergeCell ref="A42:M42"/>
    <mergeCell ref="N42:P42"/>
    <mergeCell ref="Q42:W42"/>
    <mergeCell ref="X42:AC42"/>
    <mergeCell ref="A39:F39"/>
    <mergeCell ref="G39:I39"/>
    <mergeCell ref="J39:AC39"/>
    <mergeCell ref="AO39:AT39"/>
    <mergeCell ref="AV39:AZ39"/>
    <mergeCell ref="AE40:AK40"/>
    <mergeCell ref="AL40:AM40"/>
    <mergeCell ref="AO40:AT40"/>
    <mergeCell ref="AV40:AZ40"/>
    <mergeCell ref="AJ37:AM37"/>
    <mergeCell ref="AO37:AT37"/>
    <mergeCell ref="AV37:AZ37"/>
    <mergeCell ref="A38:M38"/>
    <mergeCell ref="N38:P38"/>
    <mergeCell ref="Q38:W38"/>
    <mergeCell ref="X38:AC38"/>
    <mergeCell ref="AO38:AT38"/>
    <mergeCell ref="AV38:AZ38"/>
    <mergeCell ref="AV35:AZ35"/>
    <mergeCell ref="AF36:AH36"/>
    <mergeCell ref="AJ36:AM36"/>
    <mergeCell ref="AO36:AT36"/>
    <mergeCell ref="AV36:AZ36"/>
    <mergeCell ref="A37:M37"/>
    <mergeCell ref="N37:P37"/>
    <mergeCell ref="Q37:W37"/>
    <mergeCell ref="X37:AC37"/>
    <mergeCell ref="AF37:AI37"/>
    <mergeCell ref="AO34:AT34"/>
    <mergeCell ref="AV34:AZ34"/>
    <mergeCell ref="K35:M35"/>
    <mergeCell ref="N35:O35"/>
    <mergeCell ref="P35:Q35"/>
    <mergeCell ref="R35:S35"/>
    <mergeCell ref="U35:AA35"/>
    <mergeCell ref="AB35:AC35"/>
    <mergeCell ref="AE35:AM35"/>
    <mergeCell ref="AO35:AT35"/>
    <mergeCell ref="U33:AA33"/>
    <mergeCell ref="AB33:AC33"/>
    <mergeCell ref="AO33:AT33"/>
    <mergeCell ref="AV33:AZ33"/>
    <mergeCell ref="A34:D35"/>
    <mergeCell ref="F34:I35"/>
    <mergeCell ref="K34:M34"/>
    <mergeCell ref="N34:O34"/>
    <mergeCell ref="P34:Q34"/>
    <mergeCell ref="R34:S34"/>
    <mergeCell ref="AV30:AZ30"/>
    <mergeCell ref="AF31:AL33"/>
    <mergeCell ref="AO31:AT31"/>
    <mergeCell ref="AV31:AZ31"/>
    <mergeCell ref="A32:AC32"/>
    <mergeCell ref="AO32:AT32"/>
    <mergeCell ref="AV32:AZ32"/>
    <mergeCell ref="A33:D33"/>
    <mergeCell ref="F33:I33"/>
    <mergeCell ref="K33:S33"/>
    <mergeCell ref="A30:M30"/>
    <mergeCell ref="N30:P30"/>
    <mergeCell ref="Q30:S30"/>
    <mergeCell ref="T30:AC30"/>
    <mergeCell ref="AE30:AM30"/>
    <mergeCell ref="AO30:AT30"/>
    <mergeCell ref="AY27:AZ27"/>
    <mergeCell ref="A29:M29"/>
    <mergeCell ref="N29:P29"/>
    <mergeCell ref="Q29:S29"/>
    <mergeCell ref="T29:AC29"/>
    <mergeCell ref="AE29:AZ29"/>
    <mergeCell ref="AY26:AZ26"/>
    <mergeCell ref="A27:F27"/>
    <mergeCell ref="G27:I27"/>
    <mergeCell ref="J27:AC27"/>
    <mergeCell ref="AE27:AI27"/>
    <mergeCell ref="AJ27:AK27"/>
    <mergeCell ref="AM27:AO27"/>
    <mergeCell ref="AP27:AR27"/>
    <mergeCell ref="AS27:AT27"/>
    <mergeCell ref="AU27:AX27"/>
    <mergeCell ref="AE26:AI26"/>
    <mergeCell ref="AJ26:AK26"/>
    <mergeCell ref="AM26:AO26"/>
    <mergeCell ref="AP26:AR26"/>
    <mergeCell ref="AS26:AT26"/>
    <mergeCell ref="AU26:AX26"/>
    <mergeCell ref="AP25:AR25"/>
    <mergeCell ref="AS25:AT25"/>
    <mergeCell ref="AU25:AX25"/>
    <mergeCell ref="AY25:AZ25"/>
    <mergeCell ref="A26:M26"/>
    <mergeCell ref="N26:P26"/>
    <mergeCell ref="Q26:S26"/>
    <mergeCell ref="T26:V26"/>
    <mergeCell ref="W26:Y26"/>
    <mergeCell ref="Z26:AC26"/>
    <mergeCell ref="AY24:AZ24"/>
    <mergeCell ref="A25:M25"/>
    <mergeCell ref="N25:P25"/>
    <mergeCell ref="Q25:S25"/>
    <mergeCell ref="T25:V25"/>
    <mergeCell ref="W25:Y25"/>
    <mergeCell ref="Z25:AC25"/>
    <mergeCell ref="AE25:AI25"/>
    <mergeCell ref="AJ25:AK25"/>
    <mergeCell ref="AM25:AO25"/>
    <mergeCell ref="AE24:AI24"/>
    <mergeCell ref="AJ24:AK24"/>
    <mergeCell ref="AM24:AO24"/>
    <mergeCell ref="AP24:AR24"/>
    <mergeCell ref="AS24:AT24"/>
    <mergeCell ref="AU24:AX24"/>
    <mergeCell ref="AU22:AX22"/>
    <mergeCell ref="AY22:AZ22"/>
    <mergeCell ref="AE23:AI23"/>
    <mergeCell ref="AJ23:AK23"/>
    <mergeCell ref="AM23:AO23"/>
    <mergeCell ref="AP23:AR23"/>
    <mergeCell ref="AS23:AT23"/>
    <mergeCell ref="AU23:AX23"/>
    <mergeCell ref="AY23:AZ23"/>
    <mergeCell ref="Y22:AC23"/>
    <mergeCell ref="AE22:AI22"/>
    <mergeCell ref="AJ22:AK22"/>
    <mergeCell ref="AM22:AO22"/>
    <mergeCell ref="AP22:AR22"/>
    <mergeCell ref="AS22:AT22"/>
    <mergeCell ref="B22:C23"/>
    <mergeCell ref="F22:H23"/>
    <mergeCell ref="I22:K23"/>
    <mergeCell ref="L22:N23"/>
    <mergeCell ref="O22:Q23"/>
    <mergeCell ref="S22:W23"/>
    <mergeCell ref="AJ21:AK21"/>
    <mergeCell ref="AM21:AO21"/>
    <mergeCell ref="AP21:AR21"/>
    <mergeCell ref="AS21:AT21"/>
    <mergeCell ref="AU21:AX21"/>
    <mergeCell ref="AY21:AZ21"/>
    <mergeCell ref="AU20:AX20"/>
    <mergeCell ref="AY20:AZ20"/>
    <mergeCell ref="A21:D21"/>
    <mergeCell ref="F21:H21"/>
    <mergeCell ref="I21:K21"/>
    <mergeCell ref="L21:N21"/>
    <mergeCell ref="O21:Q21"/>
    <mergeCell ref="S21:W21"/>
    <mergeCell ref="Y21:AC21"/>
    <mergeCell ref="AE21:AI21"/>
    <mergeCell ref="AP19:AR19"/>
    <mergeCell ref="AS19:AT19"/>
    <mergeCell ref="AU19:AX19"/>
    <mergeCell ref="AY19:AZ19"/>
    <mergeCell ref="Z20:AC20"/>
    <mergeCell ref="AE20:AI20"/>
    <mergeCell ref="AJ20:AK20"/>
    <mergeCell ref="AM20:AO20"/>
    <mergeCell ref="AP20:AR20"/>
    <mergeCell ref="AS20:AT20"/>
    <mergeCell ref="AY18:AZ18"/>
    <mergeCell ref="B19:C19"/>
    <mergeCell ref="G19:H19"/>
    <mergeCell ref="L19:M19"/>
    <mergeCell ref="Q19:R19"/>
    <mergeCell ref="V19:W19"/>
    <mergeCell ref="Y19:Z19"/>
    <mergeCell ref="AE19:AI19"/>
    <mergeCell ref="AJ19:AK19"/>
    <mergeCell ref="AM19:AO19"/>
    <mergeCell ref="AE18:AI18"/>
    <mergeCell ref="AJ18:AK18"/>
    <mergeCell ref="AM18:AO18"/>
    <mergeCell ref="AP18:AR18"/>
    <mergeCell ref="AS18:AT18"/>
    <mergeCell ref="AU18:AX18"/>
    <mergeCell ref="A18:D18"/>
    <mergeCell ref="F18:I18"/>
    <mergeCell ref="K18:N18"/>
    <mergeCell ref="P18:S18"/>
    <mergeCell ref="U18:X18"/>
    <mergeCell ref="Y18:Z18"/>
    <mergeCell ref="AY16:AZ16"/>
    <mergeCell ref="A17:AC17"/>
    <mergeCell ref="AE17:AI17"/>
    <mergeCell ref="AJ17:AK17"/>
    <mergeCell ref="AM17:AO17"/>
    <mergeCell ref="AP17:AR17"/>
    <mergeCell ref="AS17:AT17"/>
    <mergeCell ref="AU17:AX17"/>
    <mergeCell ref="AY17:AZ17"/>
    <mergeCell ref="AP15:AR15"/>
    <mergeCell ref="AS15:AT15"/>
    <mergeCell ref="AU15:AX15"/>
    <mergeCell ref="AY15:AZ15"/>
    <mergeCell ref="AE16:AI16"/>
    <mergeCell ref="AJ16:AK16"/>
    <mergeCell ref="AM16:AO16"/>
    <mergeCell ref="AP16:AR16"/>
    <mergeCell ref="AS16:AT16"/>
    <mergeCell ref="AU16:AX16"/>
    <mergeCell ref="AY14:AZ14"/>
    <mergeCell ref="B15:C15"/>
    <mergeCell ref="G15:H15"/>
    <mergeCell ref="L15:M15"/>
    <mergeCell ref="Q15:R15"/>
    <mergeCell ref="V15:W15"/>
    <mergeCell ref="AA15:AB15"/>
    <mergeCell ref="AE15:AI15"/>
    <mergeCell ref="AJ15:AK15"/>
    <mergeCell ref="AM15:AO15"/>
    <mergeCell ref="AE14:AI14"/>
    <mergeCell ref="AJ14:AK14"/>
    <mergeCell ref="AM14:AO14"/>
    <mergeCell ref="AP14:AR14"/>
    <mergeCell ref="AS14:AT14"/>
    <mergeCell ref="AU14:AX14"/>
    <mergeCell ref="A14:D14"/>
    <mergeCell ref="F14:I14"/>
    <mergeCell ref="K14:N14"/>
    <mergeCell ref="P14:S14"/>
    <mergeCell ref="U14:X14"/>
    <mergeCell ref="Z14:AC14"/>
    <mergeCell ref="AY12:AZ12"/>
    <mergeCell ref="A13:AC13"/>
    <mergeCell ref="AE13:AI13"/>
    <mergeCell ref="AJ13:AK13"/>
    <mergeCell ref="AM13:AO13"/>
    <mergeCell ref="AP13:AR13"/>
    <mergeCell ref="AS13:AT13"/>
    <mergeCell ref="AU13:AX13"/>
    <mergeCell ref="AY13:AZ13"/>
    <mergeCell ref="AP11:AR11"/>
    <mergeCell ref="AS11:AT11"/>
    <mergeCell ref="AU11:AX11"/>
    <mergeCell ref="AY11:AZ11"/>
    <mergeCell ref="AE12:AI12"/>
    <mergeCell ref="AJ12:AK12"/>
    <mergeCell ref="AM12:AO12"/>
    <mergeCell ref="AP12:AR12"/>
    <mergeCell ref="AS12:AT12"/>
    <mergeCell ref="AU12:AX12"/>
    <mergeCell ref="AY10:AZ10"/>
    <mergeCell ref="B11:C11"/>
    <mergeCell ref="G11:H11"/>
    <mergeCell ref="L11:M11"/>
    <mergeCell ref="Q11:R11"/>
    <mergeCell ref="V11:W11"/>
    <mergeCell ref="AA11:AB11"/>
    <mergeCell ref="AE11:AI11"/>
    <mergeCell ref="AJ11:AK11"/>
    <mergeCell ref="AM11:AO11"/>
    <mergeCell ref="AE10:AI10"/>
    <mergeCell ref="AJ10:AK10"/>
    <mergeCell ref="AM10:AO10"/>
    <mergeCell ref="AP10:AR10"/>
    <mergeCell ref="AS10:AT10"/>
    <mergeCell ref="AU10:AX10"/>
    <mergeCell ref="A9:D10"/>
    <mergeCell ref="F9:I10"/>
    <mergeCell ref="K9:N10"/>
    <mergeCell ref="P9:S10"/>
    <mergeCell ref="U9:X10"/>
    <mergeCell ref="Z9:AC10"/>
    <mergeCell ref="AJ8:AK9"/>
    <mergeCell ref="AM8:AO9"/>
    <mergeCell ref="AP8:AR9"/>
    <mergeCell ref="AS8:AT9"/>
    <mergeCell ref="AU8:AX9"/>
    <mergeCell ref="AY8:AZ9"/>
    <mergeCell ref="AQ6:AZ6"/>
    <mergeCell ref="A7:AC7"/>
    <mergeCell ref="AE7:AZ7"/>
    <mergeCell ref="A8:D8"/>
    <mergeCell ref="F8:I8"/>
    <mergeCell ref="K8:N8"/>
    <mergeCell ref="P8:S8"/>
    <mergeCell ref="U8:X8"/>
    <mergeCell ref="Z8:AC8"/>
    <mergeCell ref="AE8:AI9"/>
    <mergeCell ref="AC5:AG5"/>
    <mergeCell ref="AI5:AO5"/>
    <mergeCell ref="AQ5:AZ5"/>
    <mergeCell ref="A6:E6"/>
    <mergeCell ref="G6:H6"/>
    <mergeCell ref="J6:K6"/>
    <mergeCell ref="M6:N6"/>
    <mergeCell ref="W6:X6"/>
    <mergeCell ref="AC6:AD6"/>
    <mergeCell ref="AI6:AO6"/>
    <mergeCell ref="A5:E5"/>
    <mergeCell ref="G5:H5"/>
    <mergeCell ref="J5:K5"/>
    <mergeCell ref="M5:O5"/>
    <mergeCell ref="Q5:U5"/>
    <mergeCell ref="W5:AA5"/>
    <mergeCell ref="A4:C4"/>
    <mergeCell ref="E4:K4"/>
    <mergeCell ref="M4:Y4"/>
    <mergeCell ref="AA4:AO4"/>
    <mergeCell ref="AQ4:AS4"/>
    <mergeCell ref="AU4:AZ4"/>
    <mergeCell ref="A3:C3"/>
    <mergeCell ref="E3:K3"/>
    <mergeCell ref="M3:Y3"/>
    <mergeCell ref="AA3:AO3"/>
    <mergeCell ref="AQ3:AS3"/>
    <mergeCell ref="AU3:AZ3"/>
    <mergeCell ref="A1:M1"/>
    <mergeCell ref="O1:Y1"/>
    <mergeCell ref="AA1:AG1"/>
    <mergeCell ref="AI1:AZ2"/>
    <mergeCell ref="A2:M2"/>
    <mergeCell ref="O2:Y2"/>
    <mergeCell ref="AA2:AG2"/>
  </mergeCells>
  <conditionalFormatting sqref="A37:M37 A41:M41 A45:M45 A49:M49">
    <cfRule type="containsText" dxfId="1" priority="1" operator="containsText" text="(EQUIPPED)">
      <formula>NOT(ISERROR(SEARCH(("(EQUIPPED)"),(A37))))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1680-51AE-41C7-9380-250B0039A293}">
  <sheetPr>
    <tabColor rgb="FF6AA84F"/>
    <outlinePr summaryBelow="0" summaryRight="0"/>
  </sheetPr>
  <dimension ref="A1:AZ75"/>
  <sheetViews>
    <sheetView showGridLines="0" workbookViewId="0">
      <selection sqref="A1:Z1"/>
    </sheetView>
  </sheetViews>
  <sheetFormatPr defaultColWidth="14.42578125" defaultRowHeight="15.75" customHeight="1"/>
  <cols>
    <col min="1" max="52" width="3" customWidth="1"/>
  </cols>
  <sheetData>
    <row r="1" spans="1:52" ht="18" customHeight="1">
      <c r="A1" s="16" t="s">
        <v>126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8"/>
      <c r="AE1" s="16" t="s">
        <v>127</v>
      </c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ht="18" customHeight="1">
      <c r="A2" s="119" t="s">
        <v>128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09"/>
      <c r="AE2" s="120"/>
      <c r="AF2" s="78" t="e">
        <f ca="1">TRIM(JOIN(CHAR(10),OFFSET([1]Final!$K$115,0,0,COUNTIF([1]Final!$M75:$M115,"1"),1)))</f>
        <v>#NAME?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121"/>
    </row>
    <row r="3" spans="1:52" ht="21.75" customHeight="1">
      <c r="A3" s="122" t="s">
        <v>129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06"/>
      <c r="U3" s="123" t="s">
        <v>130</v>
      </c>
      <c r="V3" s="8"/>
      <c r="W3" s="23" t="s">
        <v>131</v>
      </c>
      <c r="X3" s="8"/>
      <c r="Y3" s="8"/>
      <c r="Z3" s="8"/>
      <c r="AA3" s="123" t="s">
        <v>12</v>
      </c>
      <c r="AB3" s="8"/>
      <c r="AC3" s="8"/>
      <c r="AD3" s="6"/>
      <c r="AE3" s="124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79"/>
    </row>
    <row r="4" spans="1:52" ht="12.75" customHeight="1">
      <c r="A4" s="125" t="s">
        <v>132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12"/>
      <c r="U4" s="126">
        <v>1</v>
      </c>
      <c r="V4" s="2"/>
      <c r="X4" s="126"/>
      <c r="Y4" s="2"/>
      <c r="Z4" s="112"/>
      <c r="AA4" s="126" t="s">
        <v>61</v>
      </c>
      <c r="AB4" s="2"/>
      <c r="AC4" s="2"/>
      <c r="AD4" s="109"/>
      <c r="AE4" s="7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121"/>
    </row>
    <row r="5" spans="1:52" ht="12.75" customHeight="1">
      <c r="A5" s="125" t="s">
        <v>133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12"/>
      <c r="U5" s="126">
        <v>1</v>
      </c>
      <c r="V5" s="2"/>
      <c r="X5" s="126"/>
      <c r="Y5" s="2"/>
      <c r="Z5" s="112"/>
      <c r="AA5" s="126" t="s">
        <v>61</v>
      </c>
      <c r="AB5" s="2"/>
      <c r="AC5" s="2"/>
      <c r="AD5" s="6"/>
      <c r="AE5" s="7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79"/>
    </row>
    <row r="6" spans="1:52" ht="12.75" customHeight="1">
      <c r="A6" s="125" t="s">
        <v>134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12"/>
      <c r="U6" s="126">
        <v>1</v>
      </c>
      <c r="V6" s="2"/>
      <c r="X6" s="126"/>
      <c r="Y6" s="2"/>
      <c r="Z6" s="112"/>
      <c r="AA6" s="126" t="s">
        <v>61</v>
      </c>
      <c r="AB6" s="2"/>
      <c r="AC6" s="2"/>
      <c r="AD6" s="6"/>
      <c r="AE6" s="7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79"/>
    </row>
    <row r="7" spans="1:52" ht="12.75" customHeight="1">
      <c r="A7" s="125" t="s">
        <v>135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12"/>
      <c r="U7" s="126">
        <v>1</v>
      </c>
      <c r="V7" s="2"/>
      <c r="X7" s="126"/>
      <c r="Y7" s="2"/>
      <c r="Z7" s="112"/>
      <c r="AA7" s="126">
        <v>5</v>
      </c>
      <c r="AB7" s="2"/>
      <c r="AC7" s="2"/>
      <c r="AD7" s="6"/>
      <c r="AE7" s="7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79"/>
    </row>
    <row r="8" spans="1:52" ht="12.75" customHeight="1">
      <c r="A8" s="125" t="s">
        <v>136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12"/>
      <c r="U8" s="126">
        <v>1</v>
      </c>
      <c r="V8" s="2"/>
      <c r="X8" s="126"/>
      <c r="Y8" s="2"/>
      <c r="Z8" s="112"/>
      <c r="AA8" s="126">
        <v>7</v>
      </c>
      <c r="AB8" s="2"/>
      <c r="AC8" s="2"/>
      <c r="AD8" s="6"/>
      <c r="AE8" s="7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79"/>
    </row>
    <row r="9" spans="1:52" ht="12.75" customHeight="1">
      <c r="A9" s="125" t="s">
        <v>137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12"/>
      <c r="U9" s="126">
        <v>1</v>
      </c>
      <c r="V9" s="2"/>
      <c r="X9" s="126"/>
      <c r="Y9" s="2"/>
      <c r="Z9" s="112"/>
      <c r="AA9" s="126">
        <v>1</v>
      </c>
      <c r="AB9" s="2"/>
      <c r="AC9" s="2"/>
      <c r="AD9" s="6"/>
      <c r="AE9" s="7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79"/>
    </row>
    <row r="10" spans="1:52" ht="12.75" customHeight="1">
      <c r="A10" s="125" t="s">
        <v>138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12"/>
      <c r="U10" s="126">
        <v>1</v>
      </c>
      <c r="V10" s="2"/>
      <c r="X10" s="126"/>
      <c r="Y10" s="2"/>
      <c r="Z10" s="112"/>
      <c r="AA10" s="126">
        <v>1</v>
      </c>
      <c r="AB10" s="2"/>
      <c r="AC10" s="2"/>
      <c r="AD10" s="6"/>
      <c r="AE10" s="7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79"/>
    </row>
    <row r="11" spans="1:52" ht="12.75" customHeight="1">
      <c r="A11" s="125" t="s">
        <v>139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12"/>
      <c r="U11" s="126">
        <v>10</v>
      </c>
      <c r="V11" s="2"/>
      <c r="X11" s="126"/>
      <c r="Y11" s="2"/>
      <c r="Z11" s="112"/>
      <c r="AA11" s="126">
        <v>10</v>
      </c>
      <c r="AB11" s="2"/>
      <c r="AC11" s="2"/>
      <c r="AD11" s="6"/>
      <c r="AE11" s="7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79"/>
    </row>
    <row r="12" spans="1:52" ht="12.75" customHeight="1">
      <c r="A12" s="125" t="s">
        <v>140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12"/>
      <c r="U12" s="126">
        <v>10</v>
      </c>
      <c r="V12" s="2"/>
      <c r="X12" s="126"/>
      <c r="Y12" s="2"/>
      <c r="Z12" s="112"/>
      <c r="AA12" s="126">
        <v>20</v>
      </c>
      <c r="AB12" s="2"/>
      <c r="AC12" s="2"/>
      <c r="AD12" s="6"/>
      <c r="AE12" s="7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79"/>
    </row>
    <row r="13" spans="1:52" ht="12.75" customHeight="1">
      <c r="A13" s="125" t="s">
        <v>141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12"/>
      <c r="U13" s="126">
        <v>1</v>
      </c>
      <c r="V13" s="2"/>
      <c r="X13" s="126"/>
      <c r="Y13" s="2"/>
      <c r="Z13" s="112"/>
      <c r="AA13" s="126">
        <v>5</v>
      </c>
      <c r="AB13" s="2"/>
      <c r="AC13" s="2"/>
      <c r="AD13" s="6"/>
      <c r="AE13" s="7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79"/>
    </row>
    <row r="14" spans="1:52" ht="12.75" customHeight="1">
      <c r="A14" s="125" t="s">
        <v>142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12"/>
      <c r="U14" s="126">
        <v>1</v>
      </c>
      <c r="V14" s="2"/>
      <c r="X14" s="126"/>
      <c r="Y14" s="2"/>
      <c r="Z14" s="112"/>
      <c r="AA14" s="126">
        <v>10</v>
      </c>
      <c r="AB14" s="2"/>
      <c r="AC14" s="2"/>
      <c r="AD14" s="6"/>
      <c r="AE14" s="7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79"/>
    </row>
    <row r="15" spans="1:52" ht="12.75" customHeight="1">
      <c r="A15" s="125" t="s">
        <v>143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12"/>
      <c r="U15" s="126">
        <v>1</v>
      </c>
      <c r="V15" s="2"/>
      <c r="X15" s="126"/>
      <c r="Y15" s="2"/>
      <c r="Z15" s="112"/>
      <c r="AA15" s="126">
        <v>0</v>
      </c>
      <c r="AB15" s="2"/>
      <c r="AC15" s="2"/>
      <c r="AD15" s="6"/>
      <c r="AE15" s="7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79"/>
    </row>
    <row r="16" spans="1:52" ht="12.75" customHeight="1">
      <c r="A16" s="12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12"/>
      <c r="U16" s="126"/>
      <c r="V16" s="2"/>
      <c r="X16" s="126"/>
      <c r="Y16" s="2"/>
      <c r="Z16" s="112"/>
      <c r="AA16" s="126" t="s">
        <v>61</v>
      </c>
      <c r="AB16" s="2"/>
      <c r="AC16" s="2"/>
      <c r="AD16" s="6"/>
      <c r="AE16" s="7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79"/>
    </row>
    <row r="17" spans="1:52" ht="12.75" customHeight="1">
      <c r="A17" s="12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12"/>
      <c r="U17" s="126"/>
      <c r="V17" s="2"/>
      <c r="X17" s="126"/>
      <c r="Y17" s="2"/>
      <c r="Z17" s="112"/>
      <c r="AA17" s="126" t="s">
        <v>61</v>
      </c>
      <c r="AB17" s="2"/>
      <c r="AC17" s="2"/>
      <c r="AD17" s="6"/>
      <c r="AE17" s="7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79"/>
    </row>
    <row r="18" spans="1:52" ht="12.75" customHeight="1">
      <c r="A18" s="12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12"/>
      <c r="U18" s="126"/>
      <c r="V18" s="2"/>
      <c r="X18" s="126"/>
      <c r="Y18" s="2"/>
      <c r="Z18" s="112"/>
      <c r="AA18" s="126" t="s">
        <v>61</v>
      </c>
      <c r="AB18" s="2"/>
      <c r="AC18" s="2"/>
      <c r="AD18" s="6"/>
      <c r="AE18" s="7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79"/>
    </row>
    <row r="19" spans="1:52" ht="12.75" customHeight="1">
      <c r="A19" s="12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12"/>
      <c r="U19" s="126"/>
      <c r="V19" s="2"/>
      <c r="X19" s="126"/>
      <c r="Y19" s="2"/>
      <c r="Z19" s="112"/>
      <c r="AA19" s="126" t="s">
        <v>61</v>
      </c>
      <c r="AB19" s="2"/>
      <c r="AC19" s="2"/>
      <c r="AD19" s="6"/>
      <c r="AE19" s="7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79"/>
    </row>
    <row r="20" spans="1:52" ht="12.75" customHeight="1">
      <c r="A20" s="12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12"/>
      <c r="U20" s="126"/>
      <c r="V20" s="2"/>
      <c r="X20" s="126"/>
      <c r="Y20" s="2"/>
      <c r="Z20" s="112"/>
      <c r="AA20" s="126" t="s">
        <v>61</v>
      </c>
      <c r="AB20" s="2"/>
      <c r="AC20" s="2"/>
      <c r="AD20" s="6"/>
      <c r="AE20" s="7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79"/>
    </row>
    <row r="21" spans="1:52" ht="12.75" customHeight="1">
      <c r="A21" s="12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12"/>
      <c r="U21" s="126"/>
      <c r="V21" s="2"/>
      <c r="X21" s="126"/>
      <c r="Y21" s="2"/>
      <c r="Z21" s="112"/>
      <c r="AA21" s="126" t="s">
        <v>61</v>
      </c>
      <c r="AB21" s="2"/>
      <c r="AC21" s="2"/>
      <c r="AD21" s="6"/>
      <c r="AE21" s="7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79"/>
    </row>
    <row r="22" spans="1:52" ht="12.75" customHeight="1">
      <c r="A22" s="12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12"/>
      <c r="U22" s="126"/>
      <c r="V22" s="2"/>
      <c r="X22" s="126"/>
      <c r="Y22" s="2"/>
      <c r="Z22" s="112"/>
      <c r="AA22" s="126" t="s">
        <v>61</v>
      </c>
      <c r="AB22" s="2"/>
      <c r="AC22" s="2"/>
      <c r="AD22" s="6"/>
      <c r="AE22" s="77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79"/>
    </row>
    <row r="23" spans="1:52" ht="12.75" customHeight="1">
      <c r="A23" s="12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12"/>
      <c r="U23" s="126"/>
      <c r="V23" s="2"/>
      <c r="X23" s="126"/>
      <c r="Y23" s="2"/>
      <c r="Z23" s="112"/>
      <c r="AA23" s="126" t="s">
        <v>61</v>
      </c>
      <c r="AB23" s="2"/>
      <c r="AC23" s="2"/>
      <c r="AD23" s="6"/>
      <c r="AE23" s="77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79"/>
    </row>
    <row r="24" spans="1:52" ht="12.75" customHeight="1">
      <c r="A24" s="12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12"/>
      <c r="U24" s="126"/>
      <c r="V24" s="2"/>
      <c r="X24" s="126"/>
      <c r="Y24" s="2"/>
      <c r="Z24" s="112"/>
      <c r="AA24" s="126" t="s">
        <v>61</v>
      </c>
      <c r="AB24" s="2"/>
      <c r="AC24" s="2"/>
      <c r="AD24" s="6"/>
      <c r="AE24" s="77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79"/>
    </row>
    <row r="25" spans="1:52" ht="12.75" customHeight="1">
      <c r="A25" s="12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12"/>
      <c r="U25" s="126"/>
      <c r="V25" s="2"/>
      <c r="X25" s="126"/>
      <c r="Y25" s="2"/>
      <c r="Z25" s="112"/>
      <c r="AA25" s="126" t="s">
        <v>61</v>
      </c>
      <c r="AB25" s="2"/>
      <c r="AC25" s="2"/>
      <c r="AD25" s="6"/>
      <c r="AE25" s="77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79"/>
    </row>
    <row r="26" spans="1:52" ht="12.75" customHeight="1">
      <c r="A26" s="12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12"/>
      <c r="U26" s="126"/>
      <c r="V26" s="2"/>
      <c r="X26" s="126"/>
      <c r="Y26" s="2"/>
      <c r="Z26" s="112"/>
      <c r="AA26" s="126" t="s">
        <v>61</v>
      </c>
      <c r="AB26" s="2"/>
      <c r="AC26" s="2"/>
      <c r="AD26" s="6"/>
      <c r="AE26" s="77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79"/>
    </row>
    <row r="27" spans="1:52" ht="12.75" customHeight="1">
      <c r="A27" s="12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12"/>
      <c r="U27" s="126"/>
      <c r="V27" s="2"/>
      <c r="X27" s="126"/>
      <c r="Y27" s="2"/>
      <c r="Z27" s="112"/>
      <c r="AA27" s="126" t="s">
        <v>61</v>
      </c>
      <c r="AB27" s="2"/>
      <c r="AC27" s="2"/>
      <c r="AD27" s="6"/>
      <c r="AE27" s="77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79"/>
    </row>
    <row r="28" spans="1:52" ht="12.75" customHeight="1">
      <c r="A28" s="12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12"/>
      <c r="U28" s="126"/>
      <c r="V28" s="2"/>
      <c r="X28" s="126"/>
      <c r="Y28" s="2"/>
      <c r="Z28" s="112"/>
      <c r="AA28" s="126" t="s">
        <v>61</v>
      </c>
      <c r="AB28" s="2"/>
      <c r="AC28" s="2"/>
      <c r="AD28" s="6"/>
      <c r="AE28" s="77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79"/>
    </row>
    <row r="29" spans="1:52" ht="12.75" customHeight="1">
      <c r="A29" s="12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12"/>
      <c r="U29" s="126"/>
      <c r="V29" s="2"/>
      <c r="X29" s="126"/>
      <c r="Y29" s="2"/>
      <c r="Z29" s="112"/>
      <c r="AA29" s="126" t="s">
        <v>61</v>
      </c>
      <c r="AB29" s="2"/>
      <c r="AC29" s="2"/>
      <c r="AD29" s="6"/>
      <c r="AE29" s="77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79"/>
    </row>
    <row r="30" spans="1:52" ht="12.75" customHeight="1">
      <c r="A30" s="12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12"/>
      <c r="U30" s="126"/>
      <c r="V30" s="2"/>
      <c r="X30" s="126"/>
      <c r="Y30" s="2"/>
      <c r="Z30" s="112"/>
      <c r="AA30" s="126" t="s">
        <v>61</v>
      </c>
      <c r="AB30" s="2"/>
      <c r="AC30" s="2"/>
      <c r="AD30" s="6"/>
      <c r="AE30" s="77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79"/>
    </row>
    <row r="31" spans="1:52" ht="12.75" customHeight="1">
      <c r="A31" s="12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12"/>
      <c r="U31" s="126"/>
      <c r="V31" s="2"/>
      <c r="X31" s="126"/>
      <c r="Y31" s="2"/>
      <c r="Z31" s="112"/>
      <c r="AA31" s="126" t="s">
        <v>61</v>
      </c>
      <c r="AB31" s="2"/>
      <c r="AC31" s="2"/>
      <c r="AD31" s="6"/>
      <c r="AE31" s="77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79"/>
    </row>
    <row r="32" spans="1:52" ht="12.75" customHeight="1">
      <c r="A32" s="12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12"/>
      <c r="U32" s="126"/>
      <c r="V32" s="2"/>
      <c r="X32" s="126"/>
      <c r="Y32" s="2"/>
      <c r="Z32" s="112"/>
      <c r="AA32" s="126" t="s">
        <v>61</v>
      </c>
      <c r="AB32" s="2"/>
      <c r="AC32" s="2"/>
      <c r="AD32" s="6"/>
      <c r="AE32" s="77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79"/>
    </row>
    <row r="33" spans="1:52" ht="12.75" customHeight="1">
      <c r="A33" s="12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12"/>
      <c r="U33" s="126"/>
      <c r="V33" s="2"/>
      <c r="X33" s="126"/>
      <c r="Y33" s="2"/>
      <c r="Z33" s="112"/>
      <c r="AA33" s="126" t="s">
        <v>61</v>
      </c>
      <c r="AB33" s="2"/>
      <c r="AC33" s="2"/>
      <c r="AD33" s="6"/>
      <c r="AE33" s="77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79"/>
    </row>
    <row r="34" spans="1:52" ht="12.75" customHeight="1">
      <c r="A34" s="12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12"/>
      <c r="U34" s="126"/>
      <c r="V34" s="2"/>
      <c r="X34" s="126"/>
      <c r="Y34" s="2"/>
      <c r="Z34" s="112"/>
      <c r="AA34" s="126" t="s">
        <v>61</v>
      </c>
      <c r="AB34" s="2"/>
      <c r="AC34" s="2"/>
      <c r="AD34" s="6"/>
      <c r="AE34" s="77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79"/>
    </row>
    <row r="35" spans="1:52" ht="12.75" customHeight="1">
      <c r="A35" s="12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12"/>
      <c r="U35" s="126"/>
      <c r="V35" s="2"/>
      <c r="X35" s="126"/>
      <c r="Y35" s="2"/>
      <c r="Z35" s="112"/>
      <c r="AA35" s="126" t="s">
        <v>61</v>
      </c>
      <c r="AB35" s="2"/>
      <c r="AC35" s="2"/>
      <c r="AD35" s="6"/>
      <c r="AE35" s="77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79"/>
    </row>
    <row r="36" spans="1:52" ht="12.75" customHeight="1">
      <c r="A36" s="12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12"/>
      <c r="U36" s="126"/>
      <c r="V36" s="2"/>
      <c r="X36" s="126"/>
      <c r="Y36" s="2"/>
      <c r="Z36" s="112"/>
      <c r="AA36" s="126" t="s">
        <v>61</v>
      </c>
      <c r="AB36" s="2"/>
      <c r="AC36" s="2"/>
      <c r="AD36" s="6"/>
      <c r="AE36" s="77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79"/>
    </row>
    <row r="37" spans="1:52" ht="12.75" customHeight="1">
      <c r="A37" s="12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12"/>
      <c r="U37" s="126"/>
      <c r="V37" s="2"/>
      <c r="X37" s="126"/>
      <c r="Y37" s="2"/>
      <c r="Z37" s="112"/>
      <c r="AA37" s="126" t="s">
        <v>61</v>
      </c>
      <c r="AB37" s="2"/>
      <c r="AC37" s="2"/>
      <c r="AD37" s="6"/>
      <c r="AE37" s="77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79"/>
    </row>
    <row r="38" spans="1:52" ht="12.75" customHeight="1">
      <c r="A38" s="12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12"/>
      <c r="U38" s="126"/>
      <c r="V38" s="2"/>
      <c r="X38" s="126"/>
      <c r="Y38" s="2"/>
      <c r="Z38" s="112"/>
      <c r="AA38" s="126" t="s">
        <v>61</v>
      </c>
      <c r="AB38" s="2"/>
      <c r="AC38" s="2"/>
      <c r="AD38" s="6"/>
      <c r="AE38" s="77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79"/>
    </row>
    <row r="39" spans="1:52" ht="12.75" customHeight="1">
      <c r="A39" s="12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12"/>
      <c r="U39" s="126"/>
      <c r="V39" s="2"/>
      <c r="X39" s="126"/>
      <c r="Y39" s="2"/>
      <c r="Z39" s="112"/>
      <c r="AA39" s="126" t="s">
        <v>61</v>
      </c>
      <c r="AB39" s="2"/>
      <c r="AC39" s="2"/>
      <c r="AD39" s="6"/>
      <c r="AE39" s="77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79"/>
    </row>
    <row r="40" spans="1:52" ht="12.75" customHeight="1">
      <c r="A40" s="12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12"/>
      <c r="U40" s="126"/>
      <c r="V40" s="2"/>
      <c r="X40" s="126"/>
      <c r="Y40" s="2"/>
      <c r="Z40" s="112"/>
      <c r="AA40" s="126" t="s">
        <v>61</v>
      </c>
      <c r="AB40" s="2"/>
      <c r="AC40" s="2"/>
      <c r="AD40" s="6"/>
      <c r="AE40" s="77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79"/>
    </row>
    <row r="41" spans="1:52" ht="12.75" customHeight="1">
      <c r="A41" s="12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12"/>
      <c r="U41" s="126"/>
      <c r="V41" s="2"/>
      <c r="X41" s="126"/>
      <c r="Y41" s="2"/>
      <c r="Z41" s="112"/>
      <c r="AA41" s="126" t="s">
        <v>61</v>
      </c>
      <c r="AB41" s="2"/>
      <c r="AC41" s="2"/>
      <c r="AD41" s="6"/>
      <c r="AE41" s="77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79"/>
    </row>
    <row r="42" spans="1:52" ht="12.75" customHeight="1">
      <c r="A42" s="12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12"/>
      <c r="U42" s="126"/>
      <c r="V42" s="2"/>
      <c r="X42" s="126"/>
      <c r="Y42" s="2"/>
      <c r="Z42" s="112"/>
      <c r="AA42" s="126" t="s">
        <v>61</v>
      </c>
      <c r="AB42" s="2"/>
      <c r="AC42" s="2"/>
      <c r="AD42" s="6"/>
      <c r="AE42" s="77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79"/>
    </row>
    <row r="43" spans="1:52" ht="12.75" customHeight="1">
      <c r="A43" s="12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12"/>
      <c r="U43" s="126"/>
      <c r="V43" s="2"/>
      <c r="X43" s="126"/>
      <c r="Y43" s="2"/>
      <c r="Z43" s="112"/>
      <c r="AA43" s="126" t="s">
        <v>61</v>
      </c>
      <c r="AB43" s="2"/>
      <c r="AC43" s="2"/>
      <c r="AD43" s="6"/>
      <c r="AE43" s="77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79"/>
    </row>
    <row r="44" spans="1:52" ht="12.75" customHeight="1">
      <c r="A44" s="12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12"/>
      <c r="U44" s="126"/>
      <c r="V44" s="2"/>
      <c r="X44" s="126"/>
      <c r="Y44" s="2"/>
      <c r="Z44" s="112"/>
      <c r="AA44" s="126" t="s">
        <v>61</v>
      </c>
      <c r="AB44" s="2"/>
      <c r="AC44" s="2"/>
      <c r="AD44" s="6"/>
      <c r="AE44" s="77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79"/>
    </row>
    <row r="45" spans="1:52" ht="12.75" customHeight="1">
      <c r="A45" s="12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12"/>
      <c r="U45" s="126"/>
      <c r="V45" s="2"/>
      <c r="X45" s="126"/>
      <c r="Y45" s="2"/>
      <c r="Z45" s="112"/>
      <c r="AA45" s="126" t="s">
        <v>61</v>
      </c>
      <c r="AB45" s="2"/>
      <c r="AC45" s="2"/>
      <c r="AD45" s="6"/>
      <c r="AE45" s="77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79"/>
    </row>
    <row r="46" spans="1:52" ht="12.75" customHeight="1">
      <c r="A46" s="12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12"/>
      <c r="U46" s="126"/>
      <c r="V46" s="2"/>
      <c r="X46" s="126"/>
      <c r="Y46" s="2"/>
      <c r="Z46" s="112"/>
      <c r="AA46" s="126" t="s">
        <v>61</v>
      </c>
      <c r="AB46" s="2"/>
      <c r="AC46" s="2"/>
      <c r="AD46" s="6"/>
      <c r="AE46" s="77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79"/>
    </row>
    <row r="47" spans="1:52" ht="12.75" customHeight="1">
      <c r="A47" s="12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12"/>
      <c r="U47" s="126"/>
      <c r="V47" s="2"/>
      <c r="X47" s="126"/>
      <c r="Y47" s="2"/>
      <c r="Z47" s="112"/>
      <c r="AA47" s="126" t="s">
        <v>61</v>
      </c>
      <c r="AB47" s="2"/>
      <c r="AC47" s="2"/>
      <c r="AD47" s="6"/>
      <c r="AE47" s="77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79"/>
    </row>
    <row r="48" spans="1:52" ht="12.75" customHeight="1">
      <c r="A48" s="12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12"/>
      <c r="U48" s="126"/>
      <c r="V48" s="2"/>
      <c r="X48" s="126"/>
      <c r="Y48" s="2"/>
      <c r="Z48" s="112"/>
      <c r="AA48" s="126" t="s">
        <v>61</v>
      </c>
      <c r="AB48" s="2"/>
      <c r="AC48" s="2"/>
      <c r="AD48" s="6"/>
      <c r="AE48" s="77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79"/>
    </row>
    <row r="49" spans="1:52" ht="12.75" customHeight="1">
      <c r="A49" s="12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12"/>
      <c r="U49" s="126"/>
      <c r="V49" s="2"/>
      <c r="X49" s="126"/>
      <c r="Y49" s="2"/>
      <c r="Z49" s="112"/>
      <c r="AA49" s="126" t="s">
        <v>61</v>
      </c>
      <c r="AB49" s="2"/>
      <c r="AC49" s="2"/>
      <c r="AD49" s="6"/>
      <c r="AE49" s="77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79"/>
    </row>
    <row r="50" spans="1:52" ht="12.75" customHeight="1">
      <c r="A50" s="12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12"/>
      <c r="U50" s="126"/>
      <c r="V50" s="2"/>
      <c r="X50" s="126"/>
      <c r="Y50" s="2"/>
      <c r="Z50" s="112"/>
      <c r="AA50" s="126" t="s">
        <v>61</v>
      </c>
      <c r="AB50" s="2"/>
      <c r="AC50" s="2"/>
      <c r="AD50" s="6"/>
      <c r="AE50" s="77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79"/>
    </row>
    <row r="51" spans="1:52" ht="12.75" customHeight="1">
      <c r="A51" s="12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12"/>
      <c r="U51" s="126"/>
      <c r="V51" s="2"/>
      <c r="X51" s="126"/>
      <c r="Y51" s="2"/>
      <c r="Z51" s="112"/>
      <c r="AA51" s="126" t="s">
        <v>61</v>
      </c>
      <c r="AB51" s="2"/>
      <c r="AC51" s="2"/>
      <c r="AD51" s="6"/>
      <c r="AE51" s="77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79"/>
    </row>
    <row r="52" spans="1:52" ht="12.75" customHeight="1">
      <c r="A52" s="12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112"/>
      <c r="U52" s="31"/>
      <c r="V52" s="8"/>
      <c r="X52" s="31"/>
      <c r="Y52" s="8"/>
      <c r="Z52" s="112"/>
      <c r="AA52" s="31" t="s">
        <v>61</v>
      </c>
      <c r="AB52" s="8"/>
      <c r="AC52" s="8"/>
      <c r="AD52" s="6"/>
      <c r="AE52" s="77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79"/>
    </row>
    <row r="53" spans="1:52" ht="12.75" customHeight="1">
      <c r="A53" s="122" t="s">
        <v>144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106"/>
      <c r="U53" s="123" t="s">
        <v>130</v>
      </c>
      <c r="V53" s="8"/>
      <c r="W53" s="23" t="s">
        <v>131</v>
      </c>
      <c r="X53" s="8"/>
      <c r="Y53" s="8"/>
      <c r="Z53" s="8"/>
      <c r="AA53" s="123" t="s">
        <v>12</v>
      </c>
      <c r="AB53" s="8"/>
      <c r="AC53" s="8"/>
      <c r="AD53" s="6"/>
      <c r="AE53" s="77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79"/>
    </row>
    <row r="54" spans="1:52" ht="12.75" customHeight="1">
      <c r="A54" s="12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12"/>
      <c r="U54" s="126"/>
      <c r="V54" s="2"/>
      <c r="X54" s="126"/>
      <c r="Y54" s="2"/>
      <c r="Z54" s="112"/>
      <c r="AA54" s="126" t="s">
        <v>61</v>
      </c>
      <c r="AB54" s="2"/>
      <c r="AC54" s="2"/>
      <c r="AD54" s="6"/>
      <c r="AE54" s="77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79"/>
    </row>
    <row r="55" spans="1:52" ht="12.75" customHeight="1">
      <c r="A55" s="12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12"/>
      <c r="U55" s="126"/>
      <c r="V55" s="2"/>
      <c r="X55" s="126"/>
      <c r="Y55" s="2"/>
      <c r="Z55" s="112"/>
      <c r="AA55" s="126" t="s">
        <v>61</v>
      </c>
      <c r="AB55" s="2"/>
      <c r="AC55" s="2"/>
      <c r="AD55" s="6"/>
      <c r="AE55" s="77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79"/>
    </row>
    <row r="56" spans="1:52" ht="12.75" customHeight="1">
      <c r="A56" s="12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12"/>
      <c r="U56" s="126"/>
      <c r="V56" s="2"/>
      <c r="X56" s="126"/>
      <c r="Y56" s="2"/>
      <c r="Z56" s="112"/>
      <c r="AA56" s="126" t="s">
        <v>61</v>
      </c>
      <c r="AB56" s="2"/>
      <c r="AC56" s="2"/>
      <c r="AD56" s="6"/>
      <c r="AE56" s="7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79"/>
    </row>
    <row r="57" spans="1:52" ht="12.75" customHeight="1">
      <c r="A57" s="12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12"/>
      <c r="U57" s="126"/>
      <c r="V57" s="2"/>
      <c r="X57" s="126"/>
      <c r="Y57" s="2"/>
      <c r="Z57" s="112"/>
      <c r="AA57" s="126" t="s">
        <v>61</v>
      </c>
      <c r="AB57" s="2"/>
      <c r="AC57" s="2"/>
      <c r="AD57" s="6"/>
      <c r="AE57" s="7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79"/>
    </row>
    <row r="58" spans="1:52" ht="12.75" customHeight="1">
      <c r="A58" s="12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12"/>
      <c r="U58" s="126"/>
      <c r="V58" s="2"/>
      <c r="X58" s="126"/>
      <c r="Y58" s="2"/>
      <c r="Z58" s="112"/>
      <c r="AA58" s="126" t="s">
        <v>61</v>
      </c>
      <c r="AB58" s="2"/>
      <c r="AC58" s="2"/>
      <c r="AD58" s="6"/>
      <c r="AE58" s="7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79"/>
    </row>
    <row r="59" spans="1:52" ht="29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128" t="s">
        <v>145</v>
      </c>
      <c r="R59" s="8"/>
      <c r="S59" s="8"/>
      <c r="T59" s="8"/>
      <c r="U59" s="8"/>
      <c r="V59" s="8"/>
      <c r="W59" s="8"/>
      <c r="X59" s="8"/>
      <c r="Y59" s="8"/>
      <c r="Z59" s="6"/>
      <c r="AA59" s="129">
        <f>[1]Final!M11</f>
        <v>51</v>
      </c>
      <c r="AB59" s="2"/>
      <c r="AC59" s="2"/>
      <c r="AD59" s="6"/>
      <c r="AE59" s="7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79"/>
    </row>
    <row r="60" spans="1:52" ht="26.25" customHeight="1">
      <c r="A60" s="3"/>
      <c r="B60" s="3"/>
      <c r="C60" s="3"/>
      <c r="D60" s="3"/>
      <c r="E60" s="3"/>
      <c r="F60" s="6"/>
      <c r="G60" s="6"/>
      <c r="H60" s="130" t="s">
        <v>119</v>
      </c>
      <c r="I60" s="8"/>
      <c r="J60" s="8"/>
      <c r="K60" s="8"/>
      <c r="L60" s="8"/>
      <c r="M60" s="8"/>
      <c r="N60" s="8"/>
      <c r="O60" s="8"/>
      <c r="P60" s="8"/>
      <c r="Q60" s="128" t="s">
        <v>146</v>
      </c>
      <c r="R60" s="8"/>
      <c r="S60" s="8"/>
      <c r="T60" s="8"/>
      <c r="U60" s="8"/>
      <c r="V60" s="8"/>
      <c r="W60" s="8"/>
      <c r="X60" s="8"/>
      <c r="Y60" s="8"/>
      <c r="Z60" s="6"/>
      <c r="AA60" s="129">
        <f>SUM(AA4:AC59)</f>
        <v>110</v>
      </c>
      <c r="AB60" s="2"/>
      <c r="AC60" s="2"/>
      <c r="AD60" s="6"/>
      <c r="AE60" s="77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79"/>
    </row>
    <row r="61" spans="1:52" ht="14.25" customHeight="1">
      <c r="A61" s="10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6"/>
      <c r="W61" s="131"/>
      <c r="X61" s="8"/>
      <c r="Y61" s="8"/>
      <c r="Z61" s="6"/>
      <c r="AA61" s="131"/>
      <c r="AB61" s="8"/>
      <c r="AC61" s="8"/>
      <c r="AD61" s="6"/>
      <c r="AE61" s="77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79"/>
    </row>
    <row r="62" spans="1:52" ht="18" customHeight="1">
      <c r="A62" s="132" t="s">
        <v>147</v>
      </c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4"/>
      <c r="M62" s="135">
        <f>IF(ISBLANK([1]Overrides!$AZ$49),IF([1]Start!$U$18=TRUE,[1]Overrides!$R$49+[1]Start!$AF$165,[1]Overrides!$R$49+Lvl),[1]Overrides!$AZ$49)</f>
        <v>8</v>
      </c>
      <c r="N62" s="134"/>
      <c r="O62" s="45"/>
      <c r="P62" s="132" t="s">
        <v>148</v>
      </c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4"/>
      <c r="AB62" s="136"/>
      <c r="AC62" s="134"/>
      <c r="AD62" s="6"/>
      <c r="AE62" s="77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79"/>
    </row>
    <row r="63" spans="1:52" ht="1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79"/>
    </row>
    <row r="64" spans="1:52" ht="18" customHeight="1">
      <c r="A64" s="16" t="s">
        <v>149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6"/>
      <c r="AE64" s="77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79"/>
    </row>
    <row r="65" spans="1:52" ht="18" customHeight="1">
      <c r="A65" s="77"/>
      <c r="B65" s="137" t="s">
        <v>150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28"/>
      <c r="P65" s="137" t="s">
        <v>151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138"/>
      <c r="AD65" s="6"/>
      <c r="AE65" s="7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79"/>
    </row>
    <row r="66" spans="1:52" ht="18" customHeight="1">
      <c r="A66" s="77"/>
      <c r="B66" s="139" t="s">
        <v>152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140"/>
      <c r="P66" s="139" t="s">
        <v>153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79"/>
      <c r="AD66" s="6"/>
      <c r="AE66" s="77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79"/>
    </row>
    <row r="67" spans="1:52" ht="18" customHeight="1">
      <c r="A67" s="7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140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79"/>
      <c r="AD67" s="28"/>
      <c r="AE67" s="77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79"/>
    </row>
    <row r="68" spans="1:52" ht="18" customHeight="1">
      <c r="A68" s="7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140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79"/>
      <c r="AD68" s="6"/>
      <c r="AE68" s="77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79"/>
    </row>
    <row r="69" spans="1:52" ht="18" customHeight="1">
      <c r="A69" s="77"/>
      <c r="B69" s="137" t="s">
        <v>154</v>
      </c>
      <c r="C69" s="8"/>
      <c r="D69" s="8"/>
      <c r="E69" s="8"/>
      <c r="F69" s="8"/>
      <c r="G69" s="8"/>
      <c r="H69" s="8"/>
      <c r="I69" s="8"/>
      <c r="J69" s="8"/>
      <c r="K69" s="6"/>
      <c r="L69" s="137" t="s">
        <v>155</v>
      </c>
      <c r="M69" s="8"/>
      <c r="N69" s="8"/>
      <c r="O69" s="8"/>
      <c r="P69" s="8"/>
      <c r="Q69" s="8"/>
      <c r="R69" s="8"/>
      <c r="S69" s="8"/>
      <c r="T69" s="28"/>
      <c r="U69" s="137" t="s">
        <v>156</v>
      </c>
      <c r="V69" s="8"/>
      <c r="W69" s="8"/>
      <c r="X69" s="8"/>
      <c r="Y69" s="8"/>
      <c r="Z69" s="8"/>
      <c r="AA69" s="8"/>
      <c r="AB69" s="8"/>
      <c r="AC69" s="79"/>
      <c r="AD69" s="6"/>
      <c r="AE69" s="77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79"/>
    </row>
    <row r="70" spans="1:52" ht="18" customHeight="1">
      <c r="A70" s="77"/>
      <c r="B70" s="139" t="s">
        <v>157</v>
      </c>
      <c r="C70" s="8"/>
      <c r="D70" s="8"/>
      <c r="E70" s="8"/>
      <c r="F70" s="8"/>
      <c r="G70" s="8"/>
      <c r="H70" s="8"/>
      <c r="I70" s="8"/>
      <c r="J70" s="8"/>
      <c r="K70" s="6"/>
      <c r="L70" s="139" t="s">
        <v>158</v>
      </c>
      <c r="M70" s="8"/>
      <c r="N70" s="8"/>
      <c r="O70" s="8"/>
      <c r="P70" s="8"/>
      <c r="Q70" s="8"/>
      <c r="R70" s="8"/>
      <c r="S70" s="8"/>
      <c r="T70" s="140"/>
      <c r="U70" s="139" t="s">
        <v>159</v>
      </c>
      <c r="V70" s="8"/>
      <c r="W70" s="8"/>
      <c r="X70" s="8"/>
      <c r="Y70" s="8"/>
      <c r="Z70" s="8"/>
      <c r="AA70" s="8"/>
      <c r="AB70" s="8"/>
      <c r="AC70" s="138"/>
      <c r="AD70" s="28"/>
      <c r="AE70" s="77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79"/>
    </row>
    <row r="71" spans="1:52" ht="18" customHeight="1">
      <c r="A71" s="77"/>
      <c r="B71" s="8"/>
      <c r="C71" s="8"/>
      <c r="D71" s="8"/>
      <c r="E71" s="8"/>
      <c r="F71" s="8"/>
      <c r="G71" s="8"/>
      <c r="H71" s="8"/>
      <c r="I71" s="8"/>
      <c r="J71" s="8"/>
      <c r="K71" s="6"/>
      <c r="L71" s="8"/>
      <c r="M71" s="8"/>
      <c r="N71" s="8"/>
      <c r="O71" s="8"/>
      <c r="P71" s="8"/>
      <c r="Q71" s="8"/>
      <c r="R71" s="8"/>
      <c r="S71" s="8"/>
      <c r="T71" s="140"/>
      <c r="U71" s="8"/>
      <c r="V71" s="8"/>
      <c r="W71" s="8"/>
      <c r="X71" s="8"/>
      <c r="Y71" s="8"/>
      <c r="Z71" s="8"/>
      <c r="AA71" s="8"/>
      <c r="AB71" s="8"/>
      <c r="AC71" s="79"/>
      <c r="AD71" s="6"/>
      <c r="AE71" s="77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79"/>
    </row>
    <row r="72" spans="1:52" ht="18" customHeight="1">
      <c r="A72" s="77"/>
      <c r="B72" s="8"/>
      <c r="C72" s="8"/>
      <c r="D72" s="8"/>
      <c r="E72" s="8"/>
      <c r="F72" s="8"/>
      <c r="G72" s="8"/>
      <c r="H72" s="8"/>
      <c r="I72" s="8"/>
      <c r="J72" s="8"/>
      <c r="K72" s="6"/>
      <c r="L72" s="8"/>
      <c r="M72" s="8"/>
      <c r="N72" s="8"/>
      <c r="O72" s="8"/>
      <c r="P72" s="8"/>
      <c r="Q72" s="8"/>
      <c r="R72" s="8"/>
      <c r="S72" s="8"/>
      <c r="T72" s="140"/>
      <c r="U72" s="8"/>
      <c r="V72" s="8"/>
      <c r="W72" s="8"/>
      <c r="X72" s="8"/>
      <c r="Y72" s="8"/>
      <c r="Z72" s="8"/>
      <c r="AA72" s="8"/>
      <c r="AB72" s="8"/>
      <c r="AC72" s="79"/>
      <c r="AD72" s="6"/>
      <c r="AE72" s="77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79"/>
    </row>
    <row r="73" spans="1:52" ht="18" customHeight="1">
      <c r="A73" s="77"/>
      <c r="B73" s="8"/>
      <c r="C73" s="8"/>
      <c r="D73" s="8"/>
      <c r="E73" s="8"/>
      <c r="F73" s="8"/>
      <c r="G73" s="8"/>
      <c r="H73" s="8"/>
      <c r="I73" s="8"/>
      <c r="J73" s="8"/>
      <c r="K73" s="6"/>
      <c r="L73" s="8"/>
      <c r="M73" s="8"/>
      <c r="N73" s="8"/>
      <c r="O73" s="8"/>
      <c r="P73" s="8"/>
      <c r="Q73" s="8"/>
      <c r="R73" s="8"/>
      <c r="S73" s="8"/>
      <c r="T73" s="140"/>
      <c r="U73" s="8"/>
      <c r="V73" s="8"/>
      <c r="W73" s="8"/>
      <c r="X73" s="8"/>
      <c r="Y73" s="8"/>
      <c r="Z73" s="8"/>
      <c r="AA73" s="8"/>
      <c r="AB73" s="8"/>
      <c r="AC73" s="79"/>
      <c r="AD73" s="6"/>
      <c r="AE73" s="77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79"/>
    </row>
    <row r="74" spans="1:52" ht="18" customHeight="1">
      <c r="A74" s="77"/>
      <c r="B74" s="8"/>
      <c r="C74" s="8"/>
      <c r="D74" s="8"/>
      <c r="E74" s="8"/>
      <c r="F74" s="8"/>
      <c r="G74" s="8"/>
      <c r="H74" s="8"/>
      <c r="I74" s="8"/>
      <c r="J74" s="8"/>
      <c r="K74" s="6"/>
      <c r="L74" s="8"/>
      <c r="M74" s="8"/>
      <c r="N74" s="8"/>
      <c r="O74" s="8"/>
      <c r="P74" s="8"/>
      <c r="Q74" s="8"/>
      <c r="R74" s="8"/>
      <c r="S74" s="8"/>
      <c r="T74" s="140"/>
      <c r="U74" s="8"/>
      <c r="V74" s="8"/>
      <c r="W74" s="8"/>
      <c r="X74" s="8"/>
      <c r="Y74" s="8"/>
      <c r="Z74" s="8"/>
      <c r="AA74" s="8"/>
      <c r="AB74" s="8"/>
      <c r="AC74" s="79"/>
      <c r="AD74" s="6"/>
      <c r="AE74" s="77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79"/>
    </row>
    <row r="75" spans="1:52" ht="18" customHeight="1">
      <c r="A75" s="36"/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81"/>
      <c r="AD75" s="6"/>
      <c r="AE75" s="36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81"/>
    </row>
  </sheetData>
  <mergeCells count="251">
    <mergeCell ref="B66:N68"/>
    <mergeCell ref="P66:AB68"/>
    <mergeCell ref="B69:J69"/>
    <mergeCell ref="L69:S69"/>
    <mergeCell ref="U69:AB69"/>
    <mergeCell ref="B70:J74"/>
    <mergeCell ref="L70:S74"/>
    <mergeCell ref="U70:AB74"/>
    <mergeCell ref="A62:L62"/>
    <mergeCell ref="M62:N62"/>
    <mergeCell ref="P62:AA62"/>
    <mergeCell ref="AB62:AC62"/>
    <mergeCell ref="A64:AC64"/>
    <mergeCell ref="B65:N65"/>
    <mergeCell ref="P65:AB65"/>
    <mergeCell ref="H60:P60"/>
    <mergeCell ref="Q60:Y60"/>
    <mergeCell ref="AA60:AC60"/>
    <mergeCell ref="A61:U61"/>
    <mergeCell ref="W61:Y61"/>
    <mergeCell ref="AA61:AC61"/>
    <mergeCell ref="A58:S58"/>
    <mergeCell ref="U58:V58"/>
    <mergeCell ref="X58:Y58"/>
    <mergeCell ref="AA58:AC58"/>
    <mergeCell ref="Q59:Y59"/>
    <mergeCell ref="AA59:AC59"/>
    <mergeCell ref="A56:S56"/>
    <mergeCell ref="U56:V56"/>
    <mergeCell ref="X56:Y56"/>
    <mergeCell ref="AA56:AC56"/>
    <mergeCell ref="A57:S57"/>
    <mergeCell ref="U57:V57"/>
    <mergeCell ref="X57:Y57"/>
    <mergeCell ref="AA57:AC57"/>
    <mergeCell ref="A54:S54"/>
    <mergeCell ref="U54:V54"/>
    <mergeCell ref="X54:Y54"/>
    <mergeCell ref="AA54:AC54"/>
    <mergeCell ref="A55:S55"/>
    <mergeCell ref="U55:V55"/>
    <mergeCell ref="X55:Y55"/>
    <mergeCell ref="AA55:AC55"/>
    <mergeCell ref="A52:S52"/>
    <mergeCell ref="U52:V52"/>
    <mergeCell ref="X52:Y52"/>
    <mergeCell ref="AA52:AC52"/>
    <mergeCell ref="A53:S53"/>
    <mergeCell ref="U53:V53"/>
    <mergeCell ref="W53:Z53"/>
    <mergeCell ref="AA53:AC53"/>
    <mergeCell ref="A50:S50"/>
    <mergeCell ref="U50:V50"/>
    <mergeCell ref="X50:Y50"/>
    <mergeCell ref="AA50:AC50"/>
    <mergeCell ref="A51:S51"/>
    <mergeCell ref="U51:V51"/>
    <mergeCell ref="X51:Y51"/>
    <mergeCell ref="AA51:AC51"/>
    <mergeCell ref="A48:S48"/>
    <mergeCell ref="U48:V48"/>
    <mergeCell ref="X48:Y48"/>
    <mergeCell ref="AA48:AC48"/>
    <mergeCell ref="A49:S49"/>
    <mergeCell ref="U49:V49"/>
    <mergeCell ref="X49:Y49"/>
    <mergeCell ref="AA49:AC49"/>
    <mergeCell ref="A46:S46"/>
    <mergeCell ref="U46:V46"/>
    <mergeCell ref="X46:Y46"/>
    <mergeCell ref="AA46:AC46"/>
    <mergeCell ref="A47:S47"/>
    <mergeCell ref="U47:V47"/>
    <mergeCell ref="X47:Y47"/>
    <mergeCell ref="AA47:AC47"/>
    <mergeCell ref="A44:S44"/>
    <mergeCell ref="U44:V44"/>
    <mergeCell ref="X44:Y44"/>
    <mergeCell ref="AA44:AC44"/>
    <mergeCell ref="A45:S45"/>
    <mergeCell ref="U45:V45"/>
    <mergeCell ref="X45:Y45"/>
    <mergeCell ref="AA45:AC45"/>
    <mergeCell ref="A42:S42"/>
    <mergeCell ref="U42:V42"/>
    <mergeCell ref="X42:Y42"/>
    <mergeCell ref="AA42:AC42"/>
    <mergeCell ref="A43:S43"/>
    <mergeCell ref="U43:V43"/>
    <mergeCell ref="X43:Y43"/>
    <mergeCell ref="AA43:AC43"/>
    <mergeCell ref="A40:S40"/>
    <mergeCell ref="U40:V40"/>
    <mergeCell ref="X40:Y40"/>
    <mergeCell ref="AA40:AC40"/>
    <mergeCell ref="A41:S41"/>
    <mergeCell ref="U41:V41"/>
    <mergeCell ref="X41:Y41"/>
    <mergeCell ref="AA41:AC41"/>
    <mergeCell ref="A38:S38"/>
    <mergeCell ref="U38:V38"/>
    <mergeCell ref="X38:Y38"/>
    <mergeCell ref="AA38:AC38"/>
    <mergeCell ref="A39:S39"/>
    <mergeCell ref="U39:V39"/>
    <mergeCell ref="X39:Y39"/>
    <mergeCell ref="AA39:AC39"/>
    <mergeCell ref="A36:S36"/>
    <mergeCell ref="U36:V36"/>
    <mergeCell ref="X36:Y36"/>
    <mergeCell ref="AA36:AC36"/>
    <mergeCell ref="A37:S37"/>
    <mergeCell ref="U37:V37"/>
    <mergeCell ref="X37:Y37"/>
    <mergeCell ref="AA37:AC37"/>
    <mergeCell ref="A34:S34"/>
    <mergeCell ref="U34:V34"/>
    <mergeCell ref="X34:Y34"/>
    <mergeCell ref="AA34:AC34"/>
    <mergeCell ref="A35:S35"/>
    <mergeCell ref="U35:V35"/>
    <mergeCell ref="X35:Y35"/>
    <mergeCell ref="AA35:AC35"/>
    <mergeCell ref="A32:S32"/>
    <mergeCell ref="U32:V32"/>
    <mergeCell ref="X32:Y32"/>
    <mergeCell ref="AA32:AC32"/>
    <mergeCell ref="A33:S33"/>
    <mergeCell ref="U33:V33"/>
    <mergeCell ref="X33:Y33"/>
    <mergeCell ref="AA33:AC33"/>
    <mergeCell ref="A30:S30"/>
    <mergeCell ref="U30:V30"/>
    <mergeCell ref="X30:Y30"/>
    <mergeCell ref="AA30:AC30"/>
    <mergeCell ref="A31:S31"/>
    <mergeCell ref="U31:V31"/>
    <mergeCell ref="X31:Y31"/>
    <mergeCell ref="AA31:AC31"/>
    <mergeCell ref="A28:S28"/>
    <mergeCell ref="U28:V28"/>
    <mergeCell ref="X28:Y28"/>
    <mergeCell ref="AA28:AC28"/>
    <mergeCell ref="A29:S29"/>
    <mergeCell ref="U29:V29"/>
    <mergeCell ref="X29:Y29"/>
    <mergeCell ref="AA29:AC29"/>
    <mergeCell ref="A26:S26"/>
    <mergeCell ref="U26:V26"/>
    <mergeCell ref="X26:Y26"/>
    <mergeCell ref="AA26:AC26"/>
    <mergeCell ref="A27:S27"/>
    <mergeCell ref="U27:V27"/>
    <mergeCell ref="X27:Y27"/>
    <mergeCell ref="AA27:AC27"/>
    <mergeCell ref="A24:S24"/>
    <mergeCell ref="U24:V24"/>
    <mergeCell ref="X24:Y24"/>
    <mergeCell ref="AA24:AC24"/>
    <mergeCell ref="A25:S25"/>
    <mergeCell ref="U25:V25"/>
    <mergeCell ref="X25:Y25"/>
    <mergeCell ref="AA25:AC25"/>
    <mergeCell ref="A22:S22"/>
    <mergeCell ref="U22:V22"/>
    <mergeCell ref="X22:Y22"/>
    <mergeCell ref="AA22:AC22"/>
    <mergeCell ref="A23:S23"/>
    <mergeCell ref="U23:V23"/>
    <mergeCell ref="X23:Y23"/>
    <mergeCell ref="AA23:AC23"/>
    <mergeCell ref="A20:S20"/>
    <mergeCell ref="U20:V20"/>
    <mergeCell ref="X20:Y20"/>
    <mergeCell ref="AA20:AC20"/>
    <mergeCell ref="A21:S21"/>
    <mergeCell ref="U21:V21"/>
    <mergeCell ref="X21:Y21"/>
    <mergeCell ref="AA21:AC21"/>
    <mergeCell ref="A18:S18"/>
    <mergeCell ref="U18:V18"/>
    <mergeCell ref="X18:Y18"/>
    <mergeCell ref="AA18:AC18"/>
    <mergeCell ref="A19:S19"/>
    <mergeCell ref="U19:V19"/>
    <mergeCell ref="X19:Y19"/>
    <mergeCell ref="AA19:AC19"/>
    <mergeCell ref="A16:S16"/>
    <mergeCell ref="U16:V16"/>
    <mergeCell ref="X16:Y16"/>
    <mergeCell ref="AA16:AC16"/>
    <mergeCell ref="A17:S17"/>
    <mergeCell ref="U17:V17"/>
    <mergeCell ref="X17:Y17"/>
    <mergeCell ref="AA17:AC17"/>
    <mergeCell ref="A14:S14"/>
    <mergeCell ref="U14:V14"/>
    <mergeCell ref="X14:Y14"/>
    <mergeCell ref="AA14:AC14"/>
    <mergeCell ref="A15:S15"/>
    <mergeCell ref="U15:V15"/>
    <mergeCell ref="X15:Y15"/>
    <mergeCell ref="AA15:AC15"/>
    <mergeCell ref="A12:S12"/>
    <mergeCell ref="U12:V12"/>
    <mergeCell ref="X12:Y12"/>
    <mergeCell ref="AA12:AC12"/>
    <mergeCell ref="A13:S13"/>
    <mergeCell ref="U13:V13"/>
    <mergeCell ref="X13:Y13"/>
    <mergeCell ref="AA13:AC13"/>
    <mergeCell ref="A10:S10"/>
    <mergeCell ref="U10:V10"/>
    <mergeCell ref="X10:Y10"/>
    <mergeCell ref="AA10:AC10"/>
    <mergeCell ref="A11:S11"/>
    <mergeCell ref="U11:V11"/>
    <mergeCell ref="X11:Y11"/>
    <mergeCell ref="AA11:AC11"/>
    <mergeCell ref="A8:S8"/>
    <mergeCell ref="U8:V8"/>
    <mergeCell ref="X8:Y8"/>
    <mergeCell ref="AA8:AC8"/>
    <mergeCell ref="A9:S9"/>
    <mergeCell ref="U9:V9"/>
    <mergeCell ref="X9:Y9"/>
    <mergeCell ref="AA9:AC9"/>
    <mergeCell ref="A6:S6"/>
    <mergeCell ref="U6:V6"/>
    <mergeCell ref="X6:Y6"/>
    <mergeCell ref="AA6:AC6"/>
    <mergeCell ref="A7:S7"/>
    <mergeCell ref="U7:V7"/>
    <mergeCell ref="X7:Y7"/>
    <mergeCell ref="AA7:AC7"/>
    <mergeCell ref="X4:Y4"/>
    <mergeCell ref="AA4:AC4"/>
    <mergeCell ref="A5:S5"/>
    <mergeCell ref="U5:V5"/>
    <mergeCell ref="X5:Y5"/>
    <mergeCell ref="AA5:AC5"/>
    <mergeCell ref="A1:AC1"/>
    <mergeCell ref="AE1:AZ1"/>
    <mergeCell ref="A2:AC2"/>
    <mergeCell ref="AF2:AY74"/>
    <mergeCell ref="A3:S3"/>
    <mergeCell ref="U3:V3"/>
    <mergeCell ref="W3:Z3"/>
    <mergeCell ref="AA3:AC3"/>
    <mergeCell ref="A4:S4"/>
    <mergeCell ref="U4:V4"/>
  </mergeCells>
  <conditionalFormatting sqref="H60:P60">
    <cfRule type="notContainsBlanks" dxfId="0" priority="1">
      <formula>LEN(TRIM(H60))&gt;0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B13A-4B16-4C61-971E-D24B0921D02B}">
  <sheetPr>
    <tabColor rgb="FF6AA84F"/>
    <outlinePr summaryBelow="0" summaryRight="0"/>
  </sheetPr>
  <dimension ref="A1:AZ73"/>
  <sheetViews>
    <sheetView showGridLines="0" workbookViewId="0">
      <selection sqref="A1:Z1"/>
    </sheetView>
  </sheetViews>
  <sheetFormatPr defaultColWidth="14.42578125" defaultRowHeight="15.75" customHeight="1"/>
  <cols>
    <col min="1" max="52" width="3" customWidth="1"/>
  </cols>
  <sheetData>
    <row r="1" spans="1:52" ht="18" customHeight="1">
      <c r="A1" s="16" t="s">
        <v>126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8"/>
      <c r="AE1" s="16" t="s">
        <v>160</v>
      </c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ht="18" customHeight="1">
      <c r="A2" s="119" t="s">
        <v>161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09"/>
      <c r="AE2" s="120"/>
      <c r="AF2" s="78" t="s">
        <v>61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121"/>
    </row>
    <row r="3" spans="1:52" ht="21.75" customHeight="1">
      <c r="A3" s="122" t="s">
        <v>129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06"/>
      <c r="U3" s="123" t="s">
        <v>130</v>
      </c>
      <c r="V3" s="8"/>
      <c r="W3" s="23" t="s">
        <v>131</v>
      </c>
      <c r="X3" s="8"/>
      <c r="Y3" s="8"/>
      <c r="Z3" s="8"/>
      <c r="AA3" s="123" t="s">
        <v>12</v>
      </c>
      <c r="AB3" s="8"/>
      <c r="AC3" s="8"/>
      <c r="AD3" s="6"/>
      <c r="AE3" s="124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79"/>
    </row>
    <row r="4" spans="1:52" ht="12.75" customHeight="1">
      <c r="A4" s="12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12"/>
      <c r="U4" s="126"/>
      <c r="V4" s="2"/>
      <c r="X4" s="126"/>
      <c r="Y4" s="2"/>
      <c r="Z4" s="112"/>
      <c r="AA4" s="126" t="s">
        <v>61</v>
      </c>
      <c r="AB4" s="2"/>
      <c r="AC4" s="2"/>
      <c r="AD4" s="109"/>
      <c r="AE4" s="7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121"/>
    </row>
    <row r="5" spans="1:52" ht="12.75" customHeight="1">
      <c r="A5" s="12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12"/>
      <c r="U5" s="126"/>
      <c r="V5" s="2"/>
      <c r="X5" s="126"/>
      <c r="Y5" s="2"/>
      <c r="Z5" s="112"/>
      <c r="AA5" s="126" t="s">
        <v>61</v>
      </c>
      <c r="AB5" s="2"/>
      <c r="AC5" s="2"/>
      <c r="AD5" s="6"/>
      <c r="AE5" s="7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79"/>
    </row>
    <row r="6" spans="1:52" ht="12.75" customHeight="1">
      <c r="A6" s="12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12"/>
      <c r="U6" s="126"/>
      <c r="V6" s="2"/>
      <c r="X6" s="126"/>
      <c r="Y6" s="2"/>
      <c r="Z6" s="112"/>
      <c r="AA6" s="126" t="s">
        <v>61</v>
      </c>
      <c r="AB6" s="2"/>
      <c r="AC6" s="2"/>
      <c r="AD6" s="6"/>
      <c r="AE6" s="7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79"/>
    </row>
    <row r="7" spans="1:52" ht="12.75" customHeight="1">
      <c r="A7" s="12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12"/>
      <c r="U7" s="126"/>
      <c r="V7" s="2"/>
      <c r="X7" s="126"/>
      <c r="Y7" s="2"/>
      <c r="Z7" s="112"/>
      <c r="AA7" s="126" t="s">
        <v>61</v>
      </c>
      <c r="AB7" s="2"/>
      <c r="AC7" s="2"/>
      <c r="AD7" s="6"/>
      <c r="AE7" s="7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79"/>
    </row>
    <row r="8" spans="1:52" ht="12.75" customHeight="1">
      <c r="A8" s="12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12"/>
      <c r="U8" s="126"/>
      <c r="V8" s="2"/>
      <c r="X8" s="126"/>
      <c r="Y8" s="2"/>
      <c r="Z8" s="112"/>
      <c r="AA8" s="126" t="s">
        <v>61</v>
      </c>
      <c r="AB8" s="2"/>
      <c r="AC8" s="2"/>
      <c r="AD8" s="6"/>
      <c r="AE8" s="7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79"/>
    </row>
    <row r="9" spans="1:52" ht="12.75" customHeight="1">
      <c r="A9" s="12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12"/>
      <c r="U9" s="126"/>
      <c r="V9" s="2"/>
      <c r="X9" s="126"/>
      <c r="Y9" s="2"/>
      <c r="Z9" s="112"/>
      <c r="AA9" s="126" t="s">
        <v>61</v>
      </c>
      <c r="AB9" s="2"/>
      <c r="AC9" s="2"/>
      <c r="AD9" s="6"/>
      <c r="AE9" s="7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79"/>
    </row>
    <row r="10" spans="1:52" ht="12.75" customHeight="1">
      <c r="A10" s="12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12"/>
      <c r="U10" s="126"/>
      <c r="V10" s="2"/>
      <c r="X10" s="126"/>
      <c r="Y10" s="2"/>
      <c r="Z10" s="112"/>
      <c r="AA10" s="126" t="s">
        <v>61</v>
      </c>
      <c r="AB10" s="2"/>
      <c r="AC10" s="2"/>
      <c r="AD10" s="6"/>
      <c r="AE10" s="7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79"/>
    </row>
    <row r="11" spans="1:52" ht="12.75" customHeight="1">
      <c r="A11" s="12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12"/>
      <c r="U11" s="126"/>
      <c r="V11" s="2"/>
      <c r="X11" s="126"/>
      <c r="Y11" s="2"/>
      <c r="Z11" s="112"/>
      <c r="AA11" s="126" t="s">
        <v>61</v>
      </c>
      <c r="AB11" s="2"/>
      <c r="AC11" s="2"/>
      <c r="AD11" s="6"/>
      <c r="AE11" s="7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79"/>
    </row>
    <row r="12" spans="1:52" ht="12.75" customHeight="1">
      <c r="A12" s="12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12"/>
      <c r="U12" s="126"/>
      <c r="V12" s="2"/>
      <c r="X12" s="126"/>
      <c r="Y12" s="2"/>
      <c r="Z12" s="112"/>
      <c r="AA12" s="126" t="s">
        <v>61</v>
      </c>
      <c r="AB12" s="2"/>
      <c r="AC12" s="2"/>
      <c r="AD12" s="6"/>
      <c r="AE12" s="7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79"/>
    </row>
    <row r="13" spans="1:52" ht="12.75" customHeight="1">
      <c r="A13" s="12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12"/>
      <c r="U13" s="126"/>
      <c r="V13" s="2"/>
      <c r="X13" s="126"/>
      <c r="Y13" s="2"/>
      <c r="Z13" s="112"/>
      <c r="AA13" s="126" t="s">
        <v>61</v>
      </c>
      <c r="AB13" s="2"/>
      <c r="AC13" s="2"/>
      <c r="AD13" s="6"/>
      <c r="AE13" s="7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79"/>
    </row>
    <row r="14" spans="1:52" ht="12.75" customHeight="1">
      <c r="A14" s="12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12"/>
      <c r="U14" s="126"/>
      <c r="V14" s="2"/>
      <c r="X14" s="126"/>
      <c r="Y14" s="2"/>
      <c r="Z14" s="112"/>
      <c r="AA14" s="126" t="s">
        <v>61</v>
      </c>
      <c r="AB14" s="2"/>
      <c r="AC14" s="2"/>
      <c r="AD14" s="6"/>
      <c r="AE14" s="7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79"/>
    </row>
    <row r="15" spans="1:52" ht="12.75" customHeight="1">
      <c r="A15" s="12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12"/>
      <c r="U15" s="126"/>
      <c r="V15" s="2"/>
      <c r="X15" s="126"/>
      <c r="Y15" s="2"/>
      <c r="Z15" s="112"/>
      <c r="AA15" s="126" t="s">
        <v>61</v>
      </c>
      <c r="AB15" s="2"/>
      <c r="AC15" s="2"/>
      <c r="AD15" s="6"/>
      <c r="AE15" s="7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79"/>
    </row>
    <row r="16" spans="1:52" ht="12.75" customHeight="1">
      <c r="A16" s="12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12"/>
      <c r="U16" s="126"/>
      <c r="V16" s="2"/>
      <c r="X16" s="126"/>
      <c r="Y16" s="2"/>
      <c r="Z16" s="112"/>
      <c r="AA16" s="126" t="s">
        <v>61</v>
      </c>
      <c r="AB16" s="2"/>
      <c r="AC16" s="2"/>
      <c r="AD16" s="6"/>
      <c r="AE16" s="7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79"/>
    </row>
    <row r="17" spans="1:52" ht="12.75" customHeight="1">
      <c r="A17" s="12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12"/>
      <c r="U17" s="126"/>
      <c r="V17" s="2"/>
      <c r="X17" s="126"/>
      <c r="Y17" s="2"/>
      <c r="Z17" s="112"/>
      <c r="AA17" s="126" t="s">
        <v>61</v>
      </c>
      <c r="AB17" s="2"/>
      <c r="AC17" s="2"/>
      <c r="AD17" s="6"/>
      <c r="AE17" s="7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79"/>
    </row>
    <row r="18" spans="1:52" ht="12.75" customHeight="1">
      <c r="A18" s="12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12"/>
      <c r="U18" s="126"/>
      <c r="V18" s="2"/>
      <c r="X18" s="126"/>
      <c r="Y18" s="2"/>
      <c r="Z18" s="112"/>
      <c r="AA18" s="126" t="s">
        <v>61</v>
      </c>
      <c r="AB18" s="2"/>
      <c r="AC18" s="2"/>
      <c r="AD18" s="6"/>
      <c r="AE18" s="7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79"/>
    </row>
    <row r="19" spans="1:52" ht="12.75" customHeight="1">
      <c r="A19" s="12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12"/>
      <c r="U19" s="126"/>
      <c r="V19" s="2"/>
      <c r="X19" s="126"/>
      <c r="Y19" s="2"/>
      <c r="Z19" s="112"/>
      <c r="AA19" s="126" t="s">
        <v>61</v>
      </c>
      <c r="AB19" s="2"/>
      <c r="AC19" s="2"/>
      <c r="AD19" s="6"/>
      <c r="AE19" s="7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79"/>
    </row>
    <row r="20" spans="1:52" ht="12.75" customHeight="1">
      <c r="A20" s="12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12"/>
      <c r="U20" s="126"/>
      <c r="V20" s="2"/>
      <c r="X20" s="126"/>
      <c r="Y20" s="2"/>
      <c r="Z20" s="112"/>
      <c r="AA20" s="126" t="s">
        <v>61</v>
      </c>
      <c r="AB20" s="2"/>
      <c r="AC20" s="2"/>
      <c r="AD20" s="6"/>
      <c r="AE20" s="7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79"/>
    </row>
    <row r="21" spans="1:52" ht="12.75" customHeight="1">
      <c r="A21" s="12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12"/>
      <c r="U21" s="126"/>
      <c r="V21" s="2"/>
      <c r="X21" s="126"/>
      <c r="Y21" s="2"/>
      <c r="Z21" s="112"/>
      <c r="AA21" s="126" t="s">
        <v>61</v>
      </c>
      <c r="AB21" s="2"/>
      <c r="AC21" s="2"/>
      <c r="AD21" s="6"/>
      <c r="AE21" s="7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79"/>
    </row>
    <row r="22" spans="1:52" ht="12.75" customHeight="1">
      <c r="A22" s="12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12"/>
      <c r="U22" s="126"/>
      <c r="V22" s="2"/>
      <c r="X22" s="126"/>
      <c r="Y22" s="2"/>
      <c r="Z22" s="112"/>
      <c r="AA22" s="126" t="s">
        <v>61</v>
      </c>
      <c r="AB22" s="2"/>
      <c r="AC22" s="2"/>
      <c r="AD22" s="6"/>
      <c r="AE22" s="77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79"/>
    </row>
    <row r="23" spans="1:52" ht="12.75" customHeight="1">
      <c r="A23" s="9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12"/>
      <c r="U23" s="31"/>
      <c r="V23" s="8"/>
      <c r="X23" s="31"/>
      <c r="Y23" s="8"/>
      <c r="Z23" s="112"/>
      <c r="AA23" s="31"/>
      <c r="AB23" s="8"/>
      <c r="AC23" s="8"/>
      <c r="AD23" s="6"/>
      <c r="AE23" s="77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79"/>
    </row>
    <row r="24" spans="1:52" ht="18" customHeight="1">
      <c r="A24" s="16" t="s">
        <v>162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6"/>
      <c r="AE24" s="77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79"/>
    </row>
    <row r="25" spans="1:52" ht="18" customHeight="1">
      <c r="A25" s="119" t="s">
        <v>163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6"/>
      <c r="AE25" s="77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79"/>
    </row>
    <row r="26" spans="1:52" ht="12.75">
      <c r="A26" s="122" t="s">
        <v>164</v>
      </c>
      <c r="B26" s="8"/>
      <c r="C26" s="8"/>
      <c r="D26" s="8"/>
      <c r="E26" s="8"/>
      <c r="F26" s="106"/>
      <c r="G26" s="106"/>
      <c r="H26" s="106"/>
      <c r="I26" s="106"/>
      <c r="J26" s="106"/>
      <c r="K26" s="106"/>
      <c r="L26" s="122" t="s">
        <v>165</v>
      </c>
      <c r="M26" s="8"/>
      <c r="N26" s="8"/>
      <c r="O26" s="8"/>
      <c r="P26" s="8"/>
      <c r="Q26" s="106"/>
      <c r="R26" s="106"/>
      <c r="S26" s="106"/>
      <c r="T26" s="112"/>
      <c r="U26" s="31"/>
      <c r="V26" s="8"/>
      <c r="X26" s="31"/>
      <c r="Y26" s="8"/>
      <c r="Z26" s="112"/>
      <c r="AA26" s="31"/>
      <c r="AB26" s="8"/>
      <c r="AC26" s="8"/>
      <c r="AD26" s="6"/>
      <c r="AE26" s="77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79"/>
    </row>
    <row r="27" spans="1:52" ht="12.75" customHeight="1">
      <c r="A27" s="125"/>
      <c r="B27" s="2"/>
      <c r="C27" s="2"/>
      <c r="D27" s="2"/>
      <c r="E27" s="2"/>
      <c r="F27" s="2"/>
      <c r="G27" s="2"/>
      <c r="H27" s="2"/>
      <c r="I27" s="2"/>
      <c r="J27" s="2"/>
      <c r="K27" s="112"/>
      <c r="L27" s="12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6"/>
      <c r="AE27" s="77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79"/>
    </row>
    <row r="28" spans="1:52" ht="12.75" customHeight="1">
      <c r="A28" s="125"/>
      <c r="B28" s="2"/>
      <c r="C28" s="2"/>
      <c r="D28" s="2"/>
      <c r="E28" s="2"/>
      <c r="F28" s="2"/>
      <c r="G28" s="2"/>
      <c r="H28" s="2"/>
      <c r="I28" s="2"/>
      <c r="J28" s="2"/>
      <c r="K28" s="112"/>
      <c r="L28" s="12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6"/>
      <c r="AE28" s="77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79"/>
    </row>
    <row r="29" spans="1:52" ht="12.75" customHeight="1">
      <c r="A29" s="125"/>
      <c r="B29" s="2"/>
      <c r="C29" s="2"/>
      <c r="D29" s="2"/>
      <c r="E29" s="2"/>
      <c r="F29" s="2"/>
      <c r="G29" s="2"/>
      <c r="H29" s="2"/>
      <c r="I29" s="2"/>
      <c r="J29" s="2"/>
      <c r="K29" s="112"/>
      <c r="L29" s="12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6"/>
      <c r="AE29" s="77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79"/>
    </row>
    <row r="30" spans="1:52" ht="12.75" customHeight="1">
      <c r="A30" s="125"/>
      <c r="B30" s="2"/>
      <c r="C30" s="2"/>
      <c r="D30" s="2"/>
      <c r="E30" s="2"/>
      <c r="F30" s="2"/>
      <c r="G30" s="2"/>
      <c r="H30" s="2"/>
      <c r="I30" s="2"/>
      <c r="J30" s="2"/>
      <c r="K30" s="112"/>
      <c r="L30" s="12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6"/>
      <c r="AE30" s="77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79"/>
    </row>
    <row r="31" spans="1:52" ht="12.75" customHeight="1">
      <c r="A31" s="125"/>
      <c r="B31" s="2"/>
      <c r="C31" s="2"/>
      <c r="D31" s="2"/>
      <c r="E31" s="2"/>
      <c r="F31" s="2"/>
      <c r="G31" s="2"/>
      <c r="H31" s="2"/>
      <c r="I31" s="2"/>
      <c r="J31" s="2"/>
      <c r="K31" s="112"/>
      <c r="L31" s="12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6"/>
      <c r="AE31" s="77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79"/>
    </row>
    <row r="32" spans="1:52" ht="12.75" customHeight="1">
      <c r="A32" s="125"/>
      <c r="B32" s="2"/>
      <c r="C32" s="2"/>
      <c r="D32" s="2"/>
      <c r="E32" s="2"/>
      <c r="F32" s="2"/>
      <c r="G32" s="2"/>
      <c r="H32" s="2"/>
      <c r="I32" s="2"/>
      <c r="J32" s="2"/>
      <c r="K32" s="112"/>
      <c r="L32" s="12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6"/>
      <c r="AE32" s="77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79"/>
    </row>
    <row r="33" spans="1:52" ht="12.75" customHeight="1">
      <c r="A33" s="125"/>
      <c r="B33" s="2"/>
      <c r="C33" s="2"/>
      <c r="D33" s="2"/>
      <c r="E33" s="2"/>
      <c r="F33" s="2"/>
      <c r="G33" s="2"/>
      <c r="H33" s="2"/>
      <c r="I33" s="2"/>
      <c r="J33" s="2"/>
      <c r="K33" s="112"/>
      <c r="L33" s="12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6"/>
      <c r="AE33" s="77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79"/>
    </row>
    <row r="34" spans="1:52" ht="12.75" customHeight="1">
      <c r="A34" s="125"/>
      <c r="B34" s="2"/>
      <c r="C34" s="2"/>
      <c r="D34" s="2"/>
      <c r="E34" s="2"/>
      <c r="F34" s="2"/>
      <c r="G34" s="2"/>
      <c r="H34" s="2"/>
      <c r="I34" s="2"/>
      <c r="J34" s="2"/>
      <c r="K34" s="112"/>
      <c r="L34" s="12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6"/>
      <c r="AE34" s="77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79"/>
    </row>
    <row r="35" spans="1:52" ht="12.75" customHeight="1">
      <c r="A35" s="125"/>
      <c r="B35" s="2"/>
      <c r="C35" s="2"/>
      <c r="D35" s="2"/>
      <c r="E35" s="2"/>
      <c r="F35" s="2"/>
      <c r="G35" s="2"/>
      <c r="H35" s="2"/>
      <c r="I35" s="2"/>
      <c r="J35" s="2"/>
      <c r="K35" s="112"/>
      <c r="L35" s="12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6"/>
      <c r="AE35" s="77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79"/>
    </row>
    <row r="36" spans="1:52" ht="12.75" customHeight="1">
      <c r="A36" s="9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12"/>
      <c r="U36" s="31"/>
      <c r="V36" s="8"/>
      <c r="X36" s="31"/>
      <c r="Y36" s="8"/>
      <c r="Z36" s="112"/>
      <c r="AA36" s="31"/>
      <c r="AB36" s="8"/>
      <c r="AC36" s="8"/>
      <c r="AD36" s="6"/>
      <c r="AE36" s="77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79"/>
    </row>
    <row r="37" spans="1:52" ht="18" customHeight="1">
      <c r="A37" s="119" t="s">
        <v>166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6"/>
      <c r="AE37" s="77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79"/>
    </row>
    <row r="38" spans="1:52" ht="19.5" customHeight="1">
      <c r="A38" s="12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6"/>
      <c r="AE38" s="77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79"/>
    </row>
    <row r="39" spans="1:52" ht="12.75">
      <c r="A39" s="12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6"/>
      <c r="AE39" s="77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79"/>
    </row>
    <row r="40" spans="1:52" ht="12.75">
      <c r="A40" s="12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6"/>
      <c r="AE40" s="77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79"/>
    </row>
    <row r="41" spans="1:52" ht="12.75">
      <c r="A41" s="12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6"/>
      <c r="AE41" s="77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79"/>
    </row>
    <row r="42" spans="1:52" ht="12.75">
      <c r="A42" s="12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6"/>
      <c r="AE42" s="77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79"/>
    </row>
    <row r="43" spans="1:52" ht="12.75">
      <c r="A43" s="12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6"/>
      <c r="AE43" s="77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79"/>
    </row>
    <row r="44" spans="1:52" ht="12.75">
      <c r="A44" s="12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6"/>
      <c r="AE44" s="77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79"/>
    </row>
    <row r="45" spans="1:52" ht="12.75">
      <c r="A45" s="12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6"/>
      <c r="AE45" s="77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79"/>
    </row>
    <row r="46" spans="1:52" ht="12.75">
      <c r="A46" s="12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6"/>
      <c r="AE46" s="77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79"/>
    </row>
    <row r="47" spans="1:52" ht="12.75">
      <c r="A47" s="12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6"/>
      <c r="AE47" s="77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79"/>
    </row>
    <row r="48" spans="1:52" ht="12.75">
      <c r="A48" s="12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6"/>
      <c r="AE48" s="77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79"/>
    </row>
    <row r="49" spans="1:52" ht="12.75">
      <c r="A49" s="12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6"/>
      <c r="AE49" s="77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79"/>
    </row>
    <row r="50" spans="1:52" ht="12.75">
      <c r="A50" s="12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6"/>
      <c r="AE50" s="77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79"/>
    </row>
    <row r="51" spans="1:52" ht="12.75">
      <c r="A51" s="12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6"/>
      <c r="AE51" s="77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79"/>
    </row>
    <row r="52" spans="1:52" ht="12.75">
      <c r="A52" s="12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6"/>
      <c r="AE52" s="77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79"/>
    </row>
    <row r="53" spans="1:52" ht="12.75">
      <c r="A53" s="12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6"/>
      <c r="AE53" s="77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79"/>
    </row>
    <row r="54" spans="1:52" ht="12.75">
      <c r="A54" s="12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6"/>
      <c r="AE54" s="77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79"/>
    </row>
    <row r="55" spans="1:52" ht="12.75">
      <c r="A55" s="12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6"/>
      <c r="AE55" s="77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79"/>
    </row>
    <row r="56" spans="1:52" ht="12.75">
      <c r="A56" s="12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6"/>
      <c r="AE56" s="7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79"/>
    </row>
    <row r="57" spans="1:52" ht="12.75">
      <c r="A57" s="12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6"/>
      <c r="AE57" s="7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79"/>
    </row>
    <row r="58" spans="1:52" ht="12.75">
      <c r="A58" s="12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6"/>
      <c r="AE58" s="7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79"/>
    </row>
    <row r="59" spans="1:52" ht="12.75">
      <c r="A59" s="12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6"/>
      <c r="AE59" s="7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79"/>
    </row>
    <row r="60" spans="1:52" ht="12.75">
      <c r="A60" s="12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6"/>
      <c r="AE60" s="77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79"/>
    </row>
    <row r="61" spans="1:52" ht="12.75">
      <c r="A61" s="12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6"/>
      <c r="AE61" s="77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79"/>
    </row>
    <row r="62" spans="1:52" ht="12.75">
      <c r="A62" s="12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6"/>
      <c r="AE62" s="77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79"/>
    </row>
    <row r="63" spans="1:52" ht="12.75">
      <c r="A63" s="12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6"/>
      <c r="AE63" s="7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79"/>
    </row>
    <row r="64" spans="1:52" ht="12.75">
      <c r="A64" s="12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6"/>
      <c r="AE64" s="77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79"/>
    </row>
    <row r="65" spans="1:52" ht="12.75">
      <c r="A65" s="12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8"/>
      <c r="AE65" s="7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79"/>
    </row>
    <row r="66" spans="1:52" ht="12.75">
      <c r="A66" s="12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6"/>
      <c r="AE66" s="77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79"/>
    </row>
    <row r="67" spans="1:52" ht="12.75">
      <c r="A67" s="12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6"/>
      <c r="AE67" s="77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79"/>
    </row>
    <row r="68" spans="1:52" ht="12.75">
      <c r="A68" s="12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8"/>
      <c r="AE68" s="77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79"/>
    </row>
    <row r="69" spans="1:52" ht="12.75">
      <c r="A69" s="12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6"/>
      <c r="AE69" s="77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79"/>
    </row>
    <row r="70" spans="1:52" ht="12.75">
      <c r="A70" s="12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6"/>
      <c r="AE70" s="77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79"/>
    </row>
    <row r="71" spans="1:52" ht="12.75">
      <c r="A71" s="12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6"/>
      <c r="AE71" s="77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79"/>
    </row>
    <row r="72" spans="1:52" ht="12.75">
      <c r="A72" s="12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6"/>
      <c r="AE72" s="77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79"/>
    </row>
    <row r="73" spans="1:52" ht="12.75">
      <c r="A73" s="12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6"/>
      <c r="AE73" s="36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81"/>
    </row>
  </sheetData>
  <mergeCells count="154">
    <mergeCell ref="A69:AC69"/>
    <mergeCell ref="A70:AC70"/>
    <mergeCell ref="A71:AC71"/>
    <mergeCell ref="A72:AC72"/>
    <mergeCell ref="A73:AC73"/>
    <mergeCell ref="A63:AC63"/>
    <mergeCell ref="A64:AC64"/>
    <mergeCell ref="A65:AC65"/>
    <mergeCell ref="A66:AC66"/>
    <mergeCell ref="A67:AC67"/>
    <mergeCell ref="A68:AC68"/>
    <mergeCell ref="A57:AC57"/>
    <mergeCell ref="A58:AC58"/>
    <mergeCell ref="A59:AC59"/>
    <mergeCell ref="A60:AC60"/>
    <mergeCell ref="A61:AC61"/>
    <mergeCell ref="A62:AC62"/>
    <mergeCell ref="A51:AC51"/>
    <mergeCell ref="A52:AC52"/>
    <mergeCell ref="A53:AC53"/>
    <mergeCell ref="A54:AC54"/>
    <mergeCell ref="A55:AC55"/>
    <mergeCell ref="A56:AC56"/>
    <mergeCell ref="A45:AC45"/>
    <mergeCell ref="A46:AC46"/>
    <mergeCell ref="A47:AC47"/>
    <mergeCell ref="A48:AC48"/>
    <mergeCell ref="A49:AC49"/>
    <mergeCell ref="A50:AC50"/>
    <mergeCell ref="A39:AC39"/>
    <mergeCell ref="A40:AC40"/>
    <mergeCell ref="A41:AC41"/>
    <mergeCell ref="A42:AC42"/>
    <mergeCell ref="A43:AC43"/>
    <mergeCell ref="A44:AC44"/>
    <mergeCell ref="A36:S36"/>
    <mergeCell ref="U36:V36"/>
    <mergeCell ref="X36:Y36"/>
    <mergeCell ref="AA36:AC36"/>
    <mergeCell ref="A37:AC37"/>
    <mergeCell ref="A38:AC38"/>
    <mergeCell ref="A33:J33"/>
    <mergeCell ref="L33:AC33"/>
    <mergeCell ref="A34:J34"/>
    <mergeCell ref="L34:AC34"/>
    <mergeCell ref="A35:J35"/>
    <mergeCell ref="L35:AC35"/>
    <mergeCell ref="A30:J30"/>
    <mergeCell ref="L30:AC30"/>
    <mergeCell ref="A31:J31"/>
    <mergeCell ref="L31:AC31"/>
    <mergeCell ref="A32:J32"/>
    <mergeCell ref="L32:AC32"/>
    <mergeCell ref="A27:J27"/>
    <mergeCell ref="L27:AC27"/>
    <mergeCell ref="A28:J28"/>
    <mergeCell ref="L28:AC28"/>
    <mergeCell ref="A29:J29"/>
    <mergeCell ref="L29:AC29"/>
    <mergeCell ref="A24:AC24"/>
    <mergeCell ref="A25:AC25"/>
    <mergeCell ref="A26:E26"/>
    <mergeCell ref="L26:P26"/>
    <mergeCell ref="U26:V26"/>
    <mergeCell ref="X26:Y26"/>
    <mergeCell ref="AA26:AC26"/>
    <mergeCell ref="A22:S22"/>
    <mergeCell ref="U22:V22"/>
    <mergeCell ref="X22:Y22"/>
    <mergeCell ref="AA22:AC22"/>
    <mergeCell ref="A23:S23"/>
    <mergeCell ref="U23:V23"/>
    <mergeCell ref="X23:Y23"/>
    <mergeCell ref="AA23:AC23"/>
    <mergeCell ref="A20:S20"/>
    <mergeCell ref="U20:V20"/>
    <mergeCell ref="X20:Y20"/>
    <mergeCell ref="AA20:AC20"/>
    <mergeCell ref="A21:S21"/>
    <mergeCell ref="U21:V21"/>
    <mergeCell ref="X21:Y21"/>
    <mergeCell ref="AA21:AC21"/>
    <mergeCell ref="A18:S18"/>
    <mergeCell ref="U18:V18"/>
    <mergeCell ref="X18:Y18"/>
    <mergeCell ref="AA18:AC18"/>
    <mergeCell ref="A19:S19"/>
    <mergeCell ref="U19:V19"/>
    <mergeCell ref="X19:Y19"/>
    <mergeCell ref="AA19:AC19"/>
    <mergeCell ref="A16:S16"/>
    <mergeCell ref="U16:V16"/>
    <mergeCell ref="X16:Y16"/>
    <mergeCell ref="AA16:AC16"/>
    <mergeCell ref="A17:S17"/>
    <mergeCell ref="U17:V17"/>
    <mergeCell ref="X17:Y17"/>
    <mergeCell ref="AA17:AC17"/>
    <mergeCell ref="A14:S14"/>
    <mergeCell ref="U14:V14"/>
    <mergeCell ref="X14:Y14"/>
    <mergeCell ref="AA14:AC14"/>
    <mergeCell ref="A15:S15"/>
    <mergeCell ref="U15:V15"/>
    <mergeCell ref="X15:Y15"/>
    <mergeCell ref="AA15:AC15"/>
    <mergeCell ref="A12:S12"/>
    <mergeCell ref="U12:V12"/>
    <mergeCell ref="X12:Y12"/>
    <mergeCell ref="AA12:AC12"/>
    <mergeCell ref="A13:S13"/>
    <mergeCell ref="U13:V13"/>
    <mergeCell ref="X13:Y13"/>
    <mergeCell ref="AA13:AC13"/>
    <mergeCell ref="A10:S10"/>
    <mergeCell ref="U10:V10"/>
    <mergeCell ref="X10:Y10"/>
    <mergeCell ref="AA10:AC10"/>
    <mergeCell ref="A11:S11"/>
    <mergeCell ref="U11:V11"/>
    <mergeCell ref="X11:Y11"/>
    <mergeCell ref="AA11:AC11"/>
    <mergeCell ref="A8:S8"/>
    <mergeCell ref="U8:V8"/>
    <mergeCell ref="X8:Y8"/>
    <mergeCell ref="AA8:AC8"/>
    <mergeCell ref="A9:S9"/>
    <mergeCell ref="U9:V9"/>
    <mergeCell ref="X9:Y9"/>
    <mergeCell ref="AA9:AC9"/>
    <mergeCell ref="A6:S6"/>
    <mergeCell ref="U6:V6"/>
    <mergeCell ref="X6:Y6"/>
    <mergeCell ref="AA6:AC6"/>
    <mergeCell ref="A7:S7"/>
    <mergeCell ref="U7:V7"/>
    <mergeCell ref="X7:Y7"/>
    <mergeCell ref="AA7:AC7"/>
    <mergeCell ref="X4:Y4"/>
    <mergeCell ref="AA4:AC4"/>
    <mergeCell ref="A5:S5"/>
    <mergeCell ref="U5:V5"/>
    <mergeCell ref="X5:Y5"/>
    <mergeCell ref="AA5:AC5"/>
    <mergeCell ref="A1:AC1"/>
    <mergeCell ref="AE1:AZ1"/>
    <mergeCell ref="A2:AC2"/>
    <mergeCell ref="AF2:AY72"/>
    <mergeCell ref="A3:S3"/>
    <mergeCell ref="U3:V3"/>
    <mergeCell ref="W3:Z3"/>
    <mergeCell ref="AA3:AC3"/>
    <mergeCell ref="A4:S4"/>
    <mergeCell ref="U4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8474-5B17-4CB5-B1E4-AF16677B31E9}">
  <sheetPr>
    <tabColor rgb="FF6AA84F"/>
    <outlinePr summaryBelow="0" summaryRight="0"/>
  </sheetPr>
  <dimension ref="A1:DN236"/>
  <sheetViews>
    <sheetView showGridLines="0" topLeftCell="A271" workbookViewId="0">
      <selection sqref="A1:Z1"/>
    </sheetView>
  </sheetViews>
  <sheetFormatPr defaultColWidth="14.42578125" defaultRowHeight="15.75" customHeight="1"/>
  <cols>
    <col min="1" max="118" width="1.42578125" customWidth="1"/>
  </cols>
  <sheetData>
    <row r="1" spans="1:118" ht="18" customHeight="1">
      <c r="A1" s="108">
        <f>Lvl</f>
        <v>8</v>
      </c>
      <c r="B1" s="2"/>
      <c r="C1" s="2"/>
      <c r="D1" s="3"/>
      <c r="E1" s="4" t="str">
        <f>IFERROR([1]Final!$AD$67,"Select a Class")</f>
        <v>Fighter 6/Wizard 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"/>
      <c r="AB1" s="142" t="str">
        <f>IFERROR([1]Final!$AG$67,"None")</f>
        <v>INT</v>
      </c>
      <c r="AC1" s="8"/>
      <c r="AD1" s="8"/>
      <c r="AE1" s="8"/>
      <c r="AF1" s="8"/>
      <c r="AG1" s="8"/>
      <c r="AH1" s="8"/>
      <c r="AI1" s="8"/>
      <c r="AJ1" s="8"/>
      <c r="AK1" s="8"/>
      <c r="AL1" s="8"/>
      <c r="AN1" s="6"/>
      <c r="AO1" s="143" t="s">
        <v>167</v>
      </c>
      <c r="AP1" s="8"/>
      <c r="AQ1" s="8"/>
      <c r="AR1" s="8"/>
      <c r="AS1" s="8"/>
      <c r="AT1" s="8"/>
      <c r="AU1" s="8"/>
      <c r="AV1" s="8"/>
      <c r="AW1" s="8"/>
      <c r="AX1" s="6"/>
      <c r="AY1" s="144" t="s">
        <v>168</v>
      </c>
      <c r="AZ1" s="8"/>
      <c r="BA1" s="8"/>
      <c r="BB1" s="8"/>
      <c r="BC1" s="8"/>
      <c r="BD1" s="8"/>
      <c r="BE1" s="8"/>
      <c r="BF1" s="8"/>
      <c r="BG1" s="8"/>
      <c r="BH1" s="6"/>
      <c r="BI1" s="145" t="s">
        <v>169</v>
      </c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Z1" s="144" t="s">
        <v>170</v>
      </c>
      <c r="DA1" s="8"/>
      <c r="DB1" s="8"/>
      <c r="DC1" s="8"/>
      <c r="DD1" s="8"/>
      <c r="DE1" s="8"/>
      <c r="DF1" s="8"/>
      <c r="DG1" s="146"/>
      <c r="DH1" s="144" t="s">
        <v>171</v>
      </c>
      <c r="DI1" s="8"/>
      <c r="DJ1" s="8"/>
      <c r="DK1" s="8"/>
      <c r="DL1" s="8"/>
      <c r="DM1" s="8"/>
      <c r="DN1" s="8"/>
    </row>
    <row r="2" spans="1:118" ht="18" customHeight="1">
      <c r="A2" s="9" t="s">
        <v>3</v>
      </c>
      <c r="B2" s="8"/>
      <c r="C2" s="8"/>
      <c r="D2" s="10"/>
      <c r="E2" s="9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6"/>
      <c r="AB2" s="104" t="s">
        <v>172</v>
      </c>
      <c r="AC2" s="61"/>
      <c r="AD2" s="61"/>
      <c r="AE2" s="61"/>
      <c r="AF2" s="61"/>
      <c r="AG2" s="61"/>
      <c r="AH2" s="61"/>
      <c r="AI2" s="61"/>
      <c r="AJ2" s="61"/>
      <c r="AK2" s="61"/>
      <c r="AL2" s="61"/>
      <c r="AN2" s="6"/>
      <c r="AO2" s="147" t="s">
        <v>173</v>
      </c>
      <c r="AP2" s="8"/>
      <c r="AQ2" s="8"/>
      <c r="AR2" s="8"/>
      <c r="AS2" s="8"/>
      <c r="AT2" s="8"/>
      <c r="AU2" s="8"/>
      <c r="AV2" s="8"/>
      <c r="AW2" s="8"/>
      <c r="AX2" s="6"/>
      <c r="AY2" s="8"/>
      <c r="AZ2" s="8"/>
      <c r="BA2" s="8"/>
      <c r="BB2" s="8"/>
      <c r="BC2" s="8"/>
      <c r="BD2" s="8"/>
      <c r="BE2" s="8"/>
      <c r="BF2" s="8"/>
      <c r="BG2" s="8"/>
      <c r="BH2" s="112"/>
      <c r="BI2" s="148" t="s">
        <v>3</v>
      </c>
      <c r="BJ2" s="8"/>
      <c r="BK2" s="8"/>
      <c r="BL2" s="8"/>
      <c r="BM2" s="8"/>
      <c r="BN2" s="148" t="s">
        <v>174</v>
      </c>
      <c r="BO2" s="8"/>
      <c r="BP2" s="8"/>
      <c r="BQ2" s="8"/>
      <c r="BR2" s="148" t="s">
        <v>175</v>
      </c>
      <c r="BS2" s="8"/>
      <c r="BT2" s="8"/>
      <c r="BU2" s="8"/>
      <c r="BV2" s="148" t="s">
        <v>176</v>
      </c>
      <c r="BW2" s="8"/>
      <c r="BX2" s="8"/>
      <c r="BY2" s="8"/>
      <c r="BZ2" s="148" t="s">
        <v>177</v>
      </c>
      <c r="CA2" s="8"/>
      <c r="CB2" s="8"/>
      <c r="CC2" s="8"/>
      <c r="CD2" s="148" t="s">
        <v>178</v>
      </c>
      <c r="CE2" s="8"/>
      <c r="CF2" s="8"/>
      <c r="CG2" s="8"/>
      <c r="CH2" s="148" t="s">
        <v>179</v>
      </c>
      <c r="CI2" s="8"/>
      <c r="CJ2" s="8"/>
      <c r="CK2" s="8"/>
      <c r="CL2" s="148" t="s">
        <v>180</v>
      </c>
      <c r="CM2" s="8"/>
      <c r="CN2" s="8"/>
      <c r="CO2" s="8"/>
      <c r="CP2" s="148" t="s">
        <v>181</v>
      </c>
      <c r="CQ2" s="8"/>
      <c r="CR2" s="8"/>
      <c r="CS2" s="8"/>
      <c r="CT2" s="149" t="s">
        <v>182</v>
      </c>
      <c r="CU2" s="2"/>
      <c r="CV2" s="2"/>
      <c r="CW2" s="2"/>
      <c r="CZ2" s="8"/>
      <c r="DA2" s="8"/>
      <c r="DB2" s="8"/>
      <c r="DC2" s="8"/>
      <c r="DD2" s="8"/>
      <c r="DE2" s="8"/>
      <c r="DF2" s="8"/>
      <c r="DG2" s="146"/>
      <c r="DH2" s="8"/>
      <c r="DI2" s="8"/>
      <c r="DJ2" s="8"/>
      <c r="DK2" s="8"/>
      <c r="DL2" s="8"/>
      <c r="DM2" s="8"/>
      <c r="DN2" s="8"/>
    </row>
    <row r="3" spans="1:118" ht="17.25" customHeight="1">
      <c r="A3" s="4" t="str">
        <f>IFERROR([1]Final!$AE$67,"None")</f>
        <v>Eldritch Knight/War Mage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6"/>
      <c r="AB3" s="150">
        <f>IF(ISBLANK([1]Overrides!$AK$40),[1]Overrides!$C$40+IFERROR([1]SpellData!$AX$22,0),[1]Overrides!$AK$40)</f>
        <v>6</v>
      </c>
      <c r="AC3" s="8"/>
      <c r="AD3" s="8"/>
      <c r="AE3" s="8"/>
      <c r="AF3" s="8"/>
      <c r="AG3" s="8"/>
      <c r="AH3" s="3"/>
      <c r="AI3" s="150">
        <f>IF(ISBLANK([1]Overrides!$AU$40),[1]Overrides!$M$40+IFERROR([1]SpellData!$AY$22,0),[1]Overrides!$AU$40)</f>
        <v>2</v>
      </c>
      <c r="AJ3" s="8"/>
      <c r="AK3" s="8"/>
      <c r="AL3" s="8"/>
      <c r="AN3" s="6"/>
      <c r="AO3" s="151" t="s">
        <v>183</v>
      </c>
      <c r="AP3" s="8"/>
      <c r="AQ3" s="8"/>
      <c r="AR3" s="8"/>
      <c r="AS3" s="8"/>
      <c r="AT3" s="8"/>
      <c r="AU3" s="8"/>
      <c r="AV3" s="8"/>
      <c r="AW3" s="8"/>
      <c r="AX3" s="6"/>
      <c r="AY3" s="152" t="s">
        <v>184</v>
      </c>
      <c r="AZ3" s="43"/>
      <c r="BA3" s="43"/>
      <c r="BB3" s="43"/>
      <c r="BC3" s="43"/>
      <c r="BD3" s="153">
        <f>IF(ISBLANK([1]Overrides!$BC$39),[1]Overrides!$U$39+IF(SorcLvl&gt;=2,SorcLvl,0),[1]Overrides!$BC$39)</f>
        <v>0</v>
      </c>
      <c r="BE3" s="43"/>
      <c r="BF3" s="43"/>
      <c r="BG3" s="68"/>
      <c r="BI3" s="154" t="s">
        <v>185</v>
      </c>
      <c r="BJ3" s="43"/>
      <c r="BK3" s="43"/>
      <c r="BL3" s="43"/>
      <c r="BM3" s="43"/>
      <c r="BN3" s="154">
        <f>IF(ISBLANK([1]Overrides!$AO$45),[1]SpellData!$AO$22+[1]Overrides!$G$45,[1]Overrides!$AO$45)</f>
        <v>4</v>
      </c>
      <c r="BO3" s="43"/>
      <c r="BP3" s="43"/>
      <c r="BQ3" s="43"/>
      <c r="BR3" s="154">
        <f>IF(ISBLANK([1]Overrides!$AR$45),[1]SpellData!$AP$22+[1]Overrides!$J$45,[1]Overrides!$AR$45)</f>
        <v>3</v>
      </c>
      <c r="BS3" s="43"/>
      <c r="BT3" s="43"/>
      <c r="BU3" s="43"/>
      <c r="BV3" s="154">
        <f>IF(ISBLANK([1]Overrides!$AU$45),[1]SpellData!$AQ$22+[1]Overrides!$M$45,[1]Overrides!$AU$45)</f>
        <v>0</v>
      </c>
      <c r="BW3" s="43"/>
      <c r="BX3" s="43"/>
      <c r="BY3" s="43"/>
      <c r="BZ3" s="154">
        <f>IF(ISBLANK([1]Overrides!$AX$45),[1]SpellData!$AR$22+[1]Overrides!$P$45,[1]Overrides!$AX$45)</f>
        <v>0</v>
      </c>
      <c r="CA3" s="43"/>
      <c r="CB3" s="43"/>
      <c r="CC3" s="43"/>
      <c r="CD3" s="154">
        <f>IF(ISBLANK([1]Overrides!$BA$45),[1]SpellData!$AS$22+[1]Overrides!$S$45,[1]Overrides!$BA$45)</f>
        <v>0</v>
      </c>
      <c r="CE3" s="43"/>
      <c r="CF3" s="43"/>
      <c r="CG3" s="43"/>
      <c r="CH3" s="154">
        <f>IF(ISBLANK([1]Overrides!$BD$45),[1]SpellData!$AT$22+[1]Overrides!$V$45,[1]Overrides!$BD$45)</f>
        <v>0</v>
      </c>
      <c r="CI3" s="43"/>
      <c r="CJ3" s="43"/>
      <c r="CK3" s="43"/>
      <c r="CL3" s="154">
        <f>IF(ISBLANK([1]Overrides!$BG$45),[1]SpellData!$AU$22+[1]Overrides!$Y$45,[1]Overrides!$BG$45)</f>
        <v>0</v>
      </c>
      <c r="CM3" s="43"/>
      <c r="CN3" s="43"/>
      <c r="CO3" s="43"/>
      <c r="CP3" s="154">
        <f>IF(ISBLANK([1]Overrides!$BJ$45),[1]SpellData!$AV$22+[1]Overrides!$AB$45,[1]Overrides!$BJ$45)</f>
        <v>0</v>
      </c>
      <c r="CQ3" s="43"/>
      <c r="CR3" s="43"/>
      <c r="CS3" s="43"/>
      <c r="CT3" s="154">
        <f>IF(ISBLANK([1]Overrides!$BM$45),[1]SpellData!$AW$22+[1]Overrides!$AE$45,[1]Overrides!$BM$45)</f>
        <v>0</v>
      </c>
      <c r="CU3" s="43"/>
      <c r="CV3" s="43"/>
      <c r="CW3" s="68"/>
      <c r="CZ3" s="155">
        <f>IF(ISBLANK([1]Overrides!$AK$41),[1]SpellData!$AZ$74+[1]Overrides!$C$41,[1]Overrides!$AK$41)</f>
        <v>0</v>
      </c>
      <c r="DA3" s="2"/>
      <c r="DB3" s="2"/>
      <c r="DC3" s="2"/>
      <c r="DD3" s="2"/>
      <c r="DE3" s="2"/>
      <c r="DF3" s="66"/>
      <c r="DG3" s="6"/>
      <c r="DH3" s="156">
        <f>IF(ISBLANK([1]Overrides!$AU$41),[1]SpellData!$BA$74+[1]Overrides!$M$41,[1]Overrides!$AU$41)</f>
        <v>0</v>
      </c>
      <c r="DI3" s="61"/>
      <c r="DJ3" s="61"/>
      <c r="DK3" s="61"/>
      <c r="DL3" s="61"/>
      <c r="DM3" s="61"/>
      <c r="DN3" s="62"/>
    </row>
    <row r="4" spans="1:118" ht="18" customHeight="1">
      <c r="A4" s="9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6"/>
      <c r="AB4" s="104" t="s">
        <v>186</v>
      </c>
      <c r="AC4" s="61"/>
      <c r="AD4" s="61"/>
      <c r="AE4" s="61"/>
      <c r="AF4" s="61"/>
      <c r="AG4" s="61"/>
      <c r="AH4" s="11"/>
      <c r="AI4" s="104" t="s">
        <v>187</v>
      </c>
      <c r="AJ4" s="61"/>
      <c r="AK4" s="61"/>
      <c r="AL4" s="61"/>
      <c r="AN4" s="157" t="s">
        <v>188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158" t="s">
        <v>189</v>
      </c>
      <c r="AZ4" s="2"/>
      <c r="BA4" s="2"/>
      <c r="BB4" s="2"/>
      <c r="BC4" s="2"/>
      <c r="BD4" s="159"/>
      <c r="BE4" s="43"/>
      <c r="BF4" s="43"/>
      <c r="BG4" s="68"/>
      <c r="BI4" s="160" t="s">
        <v>189</v>
      </c>
      <c r="BJ4" s="43"/>
      <c r="BK4" s="43"/>
      <c r="BL4" s="43"/>
      <c r="BM4" s="43"/>
      <c r="BN4" s="159"/>
      <c r="BO4" s="43"/>
      <c r="BP4" s="43"/>
      <c r="BQ4" s="43"/>
      <c r="BR4" s="159"/>
      <c r="BS4" s="43"/>
      <c r="BT4" s="43"/>
      <c r="BU4" s="43"/>
      <c r="BV4" s="159"/>
      <c r="BW4" s="43"/>
      <c r="BX4" s="43"/>
      <c r="BY4" s="43"/>
      <c r="BZ4" s="159"/>
      <c r="CA4" s="43"/>
      <c r="CB4" s="43"/>
      <c r="CC4" s="43"/>
      <c r="CD4" s="159"/>
      <c r="CE4" s="43"/>
      <c r="CF4" s="43"/>
      <c r="CG4" s="43"/>
      <c r="CH4" s="159"/>
      <c r="CI4" s="43"/>
      <c r="CJ4" s="43"/>
      <c r="CK4" s="43"/>
      <c r="CL4" s="159"/>
      <c r="CM4" s="43"/>
      <c r="CN4" s="43"/>
      <c r="CO4" s="43"/>
      <c r="CP4" s="159"/>
      <c r="CQ4" s="43"/>
      <c r="CR4" s="43"/>
      <c r="CS4" s="43"/>
      <c r="CT4" s="159"/>
      <c r="CU4" s="43"/>
      <c r="CV4" s="43"/>
      <c r="CW4" s="68"/>
      <c r="CZ4" s="161"/>
      <c r="DA4" s="162"/>
      <c r="DB4" s="162"/>
      <c r="DC4" s="162"/>
      <c r="DD4" s="162"/>
      <c r="DE4" s="162"/>
      <c r="DF4" s="163"/>
      <c r="DG4" s="109"/>
      <c r="DH4" s="65"/>
      <c r="DI4" s="2"/>
      <c r="DJ4" s="2"/>
      <c r="DK4" s="2"/>
      <c r="DL4" s="2"/>
      <c r="DM4" s="2"/>
      <c r="DN4" s="66"/>
    </row>
    <row r="5" spans="1:118" ht="18" customHeight="1">
      <c r="A5" s="164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5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  <c r="BU5" s="164"/>
      <c r="BV5" s="164"/>
      <c r="BW5" s="164"/>
      <c r="BX5" s="164"/>
      <c r="BY5" s="164"/>
      <c r="BZ5" s="164"/>
      <c r="CA5" s="164"/>
      <c r="CB5" s="164"/>
      <c r="CC5" s="164"/>
      <c r="CD5" s="164"/>
      <c r="CE5" s="164"/>
      <c r="CF5" s="164"/>
      <c r="CG5" s="164"/>
      <c r="CH5" s="164"/>
      <c r="CI5" s="164"/>
      <c r="CJ5" s="164"/>
      <c r="CK5" s="164"/>
      <c r="CL5" s="164"/>
      <c r="CM5" s="164"/>
      <c r="CN5" s="164"/>
      <c r="CO5" s="164"/>
      <c r="CP5" s="164"/>
      <c r="CQ5" s="164"/>
      <c r="CR5" s="164"/>
      <c r="CS5" s="164"/>
      <c r="CT5" s="164"/>
      <c r="CU5" s="164"/>
      <c r="CV5" s="164"/>
      <c r="CW5" s="164"/>
      <c r="CX5" s="164"/>
      <c r="CY5" s="164"/>
      <c r="CZ5" s="164"/>
      <c r="DA5" s="164"/>
      <c r="DB5" s="164"/>
      <c r="DC5" s="164"/>
      <c r="DD5" s="164"/>
      <c r="DE5" s="164"/>
      <c r="DF5" s="164"/>
      <c r="DG5" s="164"/>
      <c r="DH5" s="164"/>
      <c r="DI5" s="164"/>
      <c r="DJ5" s="164"/>
      <c r="DK5" s="164"/>
      <c r="DL5" s="164"/>
      <c r="DM5" s="164"/>
      <c r="DN5" s="164"/>
    </row>
    <row r="6" spans="1:118" ht="18" customHeight="1">
      <c r="A6" s="166" t="s">
        <v>190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167"/>
      <c r="DG6" s="167"/>
      <c r="DH6" s="167"/>
      <c r="DI6" s="167"/>
      <c r="DJ6" s="167"/>
      <c r="DK6" s="167"/>
      <c r="DL6" s="167"/>
      <c r="DM6" s="167"/>
      <c r="DN6" s="167"/>
    </row>
    <row r="7" spans="1:118" ht="6" customHeight="1">
      <c r="A7" s="112" t="s">
        <v>191</v>
      </c>
      <c r="B7" s="112"/>
      <c r="C7" s="112"/>
      <c r="D7" s="112"/>
      <c r="E7" s="112"/>
      <c r="F7" s="112"/>
      <c r="G7" s="112"/>
      <c r="H7" s="112"/>
      <c r="I7" s="112"/>
      <c r="J7" s="112" t="s">
        <v>192</v>
      </c>
      <c r="K7" s="112"/>
      <c r="L7" s="112"/>
      <c r="M7" s="112"/>
      <c r="N7" s="112"/>
      <c r="O7" s="112"/>
      <c r="P7" s="112"/>
      <c r="Q7" s="112"/>
      <c r="R7" s="112"/>
      <c r="S7" s="112"/>
      <c r="U7" s="112" t="s">
        <v>193</v>
      </c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2"/>
      <c r="CR7" s="112"/>
      <c r="CS7" s="112"/>
      <c r="CT7" s="112"/>
      <c r="CU7" s="112"/>
      <c r="CV7" s="112"/>
      <c r="CW7" s="112"/>
      <c r="CX7" s="112"/>
      <c r="CY7" s="112"/>
      <c r="CZ7" s="112"/>
      <c r="DA7" s="112"/>
      <c r="DB7" s="112"/>
      <c r="DC7" s="112"/>
      <c r="DD7" s="112"/>
      <c r="DE7" s="112"/>
      <c r="DF7" s="112"/>
      <c r="DG7" s="112"/>
      <c r="DH7" s="112"/>
      <c r="DI7" s="112"/>
      <c r="DJ7" s="112"/>
      <c r="DK7" s="112"/>
      <c r="DL7" s="112"/>
      <c r="DM7" s="112"/>
      <c r="DN7" s="112"/>
    </row>
    <row r="8" spans="1:118" ht="18" customHeight="1">
      <c r="A8" s="22"/>
      <c r="B8" s="8"/>
      <c r="C8" s="6"/>
      <c r="D8" s="122" t="s">
        <v>194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6"/>
      <c r="T8" s="23" t="s">
        <v>195</v>
      </c>
      <c r="U8" s="8"/>
      <c r="V8" s="8"/>
      <c r="W8" s="8"/>
      <c r="X8" s="8"/>
      <c r="Y8" s="8"/>
      <c r="Z8" s="112"/>
      <c r="AA8" s="22" t="s">
        <v>196</v>
      </c>
      <c r="AB8" s="8"/>
      <c r="AC8" s="6"/>
      <c r="AD8" s="22" t="s">
        <v>197</v>
      </c>
      <c r="AE8" s="8"/>
      <c r="AF8" s="8"/>
      <c r="AG8" s="8"/>
      <c r="AH8" s="8"/>
      <c r="AI8" s="8"/>
      <c r="AJ8" s="8"/>
      <c r="AK8" s="8"/>
      <c r="AL8" s="168"/>
      <c r="AM8" s="22" t="s">
        <v>198</v>
      </c>
      <c r="AN8" s="8"/>
      <c r="AO8" s="8"/>
      <c r="AP8" s="8"/>
      <c r="AQ8" s="8"/>
      <c r="AR8" s="8"/>
      <c r="AS8" s="8"/>
      <c r="AT8" s="112"/>
      <c r="AU8" s="22" t="s">
        <v>199</v>
      </c>
      <c r="AV8" s="8"/>
      <c r="AW8" s="8"/>
      <c r="AX8" s="8"/>
      <c r="AY8" s="8"/>
      <c r="AZ8" s="8"/>
      <c r="BA8" s="8"/>
      <c r="BB8" s="8"/>
      <c r="BC8" s="168"/>
      <c r="BD8" s="22" t="s">
        <v>94</v>
      </c>
      <c r="BE8" s="8"/>
      <c r="BF8" s="8"/>
      <c r="BG8" s="8"/>
      <c r="BH8" s="8"/>
      <c r="BI8" s="168"/>
      <c r="BJ8" s="21" t="s">
        <v>200</v>
      </c>
      <c r="BK8" s="8"/>
      <c r="BL8" s="8"/>
      <c r="BM8" s="8"/>
      <c r="BN8" s="8"/>
      <c r="BO8" s="8"/>
      <c r="BP8" s="8"/>
      <c r="BQ8" s="112"/>
      <c r="BR8" s="112"/>
      <c r="BS8" s="112"/>
      <c r="BT8" s="112"/>
      <c r="BU8" s="112"/>
      <c r="BV8" s="112"/>
      <c r="BW8" s="112"/>
      <c r="BX8" s="168"/>
      <c r="BY8" s="168"/>
      <c r="BZ8" s="168"/>
      <c r="CA8" s="112"/>
      <c r="CB8" s="112"/>
      <c r="CC8" s="112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112"/>
      <c r="CY8" s="112"/>
      <c r="CZ8" s="112"/>
      <c r="DA8" s="112"/>
      <c r="DB8" s="112"/>
      <c r="DC8" s="112"/>
      <c r="DD8" s="112"/>
      <c r="DE8" s="112"/>
      <c r="DF8" s="112"/>
      <c r="DG8" s="22" t="s">
        <v>201</v>
      </c>
      <c r="DH8" s="8"/>
      <c r="DI8" s="8"/>
      <c r="DJ8" s="8"/>
      <c r="DK8" s="8"/>
      <c r="DL8" s="8"/>
      <c r="DM8" s="8"/>
      <c r="DN8" s="8"/>
    </row>
    <row r="9" spans="1:118" ht="12.75" customHeight="1">
      <c r="A9" s="22"/>
      <c r="B9" s="8"/>
      <c r="C9" s="6"/>
      <c r="D9" s="125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126" t="s">
        <v>61</v>
      </c>
      <c r="U9" s="2"/>
      <c r="V9" s="2"/>
      <c r="W9" s="2"/>
      <c r="X9" s="2"/>
      <c r="Y9" s="2"/>
      <c r="Z9" s="6"/>
      <c r="AA9" s="126" t="s">
        <v>61</v>
      </c>
      <c r="AB9" s="2"/>
      <c r="AC9" s="6"/>
      <c r="AD9" s="126" t="s">
        <v>61</v>
      </c>
      <c r="AE9" s="2"/>
      <c r="AF9" s="2"/>
      <c r="AG9" s="2"/>
      <c r="AH9" s="2"/>
      <c r="AI9" s="2"/>
      <c r="AJ9" s="2"/>
      <c r="AK9" s="2"/>
      <c r="AL9" s="168"/>
      <c r="AM9" s="126" t="s">
        <v>61</v>
      </c>
      <c r="AN9" s="2"/>
      <c r="AO9" s="2"/>
      <c r="AP9" s="2"/>
      <c r="AQ9" s="2"/>
      <c r="AR9" s="2"/>
      <c r="AS9" s="2"/>
      <c r="AT9" s="112"/>
      <c r="AU9" s="126" t="s">
        <v>61</v>
      </c>
      <c r="AV9" s="2"/>
      <c r="AW9" s="2"/>
      <c r="AX9" s="2"/>
      <c r="AY9" s="2"/>
      <c r="AZ9" s="2"/>
      <c r="BA9" s="2"/>
      <c r="BB9" s="2"/>
      <c r="BC9" s="168"/>
      <c r="BD9" s="126" t="s">
        <v>61</v>
      </c>
      <c r="BE9" s="2"/>
      <c r="BF9" s="2"/>
      <c r="BG9" s="2"/>
      <c r="BH9" s="2"/>
      <c r="BI9" s="168"/>
      <c r="BJ9" s="169" t="s">
        <v>61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170"/>
      <c r="DG9" s="126" t="s">
        <v>61</v>
      </c>
      <c r="DH9" s="2"/>
      <c r="DI9" s="2"/>
      <c r="DJ9" s="2"/>
      <c r="DK9" s="2"/>
      <c r="DL9" s="2"/>
      <c r="DM9" s="2"/>
      <c r="DN9" s="2"/>
    </row>
    <row r="10" spans="1:118" ht="12.75" customHeight="1">
      <c r="A10" s="22"/>
      <c r="B10" s="8"/>
      <c r="C10" s="6"/>
      <c r="D10" s="125" t="s">
        <v>61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12"/>
      <c r="T10" s="126" t="s">
        <v>61</v>
      </c>
      <c r="U10" s="2"/>
      <c r="V10" s="2"/>
      <c r="W10" s="2"/>
      <c r="X10" s="2"/>
      <c r="Y10" s="2"/>
      <c r="Z10" s="112"/>
      <c r="AA10" s="126" t="s">
        <v>61</v>
      </c>
      <c r="AB10" s="2"/>
      <c r="AC10" s="6"/>
      <c r="AD10" s="126" t="s">
        <v>61</v>
      </c>
      <c r="AE10" s="2"/>
      <c r="AF10" s="2"/>
      <c r="AG10" s="2"/>
      <c r="AH10" s="2"/>
      <c r="AI10" s="2"/>
      <c r="AJ10" s="2"/>
      <c r="AK10" s="2"/>
      <c r="AL10" s="168"/>
      <c r="AM10" s="126" t="s">
        <v>61</v>
      </c>
      <c r="AN10" s="2"/>
      <c r="AO10" s="2"/>
      <c r="AP10" s="2"/>
      <c r="AQ10" s="2"/>
      <c r="AR10" s="2"/>
      <c r="AS10" s="2"/>
      <c r="AT10" s="112"/>
      <c r="AU10" s="126" t="s">
        <v>61</v>
      </c>
      <c r="AV10" s="2"/>
      <c r="AW10" s="2"/>
      <c r="AX10" s="2"/>
      <c r="AY10" s="2"/>
      <c r="AZ10" s="2"/>
      <c r="BA10" s="2"/>
      <c r="BB10" s="2"/>
      <c r="BC10" s="168"/>
      <c r="BD10" s="126" t="s">
        <v>61</v>
      </c>
      <c r="BE10" s="2"/>
      <c r="BF10" s="2"/>
      <c r="BG10" s="2"/>
      <c r="BH10" s="2"/>
      <c r="BI10" s="168"/>
      <c r="BJ10" s="169" t="s">
        <v>61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170"/>
      <c r="DG10" s="126" t="s">
        <v>61</v>
      </c>
      <c r="DH10" s="2"/>
      <c r="DI10" s="2"/>
      <c r="DJ10" s="2"/>
      <c r="DK10" s="2"/>
      <c r="DL10" s="2"/>
      <c r="DM10" s="2"/>
      <c r="DN10" s="2"/>
    </row>
    <row r="11" spans="1:118" ht="12.75" customHeight="1">
      <c r="A11" s="22"/>
      <c r="B11" s="8"/>
      <c r="C11" s="6"/>
      <c r="D11" s="125" t="s">
        <v>61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12"/>
      <c r="T11" s="126" t="s">
        <v>61</v>
      </c>
      <c r="U11" s="2"/>
      <c r="V11" s="2"/>
      <c r="W11" s="2"/>
      <c r="X11" s="2"/>
      <c r="Y11" s="2"/>
      <c r="Z11" s="112"/>
      <c r="AA11" s="126" t="s">
        <v>61</v>
      </c>
      <c r="AB11" s="2"/>
      <c r="AC11" s="6"/>
      <c r="AD11" s="126" t="s">
        <v>61</v>
      </c>
      <c r="AE11" s="2"/>
      <c r="AF11" s="2"/>
      <c r="AG11" s="2"/>
      <c r="AH11" s="2"/>
      <c r="AI11" s="2"/>
      <c r="AJ11" s="2"/>
      <c r="AK11" s="2"/>
      <c r="AL11" s="168"/>
      <c r="AM11" s="126" t="s">
        <v>61</v>
      </c>
      <c r="AN11" s="2"/>
      <c r="AO11" s="2"/>
      <c r="AP11" s="2"/>
      <c r="AQ11" s="2"/>
      <c r="AR11" s="2"/>
      <c r="AS11" s="2"/>
      <c r="AT11" s="112"/>
      <c r="AU11" s="126" t="s">
        <v>61</v>
      </c>
      <c r="AV11" s="2"/>
      <c r="AW11" s="2"/>
      <c r="AX11" s="2"/>
      <c r="AY11" s="2"/>
      <c r="AZ11" s="2"/>
      <c r="BA11" s="2"/>
      <c r="BB11" s="2"/>
      <c r="BC11" s="168"/>
      <c r="BD11" s="126" t="s">
        <v>61</v>
      </c>
      <c r="BE11" s="2"/>
      <c r="BF11" s="2"/>
      <c r="BG11" s="2"/>
      <c r="BH11" s="2"/>
      <c r="BI11" s="168"/>
      <c r="BJ11" s="169" t="s">
        <v>61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170"/>
      <c r="DG11" s="126" t="s">
        <v>61</v>
      </c>
      <c r="DH11" s="2"/>
      <c r="DI11" s="2"/>
      <c r="DJ11" s="2"/>
      <c r="DK11" s="2"/>
      <c r="DL11" s="2"/>
      <c r="DM11" s="2"/>
      <c r="DN11" s="2"/>
    </row>
    <row r="12" spans="1:118" ht="12.75" customHeight="1">
      <c r="A12" s="22"/>
      <c r="B12" s="8"/>
      <c r="C12" s="6"/>
      <c r="D12" s="125" t="s">
        <v>61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12"/>
      <c r="T12" s="126" t="s">
        <v>61</v>
      </c>
      <c r="U12" s="2"/>
      <c r="V12" s="2"/>
      <c r="W12" s="2"/>
      <c r="X12" s="2"/>
      <c r="Y12" s="2"/>
      <c r="Z12" s="112"/>
      <c r="AA12" s="126" t="s">
        <v>61</v>
      </c>
      <c r="AB12" s="2"/>
      <c r="AC12" s="6"/>
      <c r="AD12" s="126" t="s">
        <v>61</v>
      </c>
      <c r="AE12" s="2"/>
      <c r="AF12" s="2"/>
      <c r="AG12" s="2"/>
      <c r="AH12" s="2"/>
      <c r="AI12" s="2"/>
      <c r="AJ12" s="2"/>
      <c r="AK12" s="2"/>
      <c r="AL12" s="168"/>
      <c r="AM12" s="126" t="s">
        <v>61</v>
      </c>
      <c r="AN12" s="2"/>
      <c r="AO12" s="2"/>
      <c r="AP12" s="2"/>
      <c r="AQ12" s="2"/>
      <c r="AR12" s="2"/>
      <c r="AS12" s="2"/>
      <c r="AT12" s="112"/>
      <c r="AU12" s="126" t="s">
        <v>61</v>
      </c>
      <c r="AV12" s="2"/>
      <c r="AW12" s="2"/>
      <c r="AX12" s="2"/>
      <c r="AY12" s="2"/>
      <c r="AZ12" s="2"/>
      <c r="BA12" s="2"/>
      <c r="BB12" s="2"/>
      <c r="BC12" s="168"/>
      <c r="BD12" s="126" t="s">
        <v>61</v>
      </c>
      <c r="BE12" s="2"/>
      <c r="BF12" s="2"/>
      <c r="BG12" s="2"/>
      <c r="BH12" s="2"/>
      <c r="BI12" s="168"/>
      <c r="BJ12" s="169" t="s">
        <v>61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170"/>
      <c r="DG12" s="126" t="s">
        <v>61</v>
      </c>
      <c r="DH12" s="2"/>
      <c r="DI12" s="2"/>
      <c r="DJ12" s="2"/>
      <c r="DK12" s="2"/>
      <c r="DL12" s="2"/>
      <c r="DM12" s="2"/>
      <c r="DN12" s="2"/>
    </row>
    <row r="13" spans="1:118" ht="12.75" customHeight="1">
      <c r="A13" s="22"/>
      <c r="B13" s="8"/>
      <c r="C13" s="6"/>
      <c r="D13" s="125" t="s">
        <v>61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12"/>
      <c r="T13" s="126" t="s">
        <v>61</v>
      </c>
      <c r="U13" s="2"/>
      <c r="V13" s="2"/>
      <c r="W13" s="2"/>
      <c r="X13" s="2"/>
      <c r="Y13" s="2"/>
      <c r="Z13" s="112"/>
      <c r="AA13" s="126" t="s">
        <v>61</v>
      </c>
      <c r="AB13" s="2"/>
      <c r="AC13" s="6"/>
      <c r="AD13" s="126" t="s">
        <v>61</v>
      </c>
      <c r="AE13" s="2"/>
      <c r="AF13" s="2"/>
      <c r="AG13" s="2"/>
      <c r="AH13" s="2"/>
      <c r="AI13" s="2"/>
      <c r="AJ13" s="2"/>
      <c r="AK13" s="2"/>
      <c r="AL13" s="168"/>
      <c r="AM13" s="126" t="s">
        <v>61</v>
      </c>
      <c r="AN13" s="2"/>
      <c r="AO13" s="2"/>
      <c r="AP13" s="2"/>
      <c r="AQ13" s="2"/>
      <c r="AR13" s="2"/>
      <c r="AS13" s="2"/>
      <c r="AT13" s="112"/>
      <c r="AU13" s="126" t="s">
        <v>61</v>
      </c>
      <c r="AV13" s="2"/>
      <c r="AW13" s="2"/>
      <c r="AX13" s="2"/>
      <c r="AY13" s="2"/>
      <c r="AZ13" s="2"/>
      <c r="BA13" s="2"/>
      <c r="BB13" s="2"/>
      <c r="BC13" s="168"/>
      <c r="BD13" s="126" t="s">
        <v>61</v>
      </c>
      <c r="BE13" s="2"/>
      <c r="BF13" s="2"/>
      <c r="BG13" s="2"/>
      <c r="BH13" s="2"/>
      <c r="BI13" s="168"/>
      <c r="BJ13" s="169" t="s">
        <v>61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170"/>
      <c r="DG13" s="126" t="s">
        <v>61</v>
      </c>
      <c r="DH13" s="2"/>
      <c r="DI13" s="2"/>
      <c r="DJ13" s="2"/>
      <c r="DK13" s="2"/>
      <c r="DL13" s="2"/>
      <c r="DM13" s="2"/>
      <c r="DN13" s="2"/>
    </row>
    <row r="14" spans="1:118" ht="12.75" customHeight="1">
      <c r="A14" s="22"/>
      <c r="B14" s="8"/>
      <c r="C14" s="6"/>
      <c r="D14" s="125" t="s">
        <v>61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12"/>
      <c r="T14" s="126" t="s">
        <v>61</v>
      </c>
      <c r="U14" s="2"/>
      <c r="V14" s="2"/>
      <c r="W14" s="2"/>
      <c r="X14" s="2"/>
      <c r="Y14" s="2"/>
      <c r="Z14" s="112"/>
      <c r="AA14" s="126" t="s">
        <v>61</v>
      </c>
      <c r="AB14" s="2"/>
      <c r="AC14" s="6"/>
      <c r="AD14" s="126" t="s">
        <v>61</v>
      </c>
      <c r="AE14" s="2"/>
      <c r="AF14" s="2"/>
      <c r="AG14" s="2"/>
      <c r="AH14" s="2"/>
      <c r="AI14" s="2"/>
      <c r="AJ14" s="2"/>
      <c r="AK14" s="2"/>
      <c r="AL14" s="168"/>
      <c r="AM14" s="126" t="s">
        <v>61</v>
      </c>
      <c r="AN14" s="2"/>
      <c r="AO14" s="2"/>
      <c r="AP14" s="2"/>
      <c r="AQ14" s="2"/>
      <c r="AR14" s="2"/>
      <c r="AS14" s="2"/>
      <c r="AT14" s="112"/>
      <c r="AU14" s="126" t="s">
        <v>61</v>
      </c>
      <c r="AV14" s="2"/>
      <c r="AW14" s="2"/>
      <c r="AX14" s="2"/>
      <c r="AY14" s="2"/>
      <c r="AZ14" s="2"/>
      <c r="BA14" s="2"/>
      <c r="BB14" s="2"/>
      <c r="BC14" s="168"/>
      <c r="BD14" s="126" t="s">
        <v>61</v>
      </c>
      <c r="BE14" s="2"/>
      <c r="BF14" s="2"/>
      <c r="BG14" s="2"/>
      <c r="BH14" s="2"/>
      <c r="BI14" s="168"/>
      <c r="BJ14" s="169" t="s">
        <v>61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170"/>
      <c r="DG14" s="126" t="s">
        <v>61</v>
      </c>
      <c r="DH14" s="2"/>
      <c r="DI14" s="2"/>
      <c r="DJ14" s="2"/>
      <c r="DK14" s="2"/>
      <c r="DL14" s="2"/>
      <c r="DM14" s="2"/>
      <c r="DN14" s="2"/>
    </row>
    <row r="15" spans="1:118" ht="12.75" customHeight="1">
      <c r="A15" s="22"/>
      <c r="B15" s="8"/>
      <c r="C15" s="6"/>
      <c r="D15" s="125" t="s">
        <v>61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12"/>
      <c r="T15" s="126" t="s">
        <v>61</v>
      </c>
      <c r="U15" s="2"/>
      <c r="V15" s="2"/>
      <c r="W15" s="2"/>
      <c r="X15" s="2"/>
      <c r="Y15" s="2"/>
      <c r="Z15" s="112"/>
      <c r="AA15" s="126" t="s">
        <v>61</v>
      </c>
      <c r="AB15" s="2"/>
      <c r="AC15" s="6"/>
      <c r="AD15" s="126" t="s">
        <v>61</v>
      </c>
      <c r="AE15" s="2"/>
      <c r="AF15" s="2"/>
      <c r="AG15" s="2"/>
      <c r="AH15" s="2"/>
      <c r="AI15" s="2"/>
      <c r="AJ15" s="2"/>
      <c r="AK15" s="2"/>
      <c r="AL15" s="168"/>
      <c r="AM15" s="126" t="s">
        <v>61</v>
      </c>
      <c r="AN15" s="2"/>
      <c r="AO15" s="2"/>
      <c r="AP15" s="2"/>
      <c r="AQ15" s="2"/>
      <c r="AR15" s="2"/>
      <c r="AS15" s="2"/>
      <c r="AT15" s="112"/>
      <c r="AU15" s="126" t="s">
        <v>61</v>
      </c>
      <c r="AV15" s="2"/>
      <c r="AW15" s="2"/>
      <c r="AX15" s="2"/>
      <c r="AY15" s="2"/>
      <c r="AZ15" s="2"/>
      <c r="BA15" s="2"/>
      <c r="BB15" s="2"/>
      <c r="BC15" s="168"/>
      <c r="BD15" s="126" t="s">
        <v>61</v>
      </c>
      <c r="BE15" s="2"/>
      <c r="BF15" s="2"/>
      <c r="BG15" s="2"/>
      <c r="BH15" s="2"/>
      <c r="BI15" s="168"/>
      <c r="BJ15" s="169" t="s">
        <v>61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170"/>
      <c r="DG15" s="126" t="s">
        <v>61</v>
      </c>
      <c r="DH15" s="2"/>
      <c r="DI15" s="2"/>
      <c r="DJ15" s="2"/>
      <c r="DK15" s="2"/>
      <c r="DL15" s="2"/>
      <c r="DM15" s="2"/>
      <c r="DN15" s="2"/>
    </row>
    <row r="16" spans="1:118" ht="12.75" customHeight="1">
      <c r="A16" s="22"/>
      <c r="B16" s="8"/>
      <c r="C16" s="6"/>
      <c r="D16" s="125" t="s">
        <v>61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12"/>
      <c r="T16" s="126" t="s">
        <v>61</v>
      </c>
      <c r="U16" s="2"/>
      <c r="V16" s="2"/>
      <c r="W16" s="2"/>
      <c r="X16" s="2"/>
      <c r="Y16" s="2"/>
      <c r="Z16" s="112"/>
      <c r="AA16" s="126" t="s">
        <v>61</v>
      </c>
      <c r="AB16" s="2"/>
      <c r="AC16" s="6"/>
      <c r="AD16" s="126" t="s">
        <v>61</v>
      </c>
      <c r="AE16" s="2"/>
      <c r="AF16" s="2"/>
      <c r="AG16" s="2"/>
      <c r="AH16" s="2"/>
      <c r="AI16" s="2"/>
      <c r="AJ16" s="2"/>
      <c r="AK16" s="2"/>
      <c r="AL16" s="168"/>
      <c r="AM16" s="126" t="s">
        <v>61</v>
      </c>
      <c r="AN16" s="2"/>
      <c r="AO16" s="2"/>
      <c r="AP16" s="2"/>
      <c r="AQ16" s="2"/>
      <c r="AR16" s="2"/>
      <c r="AS16" s="2"/>
      <c r="AT16" s="112"/>
      <c r="AU16" s="126" t="s">
        <v>61</v>
      </c>
      <c r="AV16" s="2"/>
      <c r="AW16" s="2"/>
      <c r="AX16" s="2"/>
      <c r="AY16" s="2"/>
      <c r="AZ16" s="2"/>
      <c r="BA16" s="2"/>
      <c r="BB16" s="2"/>
      <c r="BC16" s="168"/>
      <c r="BD16" s="126" t="s">
        <v>61</v>
      </c>
      <c r="BE16" s="2"/>
      <c r="BF16" s="2"/>
      <c r="BG16" s="2"/>
      <c r="BH16" s="2"/>
      <c r="BI16" s="168"/>
      <c r="BJ16" s="169" t="s">
        <v>61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170"/>
      <c r="DG16" s="126" t="s">
        <v>61</v>
      </c>
      <c r="DH16" s="2"/>
      <c r="DI16" s="2"/>
      <c r="DJ16" s="2"/>
      <c r="DK16" s="2"/>
      <c r="DL16" s="2"/>
      <c r="DM16" s="2"/>
      <c r="DN16" s="2"/>
    </row>
    <row r="17" spans="1:118" ht="12.75" customHeight="1">
      <c r="A17" s="22"/>
      <c r="B17" s="8"/>
      <c r="C17" s="6"/>
      <c r="D17" s="125" t="s">
        <v>61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12"/>
      <c r="T17" s="126" t="s">
        <v>61</v>
      </c>
      <c r="U17" s="2"/>
      <c r="V17" s="2"/>
      <c r="W17" s="2"/>
      <c r="X17" s="2"/>
      <c r="Y17" s="2"/>
      <c r="Z17" s="112"/>
      <c r="AA17" s="126" t="s">
        <v>61</v>
      </c>
      <c r="AB17" s="2"/>
      <c r="AC17" s="6"/>
      <c r="AD17" s="126" t="s">
        <v>61</v>
      </c>
      <c r="AE17" s="2"/>
      <c r="AF17" s="2"/>
      <c r="AG17" s="2"/>
      <c r="AH17" s="2"/>
      <c r="AI17" s="2"/>
      <c r="AJ17" s="2"/>
      <c r="AK17" s="2"/>
      <c r="AL17" s="168"/>
      <c r="AM17" s="126" t="s">
        <v>61</v>
      </c>
      <c r="AN17" s="2"/>
      <c r="AO17" s="2"/>
      <c r="AP17" s="2"/>
      <c r="AQ17" s="2"/>
      <c r="AR17" s="2"/>
      <c r="AS17" s="2"/>
      <c r="AT17" s="112"/>
      <c r="AU17" s="126" t="s">
        <v>61</v>
      </c>
      <c r="AV17" s="2"/>
      <c r="AW17" s="2"/>
      <c r="AX17" s="2"/>
      <c r="AY17" s="2"/>
      <c r="AZ17" s="2"/>
      <c r="BA17" s="2"/>
      <c r="BB17" s="2"/>
      <c r="BC17" s="168"/>
      <c r="BD17" s="126" t="s">
        <v>61</v>
      </c>
      <c r="BE17" s="2"/>
      <c r="BF17" s="2"/>
      <c r="BG17" s="2"/>
      <c r="BH17" s="2"/>
      <c r="BI17" s="168"/>
      <c r="BJ17" s="169" t="s">
        <v>61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170"/>
      <c r="DG17" s="126" t="s">
        <v>61</v>
      </c>
      <c r="DH17" s="2"/>
      <c r="DI17" s="2"/>
      <c r="DJ17" s="2"/>
      <c r="DK17" s="2"/>
      <c r="DL17" s="2"/>
      <c r="DM17" s="2"/>
      <c r="DN17" s="2"/>
    </row>
    <row r="18" spans="1:118" ht="12.75" customHeight="1">
      <c r="A18" s="22"/>
      <c r="B18" s="8"/>
      <c r="C18" s="6"/>
      <c r="D18" s="125" t="s">
        <v>61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12"/>
      <c r="T18" s="126" t="s">
        <v>61</v>
      </c>
      <c r="U18" s="2"/>
      <c r="V18" s="2"/>
      <c r="W18" s="2"/>
      <c r="X18" s="2"/>
      <c r="Y18" s="2"/>
      <c r="Z18" s="112"/>
      <c r="AA18" s="126" t="s">
        <v>61</v>
      </c>
      <c r="AB18" s="2"/>
      <c r="AC18" s="6"/>
      <c r="AD18" s="126" t="s">
        <v>61</v>
      </c>
      <c r="AE18" s="2"/>
      <c r="AF18" s="2"/>
      <c r="AG18" s="2"/>
      <c r="AH18" s="2"/>
      <c r="AI18" s="2"/>
      <c r="AJ18" s="2"/>
      <c r="AK18" s="2"/>
      <c r="AL18" s="168"/>
      <c r="AM18" s="126" t="s">
        <v>61</v>
      </c>
      <c r="AN18" s="2"/>
      <c r="AO18" s="2"/>
      <c r="AP18" s="2"/>
      <c r="AQ18" s="2"/>
      <c r="AR18" s="2"/>
      <c r="AS18" s="2"/>
      <c r="AT18" s="112"/>
      <c r="AU18" s="126" t="s">
        <v>61</v>
      </c>
      <c r="AV18" s="2"/>
      <c r="AW18" s="2"/>
      <c r="AX18" s="2"/>
      <c r="AY18" s="2"/>
      <c r="AZ18" s="2"/>
      <c r="BA18" s="2"/>
      <c r="BB18" s="2"/>
      <c r="BC18" s="168"/>
      <c r="BD18" s="126" t="s">
        <v>61</v>
      </c>
      <c r="BE18" s="2"/>
      <c r="BF18" s="2"/>
      <c r="BG18" s="2"/>
      <c r="BH18" s="2"/>
      <c r="BI18" s="168"/>
      <c r="BJ18" s="169" t="s">
        <v>61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170"/>
      <c r="DG18" s="126" t="s">
        <v>61</v>
      </c>
      <c r="DH18" s="2"/>
      <c r="DI18" s="2"/>
      <c r="DJ18" s="2"/>
      <c r="DK18" s="2"/>
      <c r="DL18" s="2"/>
      <c r="DM18" s="2"/>
      <c r="DN18" s="2"/>
    </row>
    <row r="19" spans="1:118" ht="12.75" customHeight="1">
      <c r="A19" s="22"/>
      <c r="B19" s="8"/>
      <c r="C19" s="6"/>
      <c r="D19" s="125" t="s">
        <v>61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12"/>
      <c r="T19" s="126" t="s">
        <v>61</v>
      </c>
      <c r="U19" s="2"/>
      <c r="V19" s="2"/>
      <c r="W19" s="2"/>
      <c r="X19" s="2"/>
      <c r="Y19" s="2"/>
      <c r="Z19" s="112"/>
      <c r="AA19" s="126" t="s">
        <v>61</v>
      </c>
      <c r="AB19" s="2"/>
      <c r="AC19" s="6"/>
      <c r="AD19" s="126" t="s">
        <v>61</v>
      </c>
      <c r="AE19" s="2"/>
      <c r="AF19" s="2"/>
      <c r="AG19" s="2"/>
      <c r="AH19" s="2"/>
      <c r="AI19" s="2"/>
      <c r="AJ19" s="2"/>
      <c r="AK19" s="2"/>
      <c r="AL19" s="168"/>
      <c r="AM19" s="126" t="s">
        <v>61</v>
      </c>
      <c r="AN19" s="2"/>
      <c r="AO19" s="2"/>
      <c r="AP19" s="2"/>
      <c r="AQ19" s="2"/>
      <c r="AR19" s="2"/>
      <c r="AS19" s="2"/>
      <c r="AT19" s="112"/>
      <c r="AU19" s="126" t="s">
        <v>61</v>
      </c>
      <c r="AV19" s="2"/>
      <c r="AW19" s="2"/>
      <c r="AX19" s="2"/>
      <c r="AY19" s="2"/>
      <c r="AZ19" s="2"/>
      <c r="BA19" s="2"/>
      <c r="BB19" s="2"/>
      <c r="BC19" s="168"/>
      <c r="BD19" s="126" t="s">
        <v>61</v>
      </c>
      <c r="BE19" s="2"/>
      <c r="BF19" s="2"/>
      <c r="BG19" s="2"/>
      <c r="BH19" s="2"/>
      <c r="BI19" s="168"/>
      <c r="BJ19" s="169" t="s">
        <v>61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170"/>
      <c r="DG19" s="126" t="s">
        <v>61</v>
      </c>
      <c r="DH19" s="2"/>
      <c r="DI19" s="2"/>
      <c r="DJ19" s="2"/>
      <c r="DK19" s="2"/>
      <c r="DL19" s="2"/>
      <c r="DM19" s="2"/>
      <c r="DN19" s="2"/>
    </row>
    <row r="20" spans="1:118" ht="12.75" customHeight="1">
      <c r="A20" s="22"/>
      <c r="B20" s="8"/>
      <c r="C20" s="6"/>
      <c r="D20" s="125" t="s">
        <v>61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12"/>
      <c r="T20" s="126" t="s">
        <v>61</v>
      </c>
      <c r="U20" s="2"/>
      <c r="V20" s="2"/>
      <c r="W20" s="2"/>
      <c r="X20" s="2"/>
      <c r="Y20" s="2"/>
      <c r="Z20" s="112"/>
      <c r="AA20" s="126" t="s">
        <v>61</v>
      </c>
      <c r="AB20" s="2"/>
      <c r="AC20" s="6"/>
      <c r="AD20" s="126" t="s">
        <v>61</v>
      </c>
      <c r="AE20" s="2"/>
      <c r="AF20" s="2"/>
      <c r="AG20" s="2"/>
      <c r="AH20" s="2"/>
      <c r="AI20" s="2"/>
      <c r="AJ20" s="2"/>
      <c r="AK20" s="2"/>
      <c r="AL20" s="168"/>
      <c r="AM20" s="126" t="s">
        <v>61</v>
      </c>
      <c r="AN20" s="2"/>
      <c r="AO20" s="2"/>
      <c r="AP20" s="2"/>
      <c r="AQ20" s="2"/>
      <c r="AR20" s="2"/>
      <c r="AS20" s="2"/>
      <c r="AT20" s="112"/>
      <c r="AU20" s="126" t="s">
        <v>61</v>
      </c>
      <c r="AV20" s="2"/>
      <c r="AW20" s="2"/>
      <c r="AX20" s="2"/>
      <c r="AY20" s="2"/>
      <c r="AZ20" s="2"/>
      <c r="BA20" s="2"/>
      <c r="BB20" s="2"/>
      <c r="BC20" s="168"/>
      <c r="BD20" s="126" t="s">
        <v>61</v>
      </c>
      <c r="BE20" s="2"/>
      <c r="BF20" s="2"/>
      <c r="BG20" s="2"/>
      <c r="BH20" s="2"/>
      <c r="BI20" s="168"/>
      <c r="BJ20" s="169" t="s">
        <v>61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170"/>
      <c r="DG20" s="126" t="s">
        <v>61</v>
      </c>
      <c r="DH20" s="2"/>
      <c r="DI20" s="2"/>
      <c r="DJ20" s="2"/>
      <c r="DK20" s="2"/>
      <c r="DL20" s="2"/>
      <c r="DM20" s="2"/>
      <c r="DN20" s="2"/>
    </row>
    <row r="21" spans="1:118" ht="12.75" customHeight="1">
      <c r="A21" s="22"/>
      <c r="B21" s="8"/>
      <c r="C21" s="6"/>
      <c r="D21" s="125" t="s">
        <v>61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12"/>
      <c r="T21" s="126" t="s">
        <v>61</v>
      </c>
      <c r="U21" s="2"/>
      <c r="V21" s="2"/>
      <c r="W21" s="2"/>
      <c r="X21" s="2"/>
      <c r="Y21" s="2"/>
      <c r="Z21" s="112"/>
      <c r="AA21" s="126" t="s">
        <v>61</v>
      </c>
      <c r="AB21" s="2"/>
      <c r="AC21" s="6"/>
      <c r="AD21" s="126" t="s">
        <v>61</v>
      </c>
      <c r="AE21" s="2"/>
      <c r="AF21" s="2"/>
      <c r="AG21" s="2"/>
      <c r="AH21" s="2"/>
      <c r="AI21" s="2"/>
      <c r="AJ21" s="2"/>
      <c r="AK21" s="2"/>
      <c r="AL21" s="168"/>
      <c r="AM21" s="126" t="s">
        <v>61</v>
      </c>
      <c r="AN21" s="2"/>
      <c r="AO21" s="2"/>
      <c r="AP21" s="2"/>
      <c r="AQ21" s="2"/>
      <c r="AR21" s="2"/>
      <c r="AS21" s="2"/>
      <c r="AT21" s="112"/>
      <c r="AU21" s="126" t="s">
        <v>61</v>
      </c>
      <c r="AV21" s="2"/>
      <c r="AW21" s="2"/>
      <c r="AX21" s="2"/>
      <c r="AY21" s="2"/>
      <c r="AZ21" s="2"/>
      <c r="BA21" s="2"/>
      <c r="BB21" s="2"/>
      <c r="BC21" s="168"/>
      <c r="BD21" s="126" t="s">
        <v>61</v>
      </c>
      <c r="BE21" s="2"/>
      <c r="BF21" s="2"/>
      <c r="BG21" s="2"/>
      <c r="BH21" s="2"/>
      <c r="BI21" s="168"/>
      <c r="BJ21" s="169" t="s">
        <v>61</v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170"/>
      <c r="DG21" s="126" t="s">
        <v>61</v>
      </c>
      <c r="DH21" s="2"/>
      <c r="DI21" s="2"/>
      <c r="DJ21" s="2"/>
      <c r="DK21" s="2"/>
      <c r="DL21" s="2"/>
      <c r="DM21" s="2"/>
      <c r="DN21" s="2"/>
    </row>
    <row r="22" spans="1:118" ht="12.75" customHeight="1">
      <c r="A22" s="22"/>
      <c r="B22" s="8"/>
      <c r="C22" s="6"/>
      <c r="D22" s="125" t="s">
        <v>61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12"/>
      <c r="T22" s="126" t="s">
        <v>61</v>
      </c>
      <c r="U22" s="2"/>
      <c r="V22" s="2"/>
      <c r="W22" s="2"/>
      <c r="X22" s="2"/>
      <c r="Y22" s="2"/>
      <c r="Z22" s="112"/>
      <c r="AA22" s="126" t="s">
        <v>61</v>
      </c>
      <c r="AB22" s="2"/>
      <c r="AC22" s="6"/>
      <c r="AD22" s="126" t="s">
        <v>61</v>
      </c>
      <c r="AE22" s="2"/>
      <c r="AF22" s="2"/>
      <c r="AG22" s="2"/>
      <c r="AH22" s="2"/>
      <c r="AI22" s="2"/>
      <c r="AJ22" s="2"/>
      <c r="AK22" s="2"/>
      <c r="AL22" s="168"/>
      <c r="AM22" s="126" t="s">
        <v>61</v>
      </c>
      <c r="AN22" s="2"/>
      <c r="AO22" s="2"/>
      <c r="AP22" s="2"/>
      <c r="AQ22" s="2"/>
      <c r="AR22" s="2"/>
      <c r="AS22" s="2"/>
      <c r="AT22" s="112"/>
      <c r="AU22" s="126" t="s">
        <v>61</v>
      </c>
      <c r="AV22" s="2"/>
      <c r="AW22" s="2"/>
      <c r="AX22" s="2"/>
      <c r="AY22" s="2"/>
      <c r="AZ22" s="2"/>
      <c r="BA22" s="2"/>
      <c r="BB22" s="2"/>
      <c r="BC22" s="168"/>
      <c r="BD22" s="126" t="s">
        <v>61</v>
      </c>
      <c r="BE22" s="2"/>
      <c r="BF22" s="2"/>
      <c r="BG22" s="2"/>
      <c r="BH22" s="2"/>
      <c r="BI22" s="168"/>
      <c r="BJ22" s="169" t="s">
        <v>61</v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170"/>
      <c r="DG22" s="126" t="s">
        <v>61</v>
      </c>
      <c r="DH22" s="2"/>
      <c r="DI22" s="2"/>
      <c r="DJ22" s="2"/>
      <c r="DK22" s="2"/>
      <c r="DL22" s="2"/>
      <c r="DM22" s="2"/>
      <c r="DN22" s="2"/>
    </row>
    <row r="23" spans="1:118" ht="12.75" customHeight="1">
      <c r="A23" s="22"/>
      <c r="B23" s="8"/>
      <c r="C23" s="6"/>
      <c r="D23" s="125" t="s">
        <v>61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12"/>
      <c r="T23" s="126" t="s">
        <v>61</v>
      </c>
      <c r="U23" s="2"/>
      <c r="V23" s="2"/>
      <c r="W23" s="2"/>
      <c r="X23" s="2"/>
      <c r="Y23" s="2"/>
      <c r="Z23" s="112"/>
      <c r="AA23" s="126" t="s">
        <v>61</v>
      </c>
      <c r="AB23" s="2"/>
      <c r="AC23" s="6"/>
      <c r="AD23" s="126" t="s">
        <v>61</v>
      </c>
      <c r="AE23" s="2"/>
      <c r="AF23" s="2"/>
      <c r="AG23" s="2"/>
      <c r="AH23" s="2"/>
      <c r="AI23" s="2"/>
      <c r="AJ23" s="2"/>
      <c r="AK23" s="2"/>
      <c r="AL23" s="168"/>
      <c r="AM23" s="126" t="s">
        <v>61</v>
      </c>
      <c r="AN23" s="2"/>
      <c r="AO23" s="2"/>
      <c r="AP23" s="2"/>
      <c r="AQ23" s="2"/>
      <c r="AR23" s="2"/>
      <c r="AS23" s="2"/>
      <c r="AT23" s="112"/>
      <c r="AU23" s="126" t="s">
        <v>61</v>
      </c>
      <c r="AV23" s="2"/>
      <c r="AW23" s="2"/>
      <c r="AX23" s="2"/>
      <c r="AY23" s="2"/>
      <c r="AZ23" s="2"/>
      <c r="BA23" s="2"/>
      <c r="BB23" s="2"/>
      <c r="BC23" s="168"/>
      <c r="BD23" s="126" t="s">
        <v>61</v>
      </c>
      <c r="BE23" s="2"/>
      <c r="BF23" s="2"/>
      <c r="BG23" s="2"/>
      <c r="BH23" s="2"/>
      <c r="BI23" s="168"/>
      <c r="BJ23" s="169" t="s">
        <v>61</v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170"/>
      <c r="DG23" s="126" t="s">
        <v>61</v>
      </c>
      <c r="DH23" s="2"/>
      <c r="DI23" s="2"/>
      <c r="DJ23" s="2"/>
      <c r="DK23" s="2"/>
      <c r="DL23" s="2"/>
      <c r="DM23" s="2"/>
      <c r="DN23" s="2"/>
    </row>
    <row r="24" spans="1:118" ht="9.75" customHeight="1">
      <c r="A24" s="22" t="s">
        <v>202</v>
      </c>
      <c r="B24" s="8"/>
      <c r="C24" s="6"/>
      <c r="D24" s="122" t="s">
        <v>203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6"/>
      <c r="T24" s="23" t="s">
        <v>195</v>
      </c>
      <c r="U24" s="8"/>
      <c r="V24" s="8"/>
      <c r="W24" s="8"/>
      <c r="X24" s="8"/>
      <c r="Y24" s="8"/>
      <c r="Z24" s="112"/>
      <c r="AA24" s="22" t="s">
        <v>196</v>
      </c>
      <c r="AB24" s="8"/>
      <c r="AC24" s="6"/>
      <c r="AD24" s="22" t="s">
        <v>197</v>
      </c>
      <c r="AE24" s="8"/>
      <c r="AF24" s="8"/>
      <c r="AG24" s="8"/>
      <c r="AH24" s="8"/>
      <c r="AI24" s="8"/>
      <c r="AJ24" s="8"/>
      <c r="AK24" s="8"/>
      <c r="AL24" s="168"/>
      <c r="AM24" s="22" t="s">
        <v>198</v>
      </c>
      <c r="AN24" s="8"/>
      <c r="AO24" s="8"/>
      <c r="AP24" s="8"/>
      <c r="AQ24" s="8"/>
      <c r="AR24" s="8"/>
      <c r="AS24" s="8"/>
      <c r="AT24" s="112"/>
      <c r="AU24" s="22" t="s">
        <v>199</v>
      </c>
      <c r="AV24" s="8"/>
      <c r="AW24" s="8"/>
      <c r="AX24" s="8"/>
      <c r="AY24" s="8"/>
      <c r="AZ24" s="8"/>
      <c r="BA24" s="8"/>
      <c r="BB24" s="8"/>
      <c r="BC24" s="168"/>
      <c r="BD24" s="22" t="s">
        <v>94</v>
      </c>
      <c r="BE24" s="8"/>
      <c r="BF24" s="8"/>
      <c r="BG24" s="8"/>
      <c r="BH24" s="8"/>
      <c r="BI24" s="168"/>
      <c r="BJ24" s="21" t="s">
        <v>200</v>
      </c>
      <c r="BK24" s="8"/>
      <c r="BL24" s="8"/>
      <c r="BM24" s="8"/>
      <c r="BN24" s="8"/>
      <c r="BO24" s="8"/>
      <c r="BP24" s="8"/>
      <c r="BQ24" s="112"/>
      <c r="BR24" s="112"/>
      <c r="BS24" s="112"/>
      <c r="BT24" s="112"/>
      <c r="BU24" s="112"/>
      <c r="BV24" s="112"/>
      <c r="BW24" s="112"/>
      <c r="BX24" s="168"/>
      <c r="BY24" s="168"/>
      <c r="BZ24" s="168"/>
      <c r="CA24" s="112"/>
      <c r="CB24" s="112"/>
      <c r="CC24" s="112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112"/>
      <c r="CY24" s="112"/>
      <c r="CZ24" s="112"/>
      <c r="DA24" s="112"/>
      <c r="DB24" s="112"/>
      <c r="DC24" s="112"/>
      <c r="DD24" s="112"/>
      <c r="DE24" s="112"/>
      <c r="DF24" s="112"/>
      <c r="DG24" s="22" t="s">
        <v>201</v>
      </c>
      <c r="DH24" s="8"/>
      <c r="DI24" s="8"/>
      <c r="DJ24" s="8"/>
      <c r="DK24" s="8"/>
      <c r="DL24" s="8"/>
      <c r="DM24" s="8"/>
      <c r="DN24" s="8"/>
    </row>
    <row r="25" spans="1:118" ht="12.75" customHeight="1">
      <c r="A25" s="31" t="b">
        <v>0</v>
      </c>
      <c r="B25" s="8"/>
      <c r="C25" s="6"/>
      <c r="D25" s="125" t="s">
        <v>204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126" t="s">
        <v>205</v>
      </c>
      <c r="U25" s="2"/>
      <c r="V25" s="2"/>
      <c r="W25" s="2"/>
      <c r="X25" s="2"/>
      <c r="Y25" s="2"/>
      <c r="Z25" s="6"/>
      <c r="AA25" s="126" t="s">
        <v>206</v>
      </c>
      <c r="AB25" s="2"/>
      <c r="AC25" s="6"/>
      <c r="AD25" s="126" t="s">
        <v>207</v>
      </c>
      <c r="AE25" s="2"/>
      <c r="AF25" s="2"/>
      <c r="AG25" s="2"/>
      <c r="AH25" s="2"/>
      <c r="AI25" s="2"/>
      <c r="AJ25" s="2"/>
      <c r="AK25" s="2"/>
      <c r="AL25" s="168"/>
      <c r="AM25" s="126" t="s">
        <v>208</v>
      </c>
      <c r="AN25" s="2"/>
      <c r="AO25" s="2"/>
      <c r="AP25" s="2"/>
      <c r="AQ25" s="2"/>
      <c r="AR25" s="2"/>
      <c r="AS25" s="2"/>
      <c r="AT25" s="112"/>
      <c r="AU25" s="126" t="s">
        <v>209</v>
      </c>
      <c r="AV25" s="2"/>
      <c r="AW25" s="2"/>
      <c r="AX25" s="2"/>
      <c r="AY25" s="2"/>
      <c r="AZ25" s="2"/>
      <c r="BA25" s="2"/>
      <c r="BB25" s="2"/>
      <c r="BC25" s="168"/>
      <c r="BD25" s="126" t="s">
        <v>210</v>
      </c>
      <c r="BE25" s="2"/>
      <c r="BF25" s="2"/>
      <c r="BG25" s="2"/>
      <c r="BH25" s="2"/>
      <c r="BI25" s="168"/>
      <c r="BJ25" s="169" t="s">
        <v>211</v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170"/>
      <c r="DG25" s="126" t="s">
        <v>212</v>
      </c>
      <c r="DH25" s="2"/>
      <c r="DI25" s="2"/>
      <c r="DJ25" s="2"/>
      <c r="DK25" s="2"/>
      <c r="DL25" s="2"/>
      <c r="DM25" s="2"/>
      <c r="DN25" s="2"/>
    </row>
    <row r="26" spans="1:118" ht="12.75" customHeight="1">
      <c r="A26" s="31" t="b">
        <v>0</v>
      </c>
      <c r="B26" s="8"/>
      <c r="C26" s="6"/>
      <c r="D26" s="125" t="s">
        <v>213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126" t="s">
        <v>214</v>
      </c>
      <c r="U26" s="2"/>
      <c r="V26" s="2"/>
      <c r="W26" s="2"/>
      <c r="X26" s="2"/>
      <c r="Y26" s="2"/>
      <c r="Z26" s="6"/>
      <c r="AA26" s="126" t="s">
        <v>215</v>
      </c>
      <c r="AB26" s="2"/>
      <c r="AC26" s="6"/>
      <c r="AD26" s="126" t="s">
        <v>207</v>
      </c>
      <c r="AE26" s="2"/>
      <c r="AF26" s="2"/>
      <c r="AG26" s="2"/>
      <c r="AH26" s="2"/>
      <c r="AI26" s="2"/>
      <c r="AJ26" s="2"/>
      <c r="AK26" s="2"/>
      <c r="AL26" s="168"/>
      <c r="AM26" s="126" t="s">
        <v>216</v>
      </c>
      <c r="AN26" s="2"/>
      <c r="AO26" s="2"/>
      <c r="AP26" s="2"/>
      <c r="AQ26" s="2"/>
      <c r="AR26" s="2"/>
      <c r="AS26" s="2"/>
      <c r="AT26" s="112"/>
      <c r="AU26" s="126" t="s">
        <v>217</v>
      </c>
      <c r="AV26" s="2"/>
      <c r="AW26" s="2"/>
      <c r="AX26" s="2"/>
      <c r="AY26" s="2"/>
      <c r="AZ26" s="2"/>
      <c r="BA26" s="2"/>
      <c r="BB26" s="2"/>
      <c r="BC26" s="168"/>
      <c r="BD26" s="126" t="s">
        <v>218</v>
      </c>
      <c r="BE26" s="2"/>
      <c r="BF26" s="2"/>
      <c r="BG26" s="2"/>
      <c r="BH26" s="2"/>
      <c r="BI26" s="168"/>
      <c r="BJ26" s="169" t="s">
        <v>219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170"/>
      <c r="DG26" s="126" t="s">
        <v>220</v>
      </c>
      <c r="DH26" s="2"/>
      <c r="DI26" s="2"/>
      <c r="DJ26" s="2"/>
      <c r="DK26" s="2"/>
      <c r="DL26" s="2"/>
      <c r="DM26" s="2"/>
      <c r="DN26" s="2"/>
    </row>
    <row r="27" spans="1:118" ht="12.75" customHeight="1">
      <c r="A27" s="31" t="b">
        <v>0</v>
      </c>
      <c r="B27" s="8"/>
      <c r="C27" s="6"/>
      <c r="D27" s="125" t="s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126" t="s">
        <v>61</v>
      </c>
      <c r="U27" s="2"/>
      <c r="V27" s="2"/>
      <c r="W27" s="2"/>
      <c r="X27" s="2"/>
      <c r="Y27" s="2"/>
      <c r="Z27" s="6"/>
      <c r="AA27" s="126" t="s">
        <v>61</v>
      </c>
      <c r="AB27" s="2"/>
      <c r="AC27" s="6"/>
      <c r="AD27" s="126" t="s">
        <v>61</v>
      </c>
      <c r="AE27" s="2"/>
      <c r="AF27" s="2"/>
      <c r="AG27" s="2"/>
      <c r="AH27" s="2"/>
      <c r="AI27" s="2"/>
      <c r="AJ27" s="2"/>
      <c r="AK27" s="2"/>
      <c r="AL27" s="168"/>
      <c r="AM27" s="126" t="s">
        <v>61</v>
      </c>
      <c r="AN27" s="2"/>
      <c r="AO27" s="2"/>
      <c r="AP27" s="2"/>
      <c r="AQ27" s="2"/>
      <c r="AR27" s="2"/>
      <c r="AS27" s="2"/>
      <c r="AT27" s="112"/>
      <c r="AU27" s="126" t="s">
        <v>61</v>
      </c>
      <c r="AV27" s="2"/>
      <c r="AW27" s="2"/>
      <c r="AX27" s="2"/>
      <c r="AY27" s="2"/>
      <c r="AZ27" s="2"/>
      <c r="BA27" s="2"/>
      <c r="BB27" s="2"/>
      <c r="BC27" s="168"/>
      <c r="BD27" s="126" t="s">
        <v>61</v>
      </c>
      <c r="BE27" s="2"/>
      <c r="BF27" s="2"/>
      <c r="BG27" s="2"/>
      <c r="BH27" s="2"/>
      <c r="BI27" s="168"/>
      <c r="BJ27" s="169" t="s">
        <v>61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170"/>
      <c r="DG27" s="126" t="s">
        <v>61</v>
      </c>
      <c r="DH27" s="2"/>
      <c r="DI27" s="2"/>
      <c r="DJ27" s="2"/>
      <c r="DK27" s="2"/>
      <c r="DL27" s="2"/>
      <c r="DM27" s="2"/>
      <c r="DN27" s="2"/>
    </row>
    <row r="28" spans="1:118" ht="12.75" customHeight="1">
      <c r="A28" s="31" t="b">
        <v>0</v>
      </c>
      <c r="B28" s="8"/>
      <c r="C28" s="6"/>
      <c r="D28" s="125" t="s">
        <v>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126" t="s">
        <v>61</v>
      </c>
      <c r="U28" s="2"/>
      <c r="V28" s="2"/>
      <c r="W28" s="2"/>
      <c r="X28" s="2"/>
      <c r="Y28" s="2"/>
      <c r="Z28" s="6"/>
      <c r="AA28" s="126" t="s">
        <v>61</v>
      </c>
      <c r="AB28" s="2"/>
      <c r="AC28" s="6"/>
      <c r="AD28" s="126" t="s">
        <v>61</v>
      </c>
      <c r="AE28" s="2"/>
      <c r="AF28" s="2"/>
      <c r="AG28" s="2"/>
      <c r="AH28" s="2"/>
      <c r="AI28" s="2"/>
      <c r="AJ28" s="2"/>
      <c r="AK28" s="2"/>
      <c r="AL28" s="168"/>
      <c r="AM28" s="126" t="s">
        <v>61</v>
      </c>
      <c r="AN28" s="2"/>
      <c r="AO28" s="2"/>
      <c r="AP28" s="2"/>
      <c r="AQ28" s="2"/>
      <c r="AR28" s="2"/>
      <c r="AS28" s="2"/>
      <c r="AT28" s="112"/>
      <c r="AU28" s="126" t="s">
        <v>61</v>
      </c>
      <c r="AV28" s="2"/>
      <c r="AW28" s="2"/>
      <c r="AX28" s="2"/>
      <c r="AY28" s="2"/>
      <c r="AZ28" s="2"/>
      <c r="BA28" s="2"/>
      <c r="BB28" s="2"/>
      <c r="BC28" s="168"/>
      <c r="BD28" s="126" t="s">
        <v>61</v>
      </c>
      <c r="BE28" s="2"/>
      <c r="BF28" s="2"/>
      <c r="BG28" s="2"/>
      <c r="BH28" s="2"/>
      <c r="BI28" s="168"/>
      <c r="BJ28" s="169" t="s">
        <v>61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170"/>
      <c r="DG28" s="126" t="s">
        <v>61</v>
      </c>
      <c r="DH28" s="2"/>
      <c r="DI28" s="2"/>
      <c r="DJ28" s="2"/>
      <c r="DK28" s="2"/>
      <c r="DL28" s="2"/>
      <c r="DM28" s="2"/>
      <c r="DN28" s="2"/>
    </row>
    <row r="29" spans="1:118" ht="12.75" customHeight="1">
      <c r="A29" s="31" t="b">
        <v>0</v>
      </c>
      <c r="B29" s="8"/>
      <c r="C29" s="6"/>
      <c r="D29" s="125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126" t="s">
        <v>61</v>
      </c>
      <c r="U29" s="2"/>
      <c r="V29" s="2"/>
      <c r="W29" s="2"/>
      <c r="X29" s="2"/>
      <c r="Y29" s="2"/>
      <c r="Z29" s="6"/>
      <c r="AA29" s="126" t="s">
        <v>61</v>
      </c>
      <c r="AB29" s="2"/>
      <c r="AC29" s="6"/>
      <c r="AD29" s="126" t="s">
        <v>61</v>
      </c>
      <c r="AE29" s="2"/>
      <c r="AF29" s="2"/>
      <c r="AG29" s="2"/>
      <c r="AH29" s="2"/>
      <c r="AI29" s="2"/>
      <c r="AJ29" s="2"/>
      <c r="AK29" s="2"/>
      <c r="AL29" s="168"/>
      <c r="AM29" s="126" t="s">
        <v>61</v>
      </c>
      <c r="AN29" s="2"/>
      <c r="AO29" s="2"/>
      <c r="AP29" s="2"/>
      <c r="AQ29" s="2"/>
      <c r="AR29" s="2"/>
      <c r="AS29" s="2"/>
      <c r="AT29" s="112"/>
      <c r="AU29" s="126" t="s">
        <v>61</v>
      </c>
      <c r="AV29" s="2"/>
      <c r="AW29" s="2"/>
      <c r="AX29" s="2"/>
      <c r="AY29" s="2"/>
      <c r="AZ29" s="2"/>
      <c r="BA29" s="2"/>
      <c r="BB29" s="2"/>
      <c r="BC29" s="168"/>
      <c r="BD29" s="126" t="s">
        <v>61</v>
      </c>
      <c r="BE29" s="2"/>
      <c r="BF29" s="2"/>
      <c r="BG29" s="2"/>
      <c r="BH29" s="2"/>
      <c r="BI29" s="168"/>
      <c r="BJ29" s="169" t="s">
        <v>61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170"/>
      <c r="DG29" s="126" t="s">
        <v>61</v>
      </c>
      <c r="DH29" s="2"/>
      <c r="DI29" s="2"/>
      <c r="DJ29" s="2"/>
      <c r="DK29" s="2"/>
      <c r="DL29" s="2"/>
      <c r="DM29" s="2"/>
      <c r="DN29" s="2"/>
    </row>
    <row r="30" spans="1:118" ht="12.75" customHeight="1">
      <c r="A30" s="31" t="b">
        <v>0</v>
      </c>
      <c r="B30" s="8"/>
      <c r="C30" s="6"/>
      <c r="D30" s="125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126" t="s">
        <v>61</v>
      </c>
      <c r="U30" s="2"/>
      <c r="V30" s="2"/>
      <c r="W30" s="2"/>
      <c r="X30" s="2"/>
      <c r="Y30" s="2"/>
      <c r="Z30" s="6"/>
      <c r="AA30" s="126" t="s">
        <v>61</v>
      </c>
      <c r="AB30" s="2"/>
      <c r="AC30" s="6"/>
      <c r="AD30" s="126" t="s">
        <v>61</v>
      </c>
      <c r="AE30" s="2"/>
      <c r="AF30" s="2"/>
      <c r="AG30" s="2"/>
      <c r="AH30" s="2"/>
      <c r="AI30" s="2"/>
      <c r="AJ30" s="2"/>
      <c r="AK30" s="2"/>
      <c r="AL30" s="168"/>
      <c r="AM30" s="126" t="s">
        <v>61</v>
      </c>
      <c r="AN30" s="2"/>
      <c r="AO30" s="2"/>
      <c r="AP30" s="2"/>
      <c r="AQ30" s="2"/>
      <c r="AR30" s="2"/>
      <c r="AS30" s="2"/>
      <c r="AT30" s="112"/>
      <c r="AU30" s="126" t="s">
        <v>61</v>
      </c>
      <c r="AV30" s="2"/>
      <c r="AW30" s="2"/>
      <c r="AX30" s="2"/>
      <c r="AY30" s="2"/>
      <c r="AZ30" s="2"/>
      <c r="BA30" s="2"/>
      <c r="BB30" s="2"/>
      <c r="BC30" s="168"/>
      <c r="BD30" s="126" t="s">
        <v>61</v>
      </c>
      <c r="BE30" s="2"/>
      <c r="BF30" s="2"/>
      <c r="BG30" s="2"/>
      <c r="BH30" s="2"/>
      <c r="BI30" s="168"/>
      <c r="BJ30" s="169" t="s">
        <v>61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170"/>
      <c r="DG30" s="126" t="s">
        <v>61</v>
      </c>
      <c r="DH30" s="2"/>
      <c r="DI30" s="2"/>
      <c r="DJ30" s="2"/>
      <c r="DK30" s="2"/>
      <c r="DL30" s="2"/>
      <c r="DM30" s="2"/>
      <c r="DN30" s="2"/>
    </row>
    <row r="31" spans="1:118" ht="12.75" customHeight="1">
      <c r="A31" s="31" t="b">
        <v>0</v>
      </c>
      <c r="B31" s="8"/>
      <c r="C31" s="6"/>
      <c r="D31" s="125" t="s">
        <v>61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126" t="s">
        <v>61</v>
      </c>
      <c r="U31" s="2"/>
      <c r="V31" s="2"/>
      <c r="W31" s="2"/>
      <c r="X31" s="2"/>
      <c r="Y31" s="2"/>
      <c r="Z31" s="6"/>
      <c r="AA31" s="126" t="s">
        <v>61</v>
      </c>
      <c r="AB31" s="2"/>
      <c r="AC31" s="6"/>
      <c r="AD31" s="126" t="s">
        <v>61</v>
      </c>
      <c r="AE31" s="2"/>
      <c r="AF31" s="2"/>
      <c r="AG31" s="2"/>
      <c r="AH31" s="2"/>
      <c r="AI31" s="2"/>
      <c r="AJ31" s="2"/>
      <c r="AK31" s="2"/>
      <c r="AL31" s="168"/>
      <c r="AM31" s="126" t="s">
        <v>61</v>
      </c>
      <c r="AN31" s="2"/>
      <c r="AO31" s="2"/>
      <c r="AP31" s="2"/>
      <c r="AQ31" s="2"/>
      <c r="AR31" s="2"/>
      <c r="AS31" s="2"/>
      <c r="AT31" s="112"/>
      <c r="AU31" s="126" t="s">
        <v>61</v>
      </c>
      <c r="AV31" s="2"/>
      <c r="AW31" s="2"/>
      <c r="AX31" s="2"/>
      <c r="AY31" s="2"/>
      <c r="AZ31" s="2"/>
      <c r="BA31" s="2"/>
      <c r="BB31" s="2"/>
      <c r="BC31" s="168"/>
      <c r="BD31" s="126" t="s">
        <v>61</v>
      </c>
      <c r="BE31" s="2"/>
      <c r="BF31" s="2"/>
      <c r="BG31" s="2"/>
      <c r="BH31" s="2"/>
      <c r="BI31" s="168"/>
      <c r="BJ31" s="169" t="s">
        <v>61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170"/>
      <c r="DG31" s="126" t="s">
        <v>61</v>
      </c>
      <c r="DH31" s="2"/>
      <c r="DI31" s="2"/>
      <c r="DJ31" s="2"/>
      <c r="DK31" s="2"/>
      <c r="DL31" s="2"/>
      <c r="DM31" s="2"/>
      <c r="DN31" s="2"/>
    </row>
    <row r="32" spans="1:118" ht="12.75" customHeight="1">
      <c r="A32" s="31" t="b">
        <v>0</v>
      </c>
      <c r="B32" s="8"/>
      <c r="C32" s="6"/>
      <c r="D32" s="125" t="s">
        <v>61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126" t="s">
        <v>61</v>
      </c>
      <c r="U32" s="2"/>
      <c r="V32" s="2"/>
      <c r="W32" s="2"/>
      <c r="X32" s="2"/>
      <c r="Y32" s="2"/>
      <c r="Z32" s="6"/>
      <c r="AA32" s="126" t="s">
        <v>61</v>
      </c>
      <c r="AB32" s="2"/>
      <c r="AC32" s="6"/>
      <c r="AD32" s="126" t="s">
        <v>61</v>
      </c>
      <c r="AE32" s="2"/>
      <c r="AF32" s="2"/>
      <c r="AG32" s="2"/>
      <c r="AH32" s="2"/>
      <c r="AI32" s="2"/>
      <c r="AJ32" s="2"/>
      <c r="AK32" s="2"/>
      <c r="AL32" s="168"/>
      <c r="AM32" s="126" t="s">
        <v>61</v>
      </c>
      <c r="AN32" s="2"/>
      <c r="AO32" s="2"/>
      <c r="AP32" s="2"/>
      <c r="AQ32" s="2"/>
      <c r="AR32" s="2"/>
      <c r="AS32" s="2"/>
      <c r="AT32" s="112"/>
      <c r="AU32" s="126" t="s">
        <v>61</v>
      </c>
      <c r="AV32" s="2"/>
      <c r="AW32" s="2"/>
      <c r="AX32" s="2"/>
      <c r="AY32" s="2"/>
      <c r="AZ32" s="2"/>
      <c r="BA32" s="2"/>
      <c r="BB32" s="2"/>
      <c r="BC32" s="168"/>
      <c r="BD32" s="126" t="s">
        <v>61</v>
      </c>
      <c r="BE32" s="2"/>
      <c r="BF32" s="2"/>
      <c r="BG32" s="2"/>
      <c r="BH32" s="2"/>
      <c r="BI32" s="168"/>
      <c r="BJ32" s="169" t="s">
        <v>61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170"/>
      <c r="DG32" s="126" t="s">
        <v>61</v>
      </c>
      <c r="DH32" s="2"/>
      <c r="DI32" s="2"/>
      <c r="DJ32" s="2"/>
      <c r="DK32" s="2"/>
      <c r="DL32" s="2"/>
      <c r="DM32" s="2"/>
      <c r="DN32" s="2"/>
    </row>
    <row r="33" spans="1:118" ht="12.75" customHeight="1">
      <c r="A33" s="31" t="b">
        <v>0</v>
      </c>
      <c r="B33" s="8"/>
      <c r="C33" s="6"/>
      <c r="D33" s="125" t="s">
        <v>61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126" t="s">
        <v>61</v>
      </c>
      <c r="U33" s="2"/>
      <c r="V33" s="2"/>
      <c r="W33" s="2"/>
      <c r="X33" s="2"/>
      <c r="Y33" s="2"/>
      <c r="Z33" s="6"/>
      <c r="AA33" s="126" t="s">
        <v>61</v>
      </c>
      <c r="AB33" s="2"/>
      <c r="AC33" s="6"/>
      <c r="AD33" s="126" t="s">
        <v>61</v>
      </c>
      <c r="AE33" s="2"/>
      <c r="AF33" s="2"/>
      <c r="AG33" s="2"/>
      <c r="AH33" s="2"/>
      <c r="AI33" s="2"/>
      <c r="AJ33" s="2"/>
      <c r="AK33" s="2"/>
      <c r="AL33" s="168"/>
      <c r="AM33" s="126" t="s">
        <v>61</v>
      </c>
      <c r="AN33" s="2"/>
      <c r="AO33" s="2"/>
      <c r="AP33" s="2"/>
      <c r="AQ33" s="2"/>
      <c r="AR33" s="2"/>
      <c r="AS33" s="2"/>
      <c r="AT33" s="112"/>
      <c r="AU33" s="126" t="s">
        <v>61</v>
      </c>
      <c r="AV33" s="2"/>
      <c r="AW33" s="2"/>
      <c r="AX33" s="2"/>
      <c r="AY33" s="2"/>
      <c r="AZ33" s="2"/>
      <c r="BA33" s="2"/>
      <c r="BB33" s="2"/>
      <c r="BC33" s="168"/>
      <c r="BD33" s="126" t="s">
        <v>61</v>
      </c>
      <c r="BE33" s="2"/>
      <c r="BF33" s="2"/>
      <c r="BG33" s="2"/>
      <c r="BH33" s="2"/>
      <c r="BI33" s="168"/>
      <c r="BJ33" s="169" t="s">
        <v>61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170"/>
      <c r="DG33" s="126" t="s">
        <v>61</v>
      </c>
      <c r="DH33" s="2"/>
      <c r="DI33" s="2"/>
      <c r="DJ33" s="2"/>
      <c r="DK33" s="2"/>
      <c r="DL33" s="2"/>
      <c r="DM33" s="2"/>
      <c r="DN33" s="2"/>
    </row>
    <row r="34" spans="1:118" ht="12.75" customHeight="1">
      <c r="A34" s="31" t="b">
        <v>0</v>
      </c>
      <c r="B34" s="8"/>
      <c r="C34" s="6"/>
      <c r="D34" s="125" t="s">
        <v>61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126" t="s">
        <v>61</v>
      </c>
      <c r="U34" s="2"/>
      <c r="V34" s="2"/>
      <c r="W34" s="2"/>
      <c r="X34" s="2"/>
      <c r="Y34" s="2"/>
      <c r="Z34" s="6"/>
      <c r="AA34" s="126" t="s">
        <v>61</v>
      </c>
      <c r="AB34" s="2"/>
      <c r="AC34" s="6"/>
      <c r="AD34" s="126" t="s">
        <v>61</v>
      </c>
      <c r="AE34" s="2"/>
      <c r="AF34" s="2"/>
      <c r="AG34" s="2"/>
      <c r="AH34" s="2"/>
      <c r="AI34" s="2"/>
      <c r="AJ34" s="2"/>
      <c r="AK34" s="2"/>
      <c r="AL34" s="168"/>
      <c r="AM34" s="126" t="s">
        <v>61</v>
      </c>
      <c r="AN34" s="2"/>
      <c r="AO34" s="2"/>
      <c r="AP34" s="2"/>
      <c r="AQ34" s="2"/>
      <c r="AR34" s="2"/>
      <c r="AS34" s="2"/>
      <c r="AT34" s="112"/>
      <c r="AU34" s="126" t="s">
        <v>61</v>
      </c>
      <c r="AV34" s="2"/>
      <c r="AW34" s="2"/>
      <c r="AX34" s="2"/>
      <c r="AY34" s="2"/>
      <c r="AZ34" s="2"/>
      <c r="BA34" s="2"/>
      <c r="BB34" s="2"/>
      <c r="BC34" s="168"/>
      <c r="BD34" s="126" t="s">
        <v>61</v>
      </c>
      <c r="BE34" s="2"/>
      <c r="BF34" s="2"/>
      <c r="BG34" s="2"/>
      <c r="BH34" s="2"/>
      <c r="BI34" s="168"/>
      <c r="BJ34" s="169" t="s">
        <v>61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170"/>
      <c r="DG34" s="126" t="s">
        <v>61</v>
      </c>
      <c r="DH34" s="2"/>
      <c r="DI34" s="2"/>
      <c r="DJ34" s="2"/>
      <c r="DK34" s="2"/>
      <c r="DL34" s="2"/>
      <c r="DM34" s="2"/>
      <c r="DN34" s="2"/>
    </row>
    <row r="35" spans="1:118" ht="12.75" customHeight="1">
      <c r="A35" s="31" t="b">
        <v>0</v>
      </c>
      <c r="B35" s="8"/>
      <c r="C35" s="6"/>
      <c r="D35" s="125" t="s">
        <v>61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126" t="s">
        <v>61</v>
      </c>
      <c r="U35" s="2"/>
      <c r="V35" s="2"/>
      <c r="W35" s="2"/>
      <c r="X35" s="2"/>
      <c r="Y35" s="2"/>
      <c r="Z35" s="6"/>
      <c r="AA35" s="126" t="s">
        <v>61</v>
      </c>
      <c r="AB35" s="2"/>
      <c r="AC35" s="6"/>
      <c r="AD35" s="126" t="s">
        <v>61</v>
      </c>
      <c r="AE35" s="2"/>
      <c r="AF35" s="2"/>
      <c r="AG35" s="2"/>
      <c r="AH35" s="2"/>
      <c r="AI35" s="2"/>
      <c r="AJ35" s="2"/>
      <c r="AK35" s="2"/>
      <c r="AL35" s="168"/>
      <c r="AM35" s="126" t="s">
        <v>61</v>
      </c>
      <c r="AN35" s="2"/>
      <c r="AO35" s="2"/>
      <c r="AP35" s="2"/>
      <c r="AQ35" s="2"/>
      <c r="AR35" s="2"/>
      <c r="AS35" s="2"/>
      <c r="AT35" s="112"/>
      <c r="AU35" s="126" t="s">
        <v>61</v>
      </c>
      <c r="AV35" s="2"/>
      <c r="AW35" s="2"/>
      <c r="AX35" s="2"/>
      <c r="AY35" s="2"/>
      <c r="AZ35" s="2"/>
      <c r="BA35" s="2"/>
      <c r="BB35" s="2"/>
      <c r="BC35" s="168"/>
      <c r="BD35" s="126" t="s">
        <v>61</v>
      </c>
      <c r="BE35" s="2"/>
      <c r="BF35" s="2"/>
      <c r="BG35" s="2"/>
      <c r="BH35" s="2"/>
      <c r="BI35" s="168"/>
      <c r="BJ35" s="169" t="s">
        <v>61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170"/>
      <c r="DG35" s="126" t="s">
        <v>61</v>
      </c>
      <c r="DH35" s="2"/>
      <c r="DI35" s="2"/>
      <c r="DJ35" s="2"/>
      <c r="DK35" s="2"/>
      <c r="DL35" s="2"/>
      <c r="DM35" s="2"/>
      <c r="DN35" s="2"/>
    </row>
    <row r="36" spans="1:118" ht="12.75" customHeight="1">
      <c r="A36" s="31" t="b">
        <v>0</v>
      </c>
      <c r="B36" s="8"/>
      <c r="C36" s="6"/>
      <c r="D36" s="125" t="s">
        <v>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126" t="s">
        <v>61</v>
      </c>
      <c r="U36" s="2"/>
      <c r="V36" s="2"/>
      <c r="W36" s="2"/>
      <c r="X36" s="2"/>
      <c r="Y36" s="2"/>
      <c r="Z36" s="6"/>
      <c r="AA36" s="126" t="s">
        <v>61</v>
      </c>
      <c r="AB36" s="2"/>
      <c r="AC36" s="6"/>
      <c r="AD36" s="126" t="s">
        <v>61</v>
      </c>
      <c r="AE36" s="2"/>
      <c r="AF36" s="2"/>
      <c r="AG36" s="2"/>
      <c r="AH36" s="2"/>
      <c r="AI36" s="2"/>
      <c r="AJ36" s="2"/>
      <c r="AK36" s="2"/>
      <c r="AL36" s="168"/>
      <c r="AM36" s="126" t="s">
        <v>61</v>
      </c>
      <c r="AN36" s="2"/>
      <c r="AO36" s="2"/>
      <c r="AP36" s="2"/>
      <c r="AQ36" s="2"/>
      <c r="AR36" s="2"/>
      <c r="AS36" s="2"/>
      <c r="AT36" s="112"/>
      <c r="AU36" s="126" t="s">
        <v>61</v>
      </c>
      <c r="AV36" s="2"/>
      <c r="AW36" s="2"/>
      <c r="AX36" s="2"/>
      <c r="AY36" s="2"/>
      <c r="AZ36" s="2"/>
      <c r="BA36" s="2"/>
      <c r="BB36" s="2"/>
      <c r="BC36" s="168"/>
      <c r="BD36" s="126" t="s">
        <v>61</v>
      </c>
      <c r="BE36" s="2"/>
      <c r="BF36" s="2"/>
      <c r="BG36" s="2"/>
      <c r="BH36" s="2"/>
      <c r="BI36" s="168"/>
      <c r="BJ36" s="169" t="s">
        <v>61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170"/>
      <c r="DG36" s="126" t="s">
        <v>61</v>
      </c>
      <c r="DH36" s="2"/>
      <c r="DI36" s="2"/>
      <c r="DJ36" s="2"/>
      <c r="DK36" s="2"/>
      <c r="DL36" s="2"/>
      <c r="DM36" s="2"/>
      <c r="DN36" s="2"/>
    </row>
    <row r="37" spans="1:118" ht="12.75" customHeight="1">
      <c r="A37" s="31" t="b">
        <v>0</v>
      </c>
      <c r="B37" s="8"/>
      <c r="C37" s="6"/>
      <c r="D37" s="125" t="s">
        <v>61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126" t="s">
        <v>61</v>
      </c>
      <c r="U37" s="2"/>
      <c r="V37" s="2"/>
      <c r="W37" s="2"/>
      <c r="X37" s="2"/>
      <c r="Y37" s="2"/>
      <c r="Z37" s="6"/>
      <c r="AA37" s="126" t="s">
        <v>61</v>
      </c>
      <c r="AB37" s="2"/>
      <c r="AC37" s="6"/>
      <c r="AD37" s="126" t="s">
        <v>61</v>
      </c>
      <c r="AE37" s="2"/>
      <c r="AF37" s="2"/>
      <c r="AG37" s="2"/>
      <c r="AH37" s="2"/>
      <c r="AI37" s="2"/>
      <c r="AJ37" s="2"/>
      <c r="AK37" s="2"/>
      <c r="AL37" s="168"/>
      <c r="AM37" s="126" t="s">
        <v>61</v>
      </c>
      <c r="AN37" s="2"/>
      <c r="AO37" s="2"/>
      <c r="AP37" s="2"/>
      <c r="AQ37" s="2"/>
      <c r="AR37" s="2"/>
      <c r="AS37" s="2"/>
      <c r="AT37" s="112"/>
      <c r="AU37" s="126" t="s">
        <v>61</v>
      </c>
      <c r="AV37" s="2"/>
      <c r="AW37" s="2"/>
      <c r="AX37" s="2"/>
      <c r="AY37" s="2"/>
      <c r="AZ37" s="2"/>
      <c r="BA37" s="2"/>
      <c r="BB37" s="2"/>
      <c r="BC37" s="168"/>
      <c r="BD37" s="126" t="s">
        <v>61</v>
      </c>
      <c r="BE37" s="2"/>
      <c r="BF37" s="2"/>
      <c r="BG37" s="2"/>
      <c r="BH37" s="2"/>
      <c r="BI37" s="168"/>
      <c r="BJ37" s="169" t="s">
        <v>61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170"/>
      <c r="DG37" s="126" t="s">
        <v>61</v>
      </c>
      <c r="DH37" s="2"/>
      <c r="DI37" s="2"/>
      <c r="DJ37" s="2"/>
      <c r="DK37" s="2"/>
      <c r="DL37" s="2"/>
      <c r="DM37" s="2"/>
      <c r="DN37" s="2"/>
    </row>
    <row r="38" spans="1:118" ht="12.75" customHeight="1">
      <c r="A38" s="31" t="b">
        <v>0</v>
      </c>
      <c r="B38" s="8"/>
      <c r="C38" s="6"/>
      <c r="D38" s="125" t="s">
        <v>61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126" t="s">
        <v>61</v>
      </c>
      <c r="U38" s="2"/>
      <c r="V38" s="2"/>
      <c r="W38" s="2"/>
      <c r="X38" s="2"/>
      <c r="Y38" s="2"/>
      <c r="Z38" s="6"/>
      <c r="AA38" s="126" t="s">
        <v>61</v>
      </c>
      <c r="AB38" s="2"/>
      <c r="AC38" s="6"/>
      <c r="AD38" s="126" t="s">
        <v>61</v>
      </c>
      <c r="AE38" s="2"/>
      <c r="AF38" s="2"/>
      <c r="AG38" s="2"/>
      <c r="AH38" s="2"/>
      <c r="AI38" s="2"/>
      <c r="AJ38" s="2"/>
      <c r="AK38" s="2"/>
      <c r="AL38" s="168"/>
      <c r="AM38" s="126" t="s">
        <v>61</v>
      </c>
      <c r="AN38" s="2"/>
      <c r="AO38" s="2"/>
      <c r="AP38" s="2"/>
      <c r="AQ38" s="2"/>
      <c r="AR38" s="2"/>
      <c r="AS38" s="2"/>
      <c r="AT38" s="112"/>
      <c r="AU38" s="126" t="s">
        <v>61</v>
      </c>
      <c r="AV38" s="2"/>
      <c r="AW38" s="2"/>
      <c r="AX38" s="2"/>
      <c r="AY38" s="2"/>
      <c r="AZ38" s="2"/>
      <c r="BA38" s="2"/>
      <c r="BB38" s="2"/>
      <c r="BC38" s="168"/>
      <c r="BD38" s="126" t="s">
        <v>61</v>
      </c>
      <c r="BE38" s="2"/>
      <c r="BF38" s="2"/>
      <c r="BG38" s="2"/>
      <c r="BH38" s="2"/>
      <c r="BI38" s="168"/>
      <c r="BJ38" s="169" t="s">
        <v>61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170"/>
      <c r="DG38" s="126" t="s">
        <v>61</v>
      </c>
      <c r="DH38" s="2"/>
      <c r="DI38" s="2"/>
      <c r="DJ38" s="2"/>
      <c r="DK38" s="2"/>
      <c r="DL38" s="2"/>
      <c r="DM38" s="2"/>
      <c r="DN38" s="2"/>
    </row>
    <row r="39" spans="1:118" ht="12.75" customHeight="1">
      <c r="A39" s="31" t="b">
        <v>0</v>
      </c>
      <c r="B39" s="8"/>
      <c r="C39" s="6"/>
      <c r="D39" s="125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126" t="s">
        <v>61</v>
      </c>
      <c r="U39" s="2"/>
      <c r="V39" s="2"/>
      <c r="W39" s="2"/>
      <c r="X39" s="2"/>
      <c r="Y39" s="2"/>
      <c r="Z39" s="6"/>
      <c r="AA39" s="126" t="s">
        <v>61</v>
      </c>
      <c r="AB39" s="2"/>
      <c r="AC39" s="6"/>
      <c r="AD39" s="126" t="s">
        <v>61</v>
      </c>
      <c r="AE39" s="2"/>
      <c r="AF39" s="2"/>
      <c r="AG39" s="2"/>
      <c r="AH39" s="2"/>
      <c r="AI39" s="2"/>
      <c r="AJ39" s="2"/>
      <c r="AK39" s="2"/>
      <c r="AL39" s="168"/>
      <c r="AM39" s="126" t="s">
        <v>61</v>
      </c>
      <c r="AN39" s="2"/>
      <c r="AO39" s="2"/>
      <c r="AP39" s="2"/>
      <c r="AQ39" s="2"/>
      <c r="AR39" s="2"/>
      <c r="AS39" s="2"/>
      <c r="AT39" s="112"/>
      <c r="AU39" s="126" t="s">
        <v>61</v>
      </c>
      <c r="AV39" s="2"/>
      <c r="AW39" s="2"/>
      <c r="AX39" s="2"/>
      <c r="AY39" s="2"/>
      <c r="AZ39" s="2"/>
      <c r="BA39" s="2"/>
      <c r="BB39" s="2"/>
      <c r="BC39" s="168"/>
      <c r="BD39" s="126" t="s">
        <v>61</v>
      </c>
      <c r="BE39" s="2"/>
      <c r="BF39" s="2"/>
      <c r="BG39" s="2"/>
      <c r="BH39" s="2"/>
      <c r="BI39" s="168"/>
      <c r="BJ39" s="169" t="s">
        <v>61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170"/>
      <c r="DG39" s="126" t="s">
        <v>61</v>
      </c>
      <c r="DH39" s="2"/>
      <c r="DI39" s="2"/>
      <c r="DJ39" s="2"/>
      <c r="DK39" s="2"/>
      <c r="DL39" s="2"/>
      <c r="DM39" s="2"/>
      <c r="DN39" s="2"/>
    </row>
    <row r="40" spans="1:118" ht="12.75" customHeight="1">
      <c r="A40" s="31" t="b">
        <v>0</v>
      </c>
      <c r="B40" s="8"/>
      <c r="C40" s="6"/>
      <c r="D40" s="125" t="s">
        <v>61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126" t="s">
        <v>61</v>
      </c>
      <c r="U40" s="2"/>
      <c r="V40" s="2"/>
      <c r="W40" s="2"/>
      <c r="X40" s="2"/>
      <c r="Y40" s="2"/>
      <c r="Z40" s="6"/>
      <c r="AA40" s="126" t="s">
        <v>61</v>
      </c>
      <c r="AB40" s="2"/>
      <c r="AC40" s="6"/>
      <c r="AD40" s="126" t="s">
        <v>61</v>
      </c>
      <c r="AE40" s="2"/>
      <c r="AF40" s="2"/>
      <c r="AG40" s="2"/>
      <c r="AH40" s="2"/>
      <c r="AI40" s="2"/>
      <c r="AJ40" s="2"/>
      <c r="AK40" s="2"/>
      <c r="AL40" s="168"/>
      <c r="AM40" s="126" t="s">
        <v>61</v>
      </c>
      <c r="AN40" s="2"/>
      <c r="AO40" s="2"/>
      <c r="AP40" s="2"/>
      <c r="AQ40" s="2"/>
      <c r="AR40" s="2"/>
      <c r="AS40" s="2"/>
      <c r="AT40" s="112"/>
      <c r="AU40" s="126" t="s">
        <v>61</v>
      </c>
      <c r="AV40" s="2"/>
      <c r="AW40" s="2"/>
      <c r="AX40" s="2"/>
      <c r="AY40" s="2"/>
      <c r="AZ40" s="2"/>
      <c r="BA40" s="2"/>
      <c r="BB40" s="2"/>
      <c r="BC40" s="168"/>
      <c r="BD40" s="126" t="s">
        <v>61</v>
      </c>
      <c r="BE40" s="2"/>
      <c r="BF40" s="2"/>
      <c r="BG40" s="2"/>
      <c r="BH40" s="2"/>
      <c r="BI40" s="168"/>
      <c r="BJ40" s="169" t="s">
        <v>61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170"/>
      <c r="DG40" s="126" t="s">
        <v>61</v>
      </c>
      <c r="DH40" s="2"/>
      <c r="DI40" s="2"/>
      <c r="DJ40" s="2"/>
      <c r="DK40" s="2"/>
      <c r="DL40" s="2"/>
      <c r="DM40" s="2"/>
      <c r="DN40" s="2"/>
    </row>
    <row r="41" spans="1:118" ht="12.75" customHeight="1">
      <c r="A41" s="31" t="b">
        <v>0</v>
      </c>
      <c r="B41" s="8"/>
      <c r="C41" s="6"/>
      <c r="D41" s="125" t="s">
        <v>61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126" t="s">
        <v>61</v>
      </c>
      <c r="U41" s="2"/>
      <c r="V41" s="2"/>
      <c r="W41" s="2"/>
      <c r="X41" s="2"/>
      <c r="Y41" s="2"/>
      <c r="Z41" s="6"/>
      <c r="AA41" s="126" t="s">
        <v>61</v>
      </c>
      <c r="AB41" s="2"/>
      <c r="AC41" s="6"/>
      <c r="AD41" s="126" t="s">
        <v>61</v>
      </c>
      <c r="AE41" s="2"/>
      <c r="AF41" s="2"/>
      <c r="AG41" s="2"/>
      <c r="AH41" s="2"/>
      <c r="AI41" s="2"/>
      <c r="AJ41" s="2"/>
      <c r="AK41" s="2"/>
      <c r="AL41" s="168"/>
      <c r="AM41" s="126" t="s">
        <v>61</v>
      </c>
      <c r="AN41" s="2"/>
      <c r="AO41" s="2"/>
      <c r="AP41" s="2"/>
      <c r="AQ41" s="2"/>
      <c r="AR41" s="2"/>
      <c r="AS41" s="2"/>
      <c r="AT41" s="112"/>
      <c r="AU41" s="126" t="s">
        <v>61</v>
      </c>
      <c r="AV41" s="2"/>
      <c r="AW41" s="2"/>
      <c r="AX41" s="2"/>
      <c r="AY41" s="2"/>
      <c r="AZ41" s="2"/>
      <c r="BA41" s="2"/>
      <c r="BB41" s="2"/>
      <c r="BC41" s="168"/>
      <c r="BD41" s="126" t="s">
        <v>61</v>
      </c>
      <c r="BE41" s="2"/>
      <c r="BF41" s="2"/>
      <c r="BG41" s="2"/>
      <c r="BH41" s="2"/>
      <c r="BI41" s="168"/>
      <c r="BJ41" s="169" t="s">
        <v>61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170"/>
      <c r="DG41" s="126" t="s">
        <v>61</v>
      </c>
      <c r="DH41" s="2"/>
      <c r="DI41" s="2"/>
      <c r="DJ41" s="2"/>
      <c r="DK41" s="2"/>
      <c r="DL41" s="2"/>
      <c r="DM41" s="2"/>
      <c r="DN41" s="2"/>
    </row>
    <row r="42" spans="1:118" ht="12.75" customHeight="1">
      <c r="A42" s="31" t="b">
        <v>0</v>
      </c>
      <c r="B42" s="8"/>
      <c r="C42" s="6"/>
      <c r="D42" s="125" t="s">
        <v>61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126" t="s">
        <v>61</v>
      </c>
      <c r="U42" s="2"/>
      <c r="V42" s="2"/>
      <c r="W42" s="2"/>
      <c r="X42" s="2"/>
      <c r="Y42" s="2"/>
      <c r="Z42" s="6"/>
      <c r="AA42" s="126" t="s">
        <v>61</v>
      </c>
      <c r="AB42" s="2"/>
      <c r="AC42" s="6"/>
      <c r="AD42" s="126" t="s">
        <v>61</v>
      </c>
      <c r="AE42" s="2"/>
      <c r="AF42" s="2"/>
      <c r="AG42" s="2"/>
      <c r="AH42" s="2"/>
      <c r="AI42" s="2"/>
      <c r="AJ42" s="2"/>
      <c r="AK42" s="2"/>
      <c r="AL42" s="168"/>
      <c r="AM42" s="126" t="s">
        <v>61</v>
      </c>
      <c r="AN42" s="2"/>
      <c r="AO42" s="2"/>
      <c r="AP42" s="2"/>
      <c r="AQ42" s="2"/>
      <c r="AR42" s="2"/>
      <c r="AS42" s="2"/>
      <c r="AT42" s="112"/>
      <c r="AU42" s="126" t="s">
        <v>61</v>
      </c>
      <c r="AV42" s="2"/>
      <c r="AW42" s="2"/>
      <c r="AX42" s="2"/>
      <c r="AY42" s="2"/>
      <c r="AZ42" s="2"/>
      <c r="BA42" s="2"/>
      <c r="BB42" s="2"/>
      <c r="BC42" s="168"/>
      <c r="BD42" s="126" t="s">
        <v>61</v>
      </c>
      <c r="BE42" s="2"/>
      <c r="BF42" s="2"/>
      <c r="BG42" s="2"/>
      <c r="BH42" s="2"/>
      <c r="BI42" s="168"/>
      <c r="BJ42" s="169" t="s">
        <v>61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170"/>
      <c r="DG42" s="126" t="s">
        <v>61</v>
      </c>
      <c r="DH42" s="2"/>
      <c r="DI42" s="2"/>
      <c r="DJ42" s="2"/>
      <c r="DK42" s="2"/>
      <c r="DL42" s="2"/>
      <c r="DM42" s="2"/>
      <c r="DN42" s="2"/>
    </row>
    <row r="43" spans="1:118" ht="12.75" customHeight="1">
      <c r="A43" s="31" t="b">
        <v>0</v>
      </c>
      <c r="B43" s="8"/>
      <c r="C43" s="6"/>
      <c r="D43" s="125" t="s">
        <v>61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126" t="s">
        <v>61</v>
      </c>
      <c r="U43" s="2"/>
      <c r="V43" s="2"/>
      <c r="W43" s="2"/>
      <c r="X43" s="2"/>
      <c r="Y43" s="2"/>
      <c r="Z43" s="6"/>
      <c r="AA43" s="126" t="s">
        <v>61</v>
      </c>
      <c r="AB43" s="2"/>
      <c r="AC43" s="6"/>
      <c r="AD43" s="126" t="s">
        <v>61</v>
      </c>
      <c r="AE43" s="2"/>
      <c r="AF43" s="2"/>
      <c r="AG43" s="2"/>
      <c r="AH43" s="2"/>
      <c r="AI43" s="2"/>
      <c r="AJ43" s="2"/>
      <c r="AK43" s="2"/>
      <c r="AL43" s="168"/>
      <c r="AM43" s="126" t="s">
        <v>61</v>
      </c>
      <c r="AN43" s="2"/>
      <c r="AO43" s="2"/>
      <c r="AP43" s="2"/>
      <c r="AQ43" s="2"/>
      <c r="AR43" s="2"/>
      <c r="AS43" s="2"/>
      <c r="AT43" s="112"/>
      <c r="AU43" s="126" t="s">
        <v>61</v>
      </c>
      <c r="AV43" s="2"/>
      <c r="AW43" s="2"/>
      <c r="AX43" s="2"/>
      <c r="AY43" s="2"/>
      <c r="AZ43" s="2"/>
      <c r="BA43" s="2"/>
      <c r="BB43" s="2"/>
      <c r="BC43" s="168"/>
      <c r="BD43" s="126" t="s">
        <v>61</v>
      </c>
      <c r="BE43" s="2"/>
      <c r="BF43" s="2"/>
      <c r="BG43" s="2"/>
      <c r="BH43" s="2"/>
      <c r="BI43" s="168"/>
      <c r="BJ43" s="169" t="s">
        <v>61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170"/>
      <c r="DG43" s="126" t="s">
        <v>61</v>
      </c>
      <c r="DH43" s="2"/>
      <c r="DI43" s="2"/>
      <c r="DJ43" s="2"/>
      <c r="DK43" s="2"/>
      <c r="DL43" s="2"/>
      <c r="DM43" s="2"/>
      <c r="DN43" s="2"/>
    </row>
    <row r="44" spans="1:118" ht="12.75" customHeight="1">
      <c r="A44" s="31" t="b">
        <v>0</v>
      </c>
      <c r="B44" s="8"/>
      <c r="C44" s="6"/>
      <c r="D44" s="125" t="s">
        <v>61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126" t="s">
        <v>61</v>
      </c>
      <c r="U44" s="2"/>
      <c r="V44" s="2"/>
      <c r="W44" s="2"/>
      <c r="X44" s="2"/>
      <c r="Y44" s="2"/>
      <c r="Z44" s="6"/>
      <c r="AA44" s="126" t="s">
        <v>61</v>
      </c>
      <c r="AB44" s="2"/>
      <c r="AC44" s="6"/>
      <c r="AD44" s="126" t="s">
        <v>61</v>
      </c>
      <c r="AE44" s="2"/>
      <c r="AF44" s="2"/>
      <c r="AG44" s="2"/>
      <c r="AH44" s="2"/>
      <c r="AI44" s="2"/>
      <c r="AJ44" s="2"/>
      <c r="AK44" s="2"/>
      <c r="AL44" s="168"/>
      <c r="AM44" s="126" t="s">
        <v>61</v>
      </c>
      <c r="AN44" s="2"/>
      <c r="AO44" s="2"/>
      <c r="AP44" s="2"/>
      <c r="AQ44" s="2"/>
      <c r="AR44" s="2"/>
      <c r="AS44" s="2"/>
      <c r="AT44" s="112"/>
      <c r="AU44" s="126" t="s">
        <v>61</v>
      </c>
      <c r="AV44" s="2"/>
      <c r="AW44" s="2"/>
      <c r="AX44" s="2"/>
      <c r="AY44" s="2"/>
      <c r="AZ44" s="2"/>
      <c r="BA44" s="2"/>
      <c r="BB44" s="2"/>
      <c r="BC44" s="168"/>
      <c r="BD44" s="126" t="s">
        <v>61</v>
      </c>
      <c r="BE44" s="2"/>
      <c r="BF44" s="2"/>
      <c r="BG44" s="2"/>
      <c r="BH44" s="2"/>
      <c r="BI44" s="168"/>
      <c r="BJ44" s="169" t="s">
        <v>61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170"/>
      <c r="DG44" s="126" t="s">
        <v>61</v>
      </c>
      <c r="DH44" s="2"/>
      <c r="DI44" s="2"/>
      <c r="DJ44" s="2"/>
      <c r="DK44" s="2"/>
      <c r="DL44" s="2"/>
      <c r="DM44" s="2"/>
      <c r="DN44" s="2"/>
    </row>
    <row r="45" spans="1:118" ht="12.75" customHeight="1">
      <c r="A45" s="31" t="b">
        <v>0</v>
      </c>
      <c r="B45" s="8"/>
      <c r="C45" s="6"/>
      <c r="D45" s="125" t="s">
        <v>61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126" t="s">
        <v>61</v>
      </c>
      <c r="U45" s="2"/>
      <c r="V45" s="2"/>
      <c r="W45" s="2"/>
      <c r="X45" s="2"/>
      <c r="Y45" s="2"/>
      <c r="Z45" s="6"/>
      <c r="AA45" s="126" t="s">
        <v>61</v>
      </c>
      <c r="AB45" s="2"/>
      <c r="AC45" s="6"/>
      <c r="AD45" s="126" t="s">
        <v>61</v>
      </c>
      <c r="AE45" s="2"/>
      <c r="AF45" s="2"/>
      <c r="AG45" s="2"/>
      <c r="AH45" s="2"/>
      <c r="AI45" s="2"/>
      <c r="AJ45" s="2"/>
      <c r="AK45" s="2"/>
      <c r="AL45" s="168"/>
      <c r="AM45" s="126" t="s">
        <v>61</v>
      </c>
      <c r="AN45" s="2"/>
      <c r="AO45" s="2"/>
      <c r="AP45" s="2"/>
      <c r="AQ45" s="2"/>
      <c r="AR45" s="2"/>
      <c r="AS45" s="2"/>
      <c r="AT45" s="112"/>
      <c r="AU45" s="126" t="s">
        <v>61</v>
      </c>
      <c r="AV45" s="2"/>
      <c r="AW45" s="2"/>
      <c r="AX45" s="2"/>
      <c r="AY45" s="2"/>
      <c r="AZ45" s="2"/>
      <c r="BA45" s="2"/>
      <c r="BB45" s="2"/>
      <c r="BC45" s="168"/>
      <c r="BD45" s="126" t="s">
        <v>61</v>
      </c>
      <c r="BE45" s="2"/>
      <c r="BF45" s="2"/>
      <c r="BG45" s="2"/>
      <c r="BH45" s="2"/>
      <c r="BI45" s="168"/>
      <c r="BJ45" s="169" t="s">
        <v>61</v>
      </c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170"/>
      <c r="DG45" s="126" t="s">
        <v>61</v>
      </c>
      <c r="DH45" s="2"/>
      <c r="DI45" s="2"/>
      <c r="DJ45" s="2"/>
      <c r="DK45" s="2"/>
      <c r="DL45" s="2"/>
      <c r="DM45" s="2"/>
      <c r="DN45" s="2"/>
    </row>
    <row r="46" spans="1:118" ht="12.75" customHeight="1">
      <c r="A46" s="31" t="b">
        <v>0</v>
      </c>
      <c r="B46" s="8"/>
      <c r="C46" s="6"/>
      <c r="D46" s="125" t="s">
        <v>61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126" t="s">
        <v>61</v>
      </c>
      <c r="U46" s="2"/>
      <c r="V46" s="2"/>
      <c r="W46" s="2"/>
      <c r="X46" s="2"/>
      <c r="Y46" s="2"/>
      <c r="Z46" s="6"/>
      <c r="AA46" s="126" t="s">
        <v>61</v>
      </c>
      <c r="AB46" s="2"/>
      <c r="AC46" s="6"/>
      <c r="AD46" s="126" t="s">
        <v>61</v>
      </c>
      <c r="AE46" s="2"/>
      <c r="AF46" s="2"/>
      <c r="AG46" s="2"/>
      <c r="AH46" s="2"/>
      <c r="AI46" s="2"/>
      <c r="AJ46" s="2"/>
      <c r="AK46" s="2"/>
      <c r="AL46" s="168"/>
      <c r="AM46" s="126" t="s">
        <v>61</v>
      </c>
      <c r="AN46" s="2"/>
      <c r="AO46" s="2"/>
      <c r="AP46" s="2"/>
      <c r="AQ46" s="2"/>
      <c r="AR46" s="2"/>
      <c r="AS46" s="2"/>
      <c r="AT46" s="112"/>
      <c r="AU46" s="126" t="s">
        <v>61</v>
      </c>
      <c r="AV46" s="2"/>
      <c r="AW46" s="2"/>
      <c r="AX46" s="2"/>
      <c r="AY46" s="2"/>
      <c r="AZ46" s="2"/>
      <c r="BA46" s="2"/>
      <c r="BB46" s="2"/>
      <c r="BC46" s="168"/>
      <c r="BD46" s="126" t="s">
        <v>61</v>
      </c>
      <c r="BE46" s="2"/>
      <c r="BF46" s="2"/>
      <c r="BG46" s="2"/>
      <c r="BH46" s="2"/>
      <c r="BI46" s="168"/>
      <c r="BJ46" s="169" t="s">
        <v>61</v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170"/>
      <c r="DG46" s="126" t="s">
        <v>61</v>
      </c>
      <c r="DH46" s="2"/>
      <c r="DI46" s="2"/>
      <c r="DJ46" s="2"/>
      <c r="DK46" s="2"/>
      <c r="DL46" s="2"/>
      <c r="DM46" s="2"/>
      <c r="DN46" s="2"/>
    </row>
    <row r="47" spans="1:118" ht="12.75" customHeight="1">
      <c r="A47" s="31" t="b">
        <v>0</v>
      </c>
      <c r="B47" s="8"/>
      <c r="C47" s="6"/>
      <c r="D47" s="125" t="s">
        <v>61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126" t="s">
        <v>61</v>
      </c>
      <c r="U47" s="2"/>
      <c r="V47" s="2"/>
      <c r="W47" s="2"/>
      <c r="X47" s="2"/>
      <c r="Y47" s="2"/>
      <c r="Z47" s="6"/>
      <c r="AA47" s="126" t="s">
        <v>61</v>
      </c>
      <c r="AB47" s="2"/>
      <c r="AC47" s="6"/>
      <c r="AD47" s="126" t="s">
        <v>61</v>
      </c>
      <c r="AE47" s="2"/>
      <c r="AF47" s="2"/>
      <c r="AG47" s="2"/>
      <c r="AH47" s="2"/>
      <c r="AI47" s="2"/>
      <c r="AJ47" s="2"/>
      <c r="AK47" s="2"/>
      <c r="AL47" s="168"/>
      <c r="AM47" s="126" t="s">
        <v>61</v>
      </c>
      <c r="AN47" s="2"/>
      <c r="AO47" s="2"/>
      <c r="AP47" s="2"/>
      <c r="AQ47" s="2"/>
      <c r="AR47" s="2"/>
      <c r="AS47" s="2"/>
      <c r="AT47" s="112"/>
      <c r="AU47" s="126" t="s">
        <v>61</v>
      </c>
      <c r="AV47" s="2"/>
      <c r="AW47" s="2"/>
      <c r="AX47" s="2"/>
      <c r="AY47" s="2"/>
      <c r="AZ47" s="2"/>
      <c r="BA47" s="2"/>
      <c r="BB47" s="2"/>
      <c r="BC47" s="168"/>
      <c r="BD47" s="126" t="s">
        <v>61</v>
      </c>
      <c r="BE47" s="2"/>
      <c r="BF47" s="2"/>
      <c r="BG47" s="2"/>
      <c r="BH47" s="2"/>
      <c r="BI47" s="168"/>
      <c r="BJ47" s="169" t="s">
        <v>61</v>
      </c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170"/>
      <c r="DG47" s="126" t="s">
        <v>61</v>
      </c>
      <c r="DH47" s="2"/>
      <c r="DI47" s="2"/>
      <c r="DJ47" s="2"/>
      <c r="DK47" s="2"/>
      <c r="DL47" s="2"/>
      <c r="DM47" s="2"/>
      <c r="DN47" s="2"/>
    </row>
    <row r="48" spans="1:118" ht="12.75" customHeight="1">
      <c r="A48" s="31" t="b">
        <v>0</v>
      </c>
      <c r="B48" s="8"/>
      <c r="C48" s="6"/>
      <c r="D48" s="125" t="s">
        <v>61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126" t="s">
        <v>61</v>
      </c>
      <c r="U48" s="2"/>
      <c r="V48" s="2"/>
      <c r="W48" s="2"/>
      <c r="X48" s="2"/>
      <c r="Y48" s="2"/>
      <c r="Z48" s="6"/>
      <c r="AA48" s="126" t="s">
        <v>61</v>
      </c>
      <c r="AB48" s="2"/>
      <c r="AC48" s="6"/>
      <c r="AD48" s="126" t="s">
        <v>61</v>
      </c>
      <c r="AE48" s="2"/>
      <c r="AF48" s="2"/>
      <c r="AG48" s="2"/>
      <c r="AH48" s="2"/>
      <c r="AI48" s="2"/>
      <c r="AJ48" s="2"/>
      <c r="AK48" s="2"/>
      <c r="AL48" s="168"/>
      <c r="AM48" s="126" t="s">
        <v>61</v>
      </c>
      <c r="AN48" s="2"/>
      <c r="AO48" s="2"/>
      <c r="AP48" s="2"/>
      <c r="AQ48" s="2"/>
      <c r="AR48" s="2"/>
      <c r="AS48" s="2"/>
      <c r="AT48" s="112"/>
      <c r="AU48" s="126" t="s">
        <v>61</v>
      </c>
      <c r="AV48" s="2"/>
      <c r="AW48" s="2"/>
      <c r="AX48" s="2"/>
      <c r="AY48" s="2"/>
      <c r="AZ48" s="2"/>
      <c r="BA48" s="2"/>
      <c r="BB48" s="2"/>
      <c r="BC48" s="168"/>
      <c r="BD48" s="126" t="s">
        <v>61</v>
      </c>
      <c r="BE48" s="2"/>
      <c r="BF48" s="2"/>
      <c r="BG48" s="2"/>
      <c r="BH48" s="2"/>
      <c r="BI48" s="168"/>
      <c r="BJ48" s="169" t="s">
        <v>61</v>
      </c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170"/>
      <c r="DG48" s="126" t="s">
        <v>61</v>
      </c>
      <c r="DH48" s="2"/>
      <c r="DI48" s="2"/>
      <c r="DJ48" s="2"/>
      <c r="DK48" s="2"/>
      <c r="DL48" s="2"/>
      <c r="DM48" s="2"/>
      <c r="DN48" s="2"/>
    </row>
    <row r="49" spans="1:118" ht="12.75" customHeight="1">
      <c r="A49" s="31" t="b">
        <v>0</v>
      </c>
      <c r="B49" s="8"/>
      <c r="C49" s="6"/>
      <c r="D49" s="125" t="s">
        <v>61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126" t="s">
        <v>61</v>
      </c>
      <c r="U49" s="2"/>
      <c r="V49" s="2"/>
      <c r="W49" s="2"/>
      <c r="X49" s="2"/>
      <c r="Y49" s="2"/>
      <c r="Z49" s="6"/>
      <c r="AA49" s="126" t="s">
        <v>61</v>
      </c>
      <c r="AB49" s="2"/>
      <c r="AC49" s="6"/>
      <c r="AD49" s="126" t="s">
        <v>61</v>
      </c>
      <c r="AE49" s="2"/>
      <c r="AF49" s="2"/>
      <c r="AG49" s="2"/>
      <c r="AH49" s="2"/>
      <c r="AI49" s="2"/>
      <c r="AJ49" s="2"/>
      <c r="AK49" s="2"/>
      <c r="AL49" s="168"/>
      <c r="AM49" s="126" t="s">
        <v>61</v>
      </c>
      <c r="AN49" s="2"/>
      <c r="AO49" s="2"/>
      <c r="AP49" s="2"/>
      <c r="AQ49" s="2"/>
      <c r="AR49" s="2"/>
      <c r="AS49" s="2"/>
      <c r="AT49" s="112"/>
      <c r="AU49" s="126" t="s">
        <v>61</v>
      </c>
      <c r="AV49" s="2"/>
      <c r="AW49" s="2"/>
      <c r="AX49" s="2"/>
      <c r="AY49" s="2"/>
      <c r="AZ49" s="2"/>
      <c r="BA49" s="2"/>
      <c r="BB49" s="2"/>
      <c r="BC49" s="168"/>
      <c r="BD49" s="126" t="s">
        <v>61</v>
      </c>
      <c r="BE49" s="2"/>
      <c r="BF49" s="2"/>
      <c r="BG49" s="2"/>
      <c r="BH49" s="2"/>
      <c r="BI49" s="168"/>
      <c r="BJ49" s="169" t="s">
        <v>61</v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170"/>
      <c r="DG49" s="126" t="s">
        <v>61</v>
      </c>
      <c r="DH49" s="2"/>
      <c r="DI49" s="2"/>
      <c r="DJ49" s="2"/>
      <c r="DK49" s="2"/>
      <c r="DL49" s="2"/>
      <c r="DM49" s="2"/>
      <c r="DN49" s="2"/>
    </row>
    <row r="50" spans="1:118" ht="18" customHeight="1">
      <c r="A50" s="22" t="s">
        <v>202</v>
      </c>
      <c r="B50" s="8"/>
      <c r="C50" s="6"/>
      <c r="D50" s="122" t="s">
        <v>221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6"/>
      <c r="T50" s="23" t="s">
        <v>195</v>
      </c>
      <c r="U50" s="8"/>
      <c r="V50" s="8"/>
      <c r="W50" s="8"/>
      <c r="X50" s="8"/>
      <c r="Y50" s="8"/>
      <c r="Z50" s="112"/>
      <c r="AA50" s="22" t="s">
        <v>196</v>
      </c>
      <c r="AB50" s="8"/>
      <c r="AC50" s="6"/>
      <c r="AD50" s="22" t="s">
        <v>197</v>
      </c>
      <c r="AE50" s="8"/>
      <c r="AF50" s="8"/>
      <c r="AG50" s="8"/>
      <c r="AH50" s="8"/>
      <c r="AI50" s="8"/>
      <c r="AJ50" s="8"/>
      <c r="AK50" s="8"/>
      <c r="AL50" s="168"/>
      <c r="AM50" s="22" t="s">
        <v>198</v>
      </c>
      <c r="AN50" s="8"/>
      <c r="AO50" s="8"/>
      <c r="AP50" s="8"/>
      <c r="AQ50" s="8"/>
      <c r="AR50" s="8"/>
      <c r="AS50" s="8"/>
      <c r="AT50" s="112"/>
      <c r="AU50" s="22" t="s">
        <v>199</v>
      </c>
      <c r="AV50" s="8"/>
      <c r="AW50" s="8"/>
      <c r="AX50" s="8"/>
      <c r="AY50" s="8"/>
      <c r="AZ50" s="8"/>
      <c r="BA50" s="8"/>
      <c r="BB50" s="8"/>
      <c r="BC50" s="168"/>
      <c r="BD50" s="22" t="s">
        <v>94</v>
      </c>
      <c r="BE50" s="8"/>
      <c r="BF50" s="8"/>
      <c r="BG50" s="8"/>
      <c r="BH50" s="8"/>
      <c r="BI50" s="168"/>
      <c r="BJ50" s="21" t="s">
        <v>200</v>
      </c>
      <c r="BK50" s="8"/>
      <c r="BL50" s="8"/>
      <c r="BM50" s="8"/>
      <c r="BN50" s="8"/>
      <c r="BO50" s="8"/>
      <c r="BP50" s="8"/>
      <c r="BQ50" s="112"/>
      <c r="BR50" s="112"/>
      <c r="BS50" s="112"/>
      <c r="BT50" s="112"/>
      <c r="BU50" s="112"/>
      <c r="BV50" s="112"/>
      <c r="BW50" s="112"/>
      <c r="BX50" s="168"/>
      <c r="BY50" s="168"/>
      <c r="BZ50" s="168"/>
      <c r="CA50" s="112"/>
      <c r="CB50" s="112"/>
      <c r="CC50" s="112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112"/>
      <c r="CY50" s="112"/>
      <c r="CZ50" s="112"/>
      <c r="DA50" s="112"/>
      <c r="DB50" s="112"/>
      <c r="DC50" s="112"/>
      <c r="DD50" s="112"/>
      <c r="DE50" s="112"/>
      <c r="DF50" s="112"/>
      <c r="DG50" s="22" t="s">
        <v>201</v>
      </c>
      <c r="DH50" s="8"/>
      <c r="DI50" s="8"/>
      <c r="DJ50" s="8"/>
      <c r="DK50" s="8"/>
      <c r="DL50" s="8"/>
      <c r="DM50" s="8"/>
      <c r="DN50" s="8"/>
    </row>
    <row r="51" spans="1:118" ht="12.75" customHeight="1">
      <c r="A51" s="31" t="b">
        <v>0</v>
      </c>
      <c r="B51" s="8"/>
      <c r="C51" s="6"/>
      <c r="D51" s="125" t="s">
        <v>61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126" t="s">
        <v>61</v>
      </c>
      <c r="U51" s="2"/>
      <c r="V51" s="2"/>
      <c r="W51" s="2"/>
      <c r="X51" s="2"/>
      <c r="Y51" s="2"/>
      <c r="Z51" s="6"/>
      <c r="AA51" s="126" t="s">
        <v>61</v>
      </c>
      <c r="AB51" s="2"/>
      <c r="AC51" s="6"/>
      <c r="AD51" s="126" t="s">
        <v>61</v>
      </c>
      <c r="AE51" s="2"/>
      <c r="AF51" s="2"/>
      <c r="AG51" s="2"/>
      <c r="AH51" s="2"/>
      <c r="AI51" s="2"/>
      <c r="AJ51" s="2"/>
      <c r="AK51" s="2"/>
      <c r="AL51" s="168"/>
      <c r="AM51" s="126" t="s">
        <v>61</v>
      </c>
      <c r="AN51" s="2"/>
      <c r="AO51" s="2"/>
      <c r="AP51" s="2"/>
      <c r="AQ51" s="2"/>
      <c r="AR51" s="2"/>
      <c r="AS51" s="2"/>
      <c r="AT51" s="112"/>
      <c r="AU51" s="126" t="s">
        <v>61</v>
      </c>
      <c r="AV51" s="2"/>
      <c r="AW51" s="2"/>
      <c r="AX51" s="2"/>
      <c r="AY51" s="2"/>
      <c r="AZ51" s="2"/>
      <c r="BA51" s="2"/>
      <c r="BB51" s="2"/>
      <c r="BC51" s="168"/>
      <c r="BD51" s="126" t="s">
        <v>61</v>
      </c>
      <c r="BE51" s="2"/>
      <c r="BF51" s="2"/>
      <c r="BG51" s="2"/>
      <c r="BH51" s="2"/>
      <c r="BI51" s="168"/>
      <c r="BJ51" s="169" t="s">
        <v>61</v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170"/>
      <c r="DG51" s="126" t="s">
        <v>61</v>
      </c>
      <c r="DH51" s="2"/>
      <c r="DI51" s="2"/>
      <c r="DJ51" s="2"/>
      <c r="DK51" s="2"/>
      <c r="DL51" s="2"/>
      <c r="DM51" s="2"/>
      <c r="DN51" s="2"/>
    </row>
    <row r="52" spans="1:118" ht="12.75" customHeight="1">
      <c r="A52" s="31" t="b">
        <v>0</v>
      </c>
      <c r="B52" s="8"/>
      <c r="C52" s="6"/>
      <c r="D52" s="125" t="s">
        <v>61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126" t="s">
        <v>61</v>
      </c>
      <c r="U52" s="2"/>
      <c r="V52" s="2"/>
      <c r="W52" s="2"/>
      <c r="X52" s="2"/>
      <c r="Y52" s="2"/>
      <c r="Z52" s="6"/>
      <c r="AA52" s="126" t="s">
        <v>61</v>
      </c>
      <c r="AB52" s="2"/>
      <c r="AC52" s="6"/>
      <c r="AD52" s="126" t="s">
        <v>61</v>
      </c>
      <c r="AE52" s="2"/>
      <c r="AF52" s="2"/>
      <c r="AG52" s="2"/>
      <c r="AH52" s="2"/>
      <c r="AI52" s="2"/>
      <c r="AJ52" s="2"/>
      <c r="AK52" s="2"/>
      <c r="AL52" s="168"/>
      <c r="AM52" s="126" t="s">
        <v>61</v>
      </c>
      <c r="AN52" s="2"/>
      <c r="AO52" s="2"/>
      <c r="AP52" s="2"/>
      <c r="AQ52" s="2"/>
      <c r="AR52" s="2"/>
      <c r="AS52" s="2"/>
      <c r="AT52" s="112"/>
      <c r="AU52" s="126" t="s">
        <v>61</v>
      </c>
      <c r="AV52" s="2"/>
      <c r="AW52" s="2"/>
      <c r="AX52" s="2"/>
      <c r="AY52" s="2"/>
      <c r="AZ52" s="2"/>
      <c r="BA52" s="2"/>
      <c r="BB52" s="2"/>
      <c r="BC52" s="168"/>
      <c r="BD52" s="126" t="s">
        <v>61</v>
      </c>
      <c r="BE52" s="2"/>
      <c r="BF52" s="2"/>
      <c r="BG52" s="2"/>
      <c r="BH52" s="2"/>
      <c r="BI52" s="168"/>
      <c r="BJ52" s="169" t="s">
        <v>61</v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170"/>
      <c r="DG52" s="126" t="s">
        <v>61</v>
      </c>
      <c r="DH52" s="2"/>
      <c r="DI52" s="2"/>
      <c r="DJ52" s="2"/>
      <c r="DK52" s="2"/>
      <c r="DL52" s="2"/>
      <c r="DM52" s="2"/>
      <c r="DN52" s="2"/>
    </row>
    <row r="53" spans="1:118" ht="12.75" customHeight="1">
      <c r="A53" s="31" t="b">
        <v>0</v>
      </c>
      <c r="B53" s="8"/>
      <c r="C53" s="6"/>
      <c r="D53" s="125" t="s">
        <v>61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126" t="s">
        <v>61</v>
      </c>
      <c r="U53" s="2"/>
      <c r="V53" s="2"/>
      <c r="W53" s="2"/>
      <c r="X53" s="2"/>
      <c r="Y53" s="2"/>
      <c r="Z53" s="6"/>
      <c r="AA53" s="126" t="s">
        <v>61</v>
      </c>
      <c r="AB53" s="2"/>
      <c r="AC53" s="6"/>
      <c r="AD53" s="126" t="s">
        <v>61</v>
      </c>
      <c r="AE53" s="2"/>
      <c r="AF53" s="2"/>
      <c r="AG53" s="2"/>
      <c r="AH53" s="2"/>
      <c r="AI53" s="2"/>
      <c r="AJ53" s="2"/>
      <c r="AK53" s="2"/>
      <c r="AL53" s="168"/>
      <c r="AM53" s="126" t="s">
        <v>61</v>
      </c>
      <c r="AN53" s="2"/>
      <c r="AO53" s="2"/>
      <c r="AP53" s="2"/>
      <c r="AQ53" s="2"/>
      <c r="AR53" s="2"/>
      <c r="AS53" s="2"/>
      <c r="AT53" s="112"/>
      <c r="AU53" s="126" t="s">
        <v>61</v>
      </c>
      <c r="AV53" s="2"/>
      <c r="AW53" s="2"/>
      <c r="AX53" s="2"/>
      <c r="AY53" s="2"/>
      <c r="AZ53" s="2"/>
      <c r="BA53" s="2"/>
      <c r="BB53" s="2"/>
      <c r="BC53" s="168"/>
      <c r="BD53" s="126" t="s">
        <v>61</v>
      </c>
      <c r="BE53" s="2"/>
      <c r="BF53" s="2"/>
      <c r="BG53" s="2"/>
      <c r="BH53" s="2"/>
      <c r="BI53" s="168"/>
      <c r="BJ53" s="169" t="s">
        <v>61</v>
      </c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170"/>
      <c r="DG53" s="126" t="s">
        <v>61</v>
      </c>
      <c r="DH53" s="2"/>
      <c r="DI53" s="2"/>
      <c r="DJ53" s="2"/>
      <c r="DK53" s="2"/>
      <c r="DL53" s="2"/>
      <c r="DM53" s="2"/>
      <c r="DN53" s="2"/>
    </row>
    <row r="54" spans="1:118" ht="12.75" customHeight="1">
      <c r="A54" s="31" t="b">
        <v>0</v>
      </c>
      <c r="B54" s="8"/>
      <c r="C54" s="6"/>
      <c r="D54" s="125" t="s">
        <v>61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126" t="s">
        <v>61</v>
      </c>
      <c r="U54" s="2"/>
      <c r="V54" s="2"/>
      <c r="W54" s="2"/>
      <c r="X54" s="2"/>
      <c r="Y54" s="2"/>
      <c r="Z54" s="6"/>
      <c r="AA54" s="126" t="s">
        <v>61</v>
      </c>
      <c r="AB54" s="2"/>
      <c r="AC54" s="6"/>
      <c r="AD54" s="126" t="s">
        <v>61</v>
      </c>
      <c r="AE54" s="2"/>
      <c r="AF54" s="2"/>
      <c r="AG54" s="2"/>
      <c r="AH54" s="2"/>
      <c r="AI54" s="2"/>
      <c r="AJ54" s="2"/>
      <c r="AK54" s="2"/>
      <c r="AL54" s="168"/>
      <c r="AM54" s="126" t="s">
        <v>61</v>
      </c>
      <c r="AN54" s="2"/>
      <c r="AO54" s="2"/>
      <c r="AP54" s="2"/>
      <c r="AQ54" s="2"/>
      <c r="AR54" s="2"/>
      <c r="AS54" s="2"/>
      <c r="AT54" s="112"/>
      <c r="AU54" s="126" t="s">
        <v>61</v>
      </c>
      <c r="AV54" s="2"/>
      <c r="AW54" s="2"/>
      <c r="AX54" s="2"/>
      <c r="AY54" s="2"/>
      <c r="AZ54" s="2"/>
      <c r="BA54" s="2"/>
      <c r="BB54" s="2"/>
      <c r="BC54" s="168"/>
      <c r="BD54" s="126" t="s">
        <v>61</v>
      </c>
      <c r="BE54" s="2"/>
      <c r="BF54" s="2"/>
      <c r="BG54" s="2"/>
      <c r="BH54" s="2"/>
      <c r="BI54" s="168"/>
      <c r="BJ54" s="169" t="s">
        <v>61</v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170"/>
      <c r="DG54" s="126" t="s">
        <v>61</v>
      </c>
      <c r="DH54" s="2"/>
      <c r="DI54" s="2"/>
      <c r="DJ54" s="2"/>
      <c r="DK54" s="2"/>
      <c r="DL54" s="2"/>
      <c r="DM54" s="2"/>
      <c r="DN54" s="2"/>
    </row>
    <row r="55" spans="1:118" ht="12.75" customHeight="1">
      <c r="A55" s="31" t="b">
        <v>0</v>
      </c>
      <c r="B55" s="8"/>
      <c r="C55" s="6"/>
      <c r="D55" s="125" t="s">
        <v>61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126" t="s">
        <v>61</v>
      </c>
      <c r="U55" s="2"/>
      <c r="V55" s="2"/>
      <c r="W55" s="2"/>
      <c r="X55" s="2"/>
      <c r="Y55" s="2"/>
      <c r="Z55" s="6"/>
      <c r="AA55" s="126" t="s">
        <v>61</v>
      </c>
      <c r="AB55" s="2"/>
      <c r="AC55" s="6"/>
      <c r="AD55" s="126" t="s">
        <v>61</v>
      </c>
      <c r="AE55" s="2"/>
      <c r="AF55" s="2"/>
      <c r="AG55" s="2"/>
      <c r="AH55" s="2"/>
      <c r="AI55" s="2"/>
      <c r="AJ55" s="2"/>
      <c r="AK55" s="2"/>
      <c r="AL55" s="168"/>
      <c r="AM55" s="126" t="s">
        <v>61</v>
      </c>
      <c r="AN55" s="2"/>
      <c r="AO55" s="2"/>
      <c r="AP55" s="2"/>
      <c r="AQ55" s="2"/>
      <c r="AR55" s="2"/>
      <c r="AS55" s="2"/>
      <c r="AT55" s="112"/>
      <c r="AU55" s="126" t="s">
        <v>61</v>
      </c>
      <c r="AV55" s="2"/>
      <c r="AW55" s="2"/>
      <c r="AX55" s="2"/>
      <c r="AY55" s="2"/>
      <c r="AZ55" s="2"/>
      <c r="BA55" s="2"/>
      <c r="BB55" s="2"/>
      <c r="BC55" s="168"/>
      <c r="BD55" s="126" t="s">
        <v>61</v>
      </c>
      <c r="BE55" s="2"/>
      <c r="BF55" s="2"/>
      <c r="BG55" s="2"/>
      <c r="BH55" s="2"/>
      <c r="BI55" s="168"/>
      <c r="BJ55" s="169" t="s">
        <v>61</v>
      </c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170"/>
      <c r="DG55" s="126" t="s">
        <v>61</v>
      </c>
      <c r="DH55" s="2"/>
      <c r="DI55" s="2"/>
      <c r="DJ55" s="2"/>
      <c r="DK55" s="2"/>
      <c r="DL55" s="2"/>
      <c r="DM55" s="2"/>
      <c r="DN55" s="2"/>
    </row>
    <row r="56" spans="1:118" ht="12.75" customHeight="1">
      <c r="A56" s="31" t="b">
        <v>0</v>
      </c>
      <c r="B56" s="8"/>
      <c r="C56" s="6"/>
      <c r="D56" s="125" t="s">
        <v>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126" t="s">
        <v>61</v>
      </c>
      <c r="U56" s="2"/>
      <c r="V56" s="2"/>
      <c r="W56" s="2"/>
      <c r="X56" s="2"/>
      <c r="Y56" s="2"/>
      <c r="Z56" s="6"/>
      <c r="AA56" s="126" t="s">
        <v>61</v>
      </c>
      <c r="AB56" s="2"/>
      <c r="AC56" s="6"/>
      <c r="AD56" s="126" t="s">
        <v>61</v>
      </c>
      <c r="AE56" s="2"/>
      <c r="AF56" s="2"/>
      <c r="AG56" s="2"/>
      <c r="AH56" s="2"/>
      <c r="AI56" s="2"/>
      <c r="AJ56" s="2"/>
      <c r="AK56" s="2"/>
      <c r="AL56" s="168"/>
      <c r="AM56" s="126" t="s">
        <v>61</v>
      </c>
      <c r="AN56" s="2"/>
      <c r="AO56" s="2"/>
      <c r="AP56" s="2"/>
      <c r="AQ56" s="2"/>
      <c r="AR56" s="2"/>
      <c r="AS56" s="2"/>
      <c r="AT56" s="112"/>
      <c r="AU56" s="126" t="s">
        <v>61</v>
      </c>
      <c r="AV56" s="2"/>
      <c r="AW56" s="2"/>
      <c r="AX56" s="2"/>
      <c r="AY56" s="2"/>
      <c r="AZ56" s="2"/>
      <c r="BA56" s="2"/>
      <c r="BB56" s="2"/>
      <c r="BC56" s="168"/>
      <c r="BD56" s="126" t="s">
        <v>61</v>
      </c>
      <c r="BE56" s="2"/>
      <c r="BF56" s="2"/>
      <c r="BG56" s="2"/>
      <c r="BH56" s="2"/>
      <c r="BI56" s="168"/>
      <c r="BJ56" s="169" t="s">
        <v>61</v>
      </c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170"/>
      <c r="DG56" s="126" t="s">
        <v>61</v>
      </c>
      <c r="DH56" s="2"/>
      <c r="DI56" s="2"/>
      <c r="DJ56" s="2"/>
      <c r="DK56" s="2"/>
      <c r="DL56" s="2"/>
      <c r="DM56" s="2"/>
      <c r="DN56" s="2"/>
    </row>
    <row r="57" spans="1:118" ht="12.75" customHeight="1">
      <c r="A57" s="31" t="b">
        <v>0</v>
      </c>
      <c r="B57" s="8"/>
      <c r="C57" s="6"/>
      <c r="D57" s="125" t="s">
        <v>61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126" t="s">
        <v>61</v>
      </c>
      <c r="U57" s="2"/>
      <c r="V57" s="2"/>
      <c r="W57" s="2"/>
      <c r="X57" s="2"/>
      <c r="Y57" s="2"/>
      <c r="Z57" s="6"/>
      <c r="AA57" s="126" t="s">
        <v>61</v>
      </c>
      <c r="AB57" s="2"/>
      <c r="AC57" s="6"/>
      <c r="AD57" s="126" t="s">
        <v>61</v>
      </c>
      <c r="AE57" s="2"/>
      <c r="AF57" s="2"/>
      <c r="AG57" s="2"/>
      <c r="AH57" s="2"/>
      <c r="AI57" s="2"/>
      <c r="AJ57" s="2"/>
      <c r="AK57" s="2"/>
      <c r="AL57" s="168"/>
      <c r="AM57" s="126" t="s">
        <v>61</v>
      </c>
      <c r="AN57" s="2"/>
      <c r="AO57" s="2"/>
      <c r="AP57" s="2"/>
      <c r="AQ57" s="2"/>
      <c r="AR57" s="2"/>
      <c r="AS57" s="2"/>
      <c r="AT57" s="112"/>
      <c r="AU57" s="126" t="s">
        <v>61</v>
      </c>
      <c r="AV57" s="2"/>
      <c r="AW57" s="2"/>
      <c r="AX57" s="2"/>
      <c r="AY57" s="2"/>
      <c r="AZ57" s="2"/>
      <c r="BA57" s="2"/>
      <c r="BB57" s="2"/>
      <c r="BC57" s="168"/>
      <c r="BD57" s="126" t="s">
        <v>61</v>
      </c>
      <c r="BE57" s="2"/>
      <c r="BF57" s="2"/>
      <c r="BG57" s="2"/>
      <c r="BH57" s="2"/>
      <c r="BI57" s="168"/>
      <c r="BJ57" s="169" t="s">
        <v>61</v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170"/>
      <c r="DG57" s="126" t="s">
        <v>61</v>
      </c>
      <c r="DH57" s="2"/>
      <c r="DI57" s="2"/>
      <c r="DJ57" s="2"/>
      <c r="DK57" s="2"/>
      <c r="DL57" s="2"/>
      <c r="DM57" s="2"/>
      <c r="DN57" s="2"/>
    </row>
    <row r="58" spans="1:118" ht="12.75" customHeight="1">
      <c r="A58" s="31" t="b">
        <v>0</v>
      </c>
      <c r="B58" s="8"/>
      <c r="C58" s="6"/>
      <c r="D58" s="125" t="s">
        <v>61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126" t="s">
        <v>61</v>
      </c>
      <c r="U58" s="2"/>
      <c r="V58" s="2"/>
      <c r="W58" s="2"/>
      <c r="X58" s="2"/>
      <c r="Y58" s="2"/>
      <c r="Z58" s="6"/>
      <c r="AA58" s="126" t="s">
        <v>61</v>
      </c>
      <c r="AB58" s="2"/>
      <c r="AC58" s="6"/>
      <c r="AD58" s="126" t="s">
        <v>61</v>
      </c>
      <c r="AE58" s="2"/>
      <c r="AF58" s="2"/>
      <c r="AG58" s="2"/>
      <c r="AH58" s="2"/>
      <c r="AI58" s="2"/>
      <c r="AJ58" s="2"/>
      <c r="AK58" s="2"/>
      <c r="AL58" s="168"/>
      <c r="AM58" s="126" t="s">
        <v>61</v>
      </c>
      <c r="AN58" s="2"/>
      <c r="AO58" s="2"/>
      <c r="AP58" s="2"/>
      <c r="AQ58" s="2"/>
      <c r="AR58" s="2"/>
      <c r="AS58" s="2"/>
      <c r="AT58" s="112"/>
      <c r="AU58" s="126" t="s">
        <v>61</v>
      </c>
      <c r="AV58" s="2"/>
      <c r="AW58" s="2"/>
      <c r="AX58" s="2"/>
      <c r="AY58" s="2"/>
      <c r="AZ58" s="2"/>
      <c r="BA58" s="2"/>
      <c r="BB58" s="2"/>
      <c r="BC58" s="168"/>
      <c r="BD58" s="126" t="s">
        <v>61</v>
      </c>
      <c r="BE58" s="2"/>
      <c r="BF58" s="2"/>
      <c r="BG58" s="2"/>
      <c r="BH58" s="2"/>
      <c r="BI58" s="168"/>
      <c r="BJ58" s="169" t="s">
        <v>61</v>
      </c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170"/>
      <c r="DG58" s="126" t="s">
        <v>61</v>
      </c>
      <c r="DH58" s="2"/>
      <c r="DI58" s="2"/>
      <c r="DJ58" s="2"/>
      <c r="DK58" s="2"/>
      <c r="DL58" s="2"/>
      <c r="DM58" s="2"/>
      <c r="DN58" s="2"/>
    </row>
    <row r="59" spans="1:118" ht="12.75" customHeight="1">
      <c r="A59" s="31" t="b">
        <v>0</v>
      </c>
      <c r="B59" s="8"/>
      <c r="C59" s="6"/>
      <c r="D59" s="125" t="s">
        <v>61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126" t="s">
        <v>61</v>
      </c>
      <c r="U59" s="2"/>
      <c r="V59" s="2"/>
      <c r="W59" s="2"/>
      <c r="X59" s="2"/>
      <c r="Y59" s="2"/>
      <c r="Z59" s="6"/>
      <c r="AA59" s="126" t="s">
        <v>61</v>
      </c>
      <c r="AB59" s="2"/>
      <c r="AC59" s="6"/>
      <c r="AD59" s="126" t="s">
        <v>61</v>
      </c>
      <c r="AE59" s="2"/>
      <c r="AF59" s="2"/>
      <c r="AG59" s="2"/>
      <c r="AH59" s="2"/>
      <c r="AI59" s="2"/>
      <c r="AJ59" s="2"/>
      <c r="AK59" s="2"/>
      <c r="AL59" s="168"/>
      <c r="AM59" s="126" t="s">
        <v>61</v>
      </c>
      <c r="AN59" s="2"/>
      <c r="AO59" s="2"/>
      <c r="AP59" s="2"/>
      <c r="AQ59" s="2"/>
      <c r="AR59" s="2"/>
      <c r="AS59" s="2"/>
      <c r="AT59" s="112"/>
      <c r="AU59" s="126" t="s">
        <v>61</v>
      </c>
      <c r="AV59" s="2"/>
      <c r="AW59" s="2"/>
      <c r="AX59" s="2"/>
      <c r="AY59" s="2"/>
      <c r="AZ59" s="2"/>
      <c r="BA59" s="2"/>
      <c r="BB59" s="2"/>
      <c r="BC59" s="168"/>
      <c r="BD59" s="126" t="s">
        <v>61</v>
      </c>
      <c r="BE59" s="2"/>
      <c r="BF59" s="2"/>
      <c r="BG59" s="2"/>
      <c r="BH59" s="2"/>
      <c r="BI59" s="168"/>
      <c r="BJ59" s="169" t="s">
        <v>61</v>
      </c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170"/>
      <c r="DG59" s="126" t="s">
        <v>61</v>
      </c>
      <c r="DH59" s="2"/>
      <c r="DI59" s="2"/>
      <c r="DJ59" s="2"/>
      <c r="DK59" s="2"/>
      <c r="DL59" s="2"/>
      <c r="DM59" s="2"/>
      <c r="DN59" s="2"/>
    </row>
    <row r="60" spans="1:118" ht="12.75" customHeight="1">
      <c r="A60" s="31" t="b">
        <v>0</v>
      </c>
      <c r="B60" s="8"/>
      <c r="C60" s="6"/>
      <c r="D60" s="125" t="s">
        <v>61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126" t="s">
        <v>61</v>
      </c>
      <c r="U60" s="2"/>
      <c r="V60" s="2"/>
      <c r="W60" s="2"/>
      <c r="X60" s="2"/>
      <c r="Y60" s="2"/>
      <c r="Z60" s="6"/>
      <c r="AA60" s="126" t="s">
        <v>61</v>
      </c>
      <c r="AB60" s="2"/>
      <c r="AC60" s="6"/>
      <c r="AD60" s="126" t="s">
        <v>61</v>
      </c>
      <c r="AE60" s="2"/>
      <c r="AF60" s="2"/>
      <c r="AG60" s="2"/>
      <c r="AH60" s="2"/>
      <c r="AI60" s="2"/>
      <c r="AJ60" s="2"/>
      <c r="AK60" s="2"/>
      <c r="AL60" s="168"/>
      <c r="AM60" s="126" t="s">
        <v>61</v>
      </c>
      <c r="AN60" s="2"/>
      <c r="AO60" s="2"/>
      <c r="AP60" s="2"/>
      <c r="AQ60" s="2"/>
      <c r="AR60" s="2"/>
      <c r="AS60" s="2"/>
      <c r="AT60" s="112"/>
      <c r="AU60" s="126" t="s">
        <v>61</v>
      </c>
      <c r="AV60" s="2"/>
      <c r="AW60" s="2"/>
      <c r="AX60" s="2"/>
      <c r="AY60" s="2"/>
      <c r="AZ60" s="2"/>
      <c r="BA60" s="2"/>
      <c r="BB60" s="2"/>
      <c r="BC60" s="168"/>
      <c r="BD60" s="126" t="s">
        <v>61</v>
      </c>
      <c r="BE60" s="2"/>
      <c r="BF60" s="2"/>
      <c r="BG60" s="2"/>
      <c r="BH60" s="2"/>
      <c r="BI60" s="168"/>
      <c r="BJ60" s="169" t="s">
        <v>61</v>
      </c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170"/>
      <c r="DG60" s="126" t="s">
        <v>61</v>
      </c>
      <c r="DH60" s="2"/>
      <c r="DI60" s="2"/>
      <c r="DJ60" s="2"/>
      <c r="DK60" s="2"/>
      <c r="DL60" s="2"/>
      <c r="DM60" s="2"/>
      <c r="DN60" s="2"/>
    </row>
    <row r="61" spans="1:118" ht="12.75" customHeight="1">
      <c r="A61" s="31" t="b">
        <v>0</v>
      </c>
      <c r="B61" s="8"/>
      <c r="C61" s="6"/>
      <c r="D61" s="125" t="s">
        <v>61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126" t="s">
        <v>61</v>
      </c>
      <c r="U61" s="2"/>
      <c r="V61" s="2"/>
      <c r="W61" s="2"/>
      <c r="X61" s="2"/>
      <c r="Y61" s="2"/>
      <c r="Z61" s="6"/>
      <c r="AA61" s="126" t="s">
        <v>61</v>
      </c>
      <c r="AB61" s="2"/>
      <c r="AC61" s="6"/>
      <c r="AD61" s="126" t="s">
        <v>61</v>
      </c>
      <c r="AE61" s="2"/>
      <c r="AF61" s="2"/>
      <c r="AG61" s="2"/>
      <c r="AH61" s="2"/>
      <c r="AI61" s="2"/>
      <c r="AJ61" s="2"/>
      <c r="AK61" s="2"/>
      <c r="AL61" s="168"/>
      <c r="AM61" s="126" t="s">
        <v>61</v>
      </c>
      <c r="AN61" s="2"/>
      <c r="AO61" s="2"/>
      <c r="AP61" s="2"/>
      <c r="AQ61" s="2"/>
      <c r="AR61" s="2"/>
      <c r="AS61" s="2"/>
      <c r="AT61" s="112"/>
      <c r="AU61" s="126" t="s">
        <v>61</v>
      </c>
      <c r="AV61" s="2"/>
      <c r="AW61" s="2"/>
      <c r="AX61" s="2"/>
      <c r="AY61" s="2"/>
      <c r="AZ61" s="2"/>
      <c r="BA61" s="2"/>
      <c r="BB61" s="2"/>
      <c r="BC61" s="168"/>
      <c r="BD61" s="126" t="s">
        <v>61</v>
      </c>
      <c r="BE61" s="2"/>
      <c r="BF61" s="2"/>
      <c r="BG61" s="2"/>
      <c r="BH61" s="2"/>
      <c r="BI61" s="168"/>
      <c r="BJ61" s="169" t="s">
        <v>61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170"/>
      <c r="DG61" s="126" t="s">
        <v>61</v>
      </c>
      <c r="DH61" s="2"/>
      <c r="DI61" s="2"/>
      <c r="DJ61" s="2"/>
      <c r="DK61" s="2"/>
      <c r="DL61" s="2"/>
      <c r="DM61" s="2"/>
      <c r="DN61" s="2"/>
    </row>
    <row r="62" spans="1:118" ht="12.75" customHeight="1">
      <c r="A62" s="31" t="b">
        <v>0</v>
      </c>
      <c r="B62" s="8"/>
      <c r="C62" s="6"/>
      <c r="D62" s="125" t="s">
        <v>61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126" t="s">
        <v>61</v>
      </c>
      <c r="U62" s="2"/>
      <c r="V62" s="2"/>
      <c r="W62" s="2"/>
      <c r="X62" s="2"/>
      <c r="Y62" s="2"/>
      <c r="Z62" s="6"/>
      <c r="AA62" s="126" t="s">
        <v>61</v>
      </c>
      <c r="AB62" s="2"/>
      <c r="AC62" s="6"/>
      <c r="AD62" s="126" t="s">
        <v>61</v>
      </c>
      <c r="AE62" s="2"/>
      <c r="AF62" s="2"/>
      <c r="AG62" s="2"/>
      <c r="AH62" s="2"/>
      <c r="AI62" s="2"/>
      <c r="AJ62" s="2"/>
      <c r="AK62" s="2"/>
      <c r="AL62" s="168"/>
      <c r="AM62" s="126" t="s">
        <v>61</v>
      </c>
      <c r="AN62" s="2"/>
      <c r="AO62" s="2"/>
      <c r="AP62" s="2"/>
      <c r="AQ62" s="2"/>
      <c r="AR62" s="2"/>
      <c r="AS62" s="2"/>
      <c r="AT62" s="112"/>
      <c r="AU62" s="126" t="s">
        <v>61</v>
      </c>
      <c r="AV62" s="2"/>
      <c r="AW62" s="2"/>
      <c r="AX62" s="2"/>
      <c r="AY62" s="2"/>
      <c r="AZ62" s="2"/>
      <c r="BA62" s="2"/>
      <c r="BB62" s="2"/>
      <c r="BC62" s="168"/>
      <c r="BD62" s="126" t="s">
        <v>61</v>
      </c>
      <c r="BE62" s="2"/>
      <c r="BF62" s="2"/>
      <c r="BG62" s="2"/>
      <c r="BH62" s="2"/>
      <c r="BI62" s="168"/>
      <c r="BJ62" s="169" t="s">
        <v>61</v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170"/>
      <c r="DG62" s="126" t="s">
        <v>61</v>
      </c>
      <c r="DH62" s="2"/>
      <c r="DI62" s="2"/>
      <c r="DJ62" s="2"/>
      <c r="DK62" s="2"/>
      <c r="DL62" s="2"/>
      <c r="DM62" s="2"/>
      <c r="DN62" s="2"/>
    </row>
    <row r="63" spans="1:118" ht="12.75" customHeight="1">
      <c r="A63" s="31" t="b">
        <v>0</v>
      </c>
      <c r="B63" s="8"/>
      <c r="C63" s="6"/>
      <c r="D63" s="125" t="s">
        <v>61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126" t="s">
        <v>61</v>
      </c>
      <c r="U63" s="2"/>
      <c r="V63" s="2"/>
      <c r="W63" s="2"/>
      <c r="X63" s="2"/>
      <c r="Y63" s="2"/>
      <c r="Z63" s="6"/>
      <c r="AA63" s="126" t="s">
        <v>61</v>
      </c>
      <c r="AB63" s="2"/>
      <c r="AC63" s="6"/>
      <c r="AD63" s="126" t="s">
        <v>61</v>
      </c>
      <c r="AE63" s="2"/>
      <c r="AF63" s="2"/>
      <c r="AG63" s="2"/>
      <c r="AH63" s="2"/>
      <c r="AI63" s="2"/>
      <c r="AJ63" s="2"/>
      <c r="AK63" s="2"/>
      <c r="AL63" s="168"/>
      <c r="AM63" s="126" t="s">
        <v>61</v>
      </c>
      <c r="AN63" s="2"/>
      <c r="AO63" s="2"/>
      <c r="AP63" s="2"/>
      <c r="AQ63" s="2"/>
      <c r="AR63" s="2"/>
      <c r="AS63" s="2"/>
      <c r="AT63" s="112"/>
      <c r="AU63" s="126" t="s">
        <v>61</v>
      </c>
      <c r="AV63" s="2"/>
      <c r="AW63" s="2"/>
      <c r="AX63" s="2"/>
      <c r="AY63" s="2"/>
      <c r="AZ63" s="2"/>
      <c r="BA63" s="2"/>
      <c r="BB63" s="2"/>
      <c r="BC63" s="168"/>
      <c r="BD63" s="126" t="s">
        <v>61</v>
      </c>
      <c r="BE63" s="2"/>
      <c r="BF63" s="2"/>
      <c r="BG63" s="2"/>
      <c r="BH63" s="2"/>
      <c r="BI63" s="168"/>
      <c r="BJ63" s="169" t="s">
        <v>61</v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170"/>
      <c r="DG63" s="126" t="s">
        <v>61</v>
      </c>
      <c r="DH63" s="2"/>
      <c r="DI63" s="2"/>
      <c r="DJ63" s="2"/>
      <c r="DK63" s="2"/>
      <c r="DL63" s="2"/>
      <c r="DM63" s="2"/>
      <c r="DN63" s="2"/>
    </row>
    <row r="64" spans="1:118" ht="12.75" customHeight="1">
      <c r="A64" s="31" t="b">
        <v>0</v>
      </c>
      <c r="B64" s="8"/>
      <c r="C64" s="6"/>
      <c r="D64" s="125" t="s">
        <v>61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126" t="s">
        <v>61</v>
      </c>
      <c r="U64" s="2"/>
      <c r="V64" s="2"/>
      <c r="W64" s="2"/>
      <c r="X64" s="2"/>
      <c r="Y64" s="2"/>
      <c r="Z64" s="6"/>
      <c r="AA64" s="126" t="s">
        <v>61</v>
      </c>
      <c r="AB64" s="2"/>
      <c r="AC64" s="6"/>
      <c r="AD64" s="126" t="s">
        <v>61</v>
      </c>
      <c r="AE64" s="2"/>
      <c r="AF64" s="2"/>
      <c r="AG64" s="2"/>
      <c r="AH64" s="2"/>
      <c r="AI64" s="2"/>
      <c r="AJ64" s="2"/>
      <c r="AK64" s="2"/>
      <c r="AL64" s="168"/>
      <c r="AM64" s="126" t="s">
        <v>61</v>
      </c>
      <c r="AN64" s="2"/>
      <c r="AO64" s="2"/>
      <c r="AP64" s="2"/>
      <c r="AQ64" s="2"/>
      <c r="AR64" s="2"/>
      <c r="AS64" s="2"/>
      <c r="AT64" s="112"/>
      <c r="AU64" s="126" t="s">
        <v>61</v>
      </c>
      <c r="AV64" s="2"/>
      <c r="AW64" s="2"/>
      <c r="AX64" s="2"/>
      <c r="AY64" s="2"/>
      <c r="AZ64" s="2"/>
      <c r="BA64" s="2"/>
      <c r="BB64" s="2"/>
      <c r="BC64" s="168"/>
      <c r="BD64" s="126" t="s">
        <v>61</v>
      </c>
      <c r="BE64" s="2"/>
      <c r="BF64" s="2"/>
      <c r="BG64" s="2"/>
      <c r="BH64" s="2"/>
      <c r="BI64" s="168"/>
      <c r="BJ64" s="169" t="s">
        <v>61</v>
      </c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170"/>
      <c r="DG64" s="126" t="s">
        <v>61</v>
      </c>
      <c r="DH64" s="2"/>
      <c r="DI64" s="2"/>
      <c r="DJ64" s="2"/>
      <c r="DK64" s="2"/>
      <c r="DL64" s="2"/>
      <c r="DM64" s="2"/>
      <c r="DN64" s="2"/>
    </row>
    <row r="65" spans="1:118" ht="12.75" customHeight="1">
      <c r="A65" s="31" t="b">
        <v>0</v>
      </c>
      <c r="B65" s="8"/>
      <c r="C65" s="6"/>
      <c r="D65" s="125" t="s">
        <v>61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6"/>
      <c r="T65" s="126" t="s">
        <v>61</v>
      </c>
      <c r="U65" s="2"/>
      <c r="V65" s="2"/>
      <c r="W65" s="2"/>
      <c r="X65" s="2"/>
      <c r="Y65" s="2"/>
      <c r="Z65" s="6"/>
      <c r="AA65" s="126" t="s">
        <v>61</v>
      </c>
      <c r="AB65" s="2"/>
      <c r="AC65" s="6"/>
      <c r="AD65" s="126" t="s">
        <v>61</v>
      </c>
      <c r="AE65" s="2"/>
      <c r="AF65" s="2"/>
      <c r="AG65" s="2"/>
      <c r="AH65" s="2"/>
      <c r="AI65" s="2"/>
      <c r="AJ65" s="2"/>
      <c r="AK65" s="2"/>
      <c r="AL65" s="168"/>
      <c r="AM65" s="126" t="s">
        <v>61</v>
      </c>
      <c r="AN65" s="2"/>
      <c r="AO65" s="2"/>
      <c r="AP65" s="2"/>
      <c r="AQ65" s="2"/>
      <c r="AR65" s="2"/>
      <c r="AS65" s="2"/>
      <c r="AT65" s="112"/>
      <c r="AU65" s="126" t="s">
        <v>61</v>
      </c>
      <c r="AV65" s="2"/>
      <c r="AW65" s="2"/>
      <c r="AX65" s="2"/>
      <c r="AY65" s="2"/>
      <c r="AZ65" s="2"/>
      <c r="BA65" s="2"/>
      <c r="BB65" s="2"/>
      <c r="BC65" s="168"/>
      <c r="BD65" s="126" t="s">
        <v>61</v>
      </c>
      <c r="BE65" s="2"/>
      <c r="BF65" s="2"/>
      <c r="BG65" s="2"/>
      <c r="BH65" s="2"/>
      <c r="BI65" s="168"/>
      <c r="BJ65" s="169" t="s">
        <v>61</v>
      </c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170"/>
      <c r="DG65" s="126" t="s">
        <v>61</v>
      </c>
      <c r="DH65" s="2"/>
      <c r="DI65" s="2"/>
      <c r="DJ65" s="2"/>
      <c r="DK65" s="2"/>
      <c r="DL65" s="2"/>
      <c r="DM65" s="2"/>
      <c r="DN65" s="2"/>
    </row>
    <row r="66" spans="1:118" ht="12.75" customHeight="1">
      <c r="A66" s="31" t="b">
        <v>0</v>
      </c>
      <c r="B66" s="8"/>
      <c r="C66" s="6"/>
      <c r="D66" s="125" t="s">
        <v>61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6"/>
      <c r="T66" s="126" t="s">
        <v>61</v>
      </c>
      <c r="U66" s="2"/>
      <c r="V66" s="2"/>
      <c r="W66" s="2"/>
      <c r="X66" s="2"/>
      <c r="Y66" s="2"/>
      <c r="Z66" s="6"/>
      <c r="AA66" s="126" t="s">
        <v>61</v>
      </c>
      <c r="AB66" s="2"/>
      <c r="AC66" s="6"/>
      <c r="AD66" s="126" t="s">
        <v>61</v>
      </c>
      <c r="AE66" s="2"/>
      <c r="AF66" s="2"/>
      <c r="AG66" s="2"/>
      <c r="AH66" s="2"/>
      <c r="AI66" s="2"/>
      <c r="AJ66" s="2"/>
      <c r="AK66" s="2"/>
      <c r="AL66" s="168"/>
      <c r="AM66" s="126" t="s">
        <v>61</v>
      </c>
      <c r="AN66" s="2"/>
      <c r="AO66" s="2"/>
      <c r="AP66" s="2"/>
      <c r="AQ66" s="2"/>
      <c r="AR66" s="2"/>
      <c r="AS66" s="2"/>
      <c r="AT66" s="112"/>
      <c r="AU66" s="126" t="s">
        <v>61</v>
      </c>
      <c r="AV66" s="2"/>
      <c r="AW66" s="2"/>
      <c r="AX66" s="2"/>
      <c r="AY66" s="2"/>
      <c r="AZ66" s="2"/>
      <c r="BA66" s="2"/>
      <c r="BB66" s="2"/>
      <c r="BC66" s="168"/>
      <c r="BD66" s="126" t="s">
        <v>61</v>
      </c>
      <c r="BE66" s="2"/>
      <c r="BF66" s="2"/>
      <c r="BG66" s="2"/>
      <c r="BH66" s="2"/>
      <c r="BI66" s="168"/>
      <c r="BJ66" s="169" t="s">
        <v>61</v>
      </c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170"/>
      <c r="DG66" s="126" t="s">
        <v>61</v>
      </c>
      <c r="DH66" s="2"/>
      <c r="DI66" s="2"/>
      <c r="DJ66" s="2"/>
      <c r="DK66" s="2"/>
      <c r="DL66" s="2"/>
      <c r="DM66" s="2"/>
      <c r="DN66" s="2"/>
    </row>
    <row r="67" spans="1:118" ht="12.75" customHeight="1">
      <c r="A67" s="31" t="b">
        <v>0</v>
      </c>
      <c r="B67" s="8"/>
      <c r="C67" s="6"/>
      <c r="D67" s="125" t="s">
        <v>61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6"/>
      <c r="T67" s="126" t="s">
        <v>61</v>
      </c>
      <c r="U67" s="2"/>
      <c r="V67" s="2"/>
      <c r="W67" s="2"/>
      <c r="X67" s="2"/>
      <c r="Y67" s="2"/>
      <c r="Z67" s="6"/>
      <c r="AA67" s="126" t="s">
        <v>61</v>
      </c>
      <c r="AB67" s="2"/>
      <c r="AC67" s="6"/>
      <c r="AD67" s="126" t="s">
        <v>61</v>
      </c>
      <c r="AE67" s="2"/>
      <c r="AF67" s="2"/>
      <c r="AG67" s="2"/>
      <c r="AH67" s="2"/>
      <c r="AI67" s="2"/>
      <c r="AJ67" s="2"/>
      <c r="AK67" s="2"/>
      <c r="AL67" s="168"/>
      <c r="AM67" s="126" t="s">
        <v>61</v>
      </c>
      <c r="AN67" s="2"/>
      <c r="AO67" s="2"/>
      <c r="AP67" s="2"/>
      <c r="AQ67" s="2"/>
      <c r="AR67" s="2"/>
      <c r="AS67" s="2"/>
      <c r="AT67" s="112"/>
      <c r="AU67" s="126" t="s">
        <v>61</v>
      </c>
      <c r="AV67" s="2"/>
      <c r="AW67" s="2"/>
      <c r="AX67" s="2"/>
      <c r="AY67" s="2"/>
      <c r="AZ67" s="2"/>
      <c r="BA67" s="2"/>
      <c r="BB67" s="2"/>
      <c r="BC67" s="168"/>
      <c r="BD67" s="126" t="s">
        <v>61</v>
      </c>
      <c r="BE67" s="2"/>
      <c r="BF67" s="2"/>
      <c r="BG67" s="2"/>
      <c r="BH67" s="2"/>
      <c r="BI67" s="168"/>
      <c r="BJ67" s="169" t="s">
        <v>61</v>
      </c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170"/>
      <c r="DG67" s="126" t="s">
        <v>61</v>
      </c>
      <c r="DH67" s="2"/>
      <c r="DI67" s="2"/>
      <c r="DJ67" s="2"/>
      <c r="DK67" s="2"/>
      <c r="DL67" s="2"/>
      <c r="DM67" s="2"/>
      <c r="DN67" s="2"/>
    </row>
    <row r="68" spans="1:118" ht="12.75" customHeight="1">
      <c r="A68" s="31" t="b">
        <v>0</v>
      </c>
      <c r="B68" s="8"/>
      <c r="C68" s="6"/>
      <c r="D68" s="125" t="s">
        <v>61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6"/>
      <c r="T68" s="126" t="s">
        <v>61</v>
      </c>
      <c r="U68" s="2"/>
      <c r="V68" s="2"/>
      <c r="W68" s="2"/>
      <c r="X68" s="2"/>
      <c r="Y68" s="2"/>
      <c r="Z68" s="6"/>
      <c r="AA68" s="126" t="s">
        <v>61</v>
      </c>
      <c r="AB68" s="2"/>
      <c r="AC68" s="6"/>
      <c r="AD68" s="126" t="s">
        <v>61</v>
      </c>
      <c r="AE68" s="2"/>
      <c r="AF68" s="2"/>
      <c r="AG68" s="2"/>
      <c r="AH68" s="2"/>
      <c r="AI68" s="2"/>
      <c r="AJ68" s="2"/>
      <c r="AK68" s="2"/>
      <c r="AL68" s="168"/>
      <c r="AM68" s="126" t="s">
        <v>61</v>
      </c>
      <c r="AN68" s="2"/>
      <c r="AO68" s="2"/>
      <c r="AP68" s="2"/>
      <c r="AQ68" s="2"/>
      <c r="AR68" s="2"/>
      <c r="AS68" s="2"/>
      <c r="AT68" s="112"/>
      <c r="AU68" s="126" t="s">
        <v>61</v>
      </c>
      <c r="AV68" s="2"/>
      <c r="AW68" s="2"/>
      <c r="AX68" s="2"/>
      <c r="AY68" s="2"/>
      <c r="AZ68" s="2"/>
      <c r="BA68" s="2"/>
      <c r="BB68" s="2"/>
      <c r="BC68" s="168"/>
      <c r="BD68" s="126" t="s">
        <v>61</v>
      </c>
      <c r="BE68" s="2"/>
      <c r="BF68" s="2"/>
      <c r="BG68" s="2"/>
      <c r="BH68" s="2"/>
      <c r="BI68" s="168"/>
      <c r="BJ68" s="169" t="s">
        <v>61</v>
      </c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170"/>
      <c r="DG68" s="126" t="s">
        <v>61</v>
      </c>
      <c r="DH68" s="2"/>
      <c r="DI68" s="2"/>
      <c r="DJ68" s="2"/>
      <c r="DK68" s="2"/>
      <c r="DL68" s="2"/>
      <c r="DM68" s="2"/>
      <c r="DN68" s="2"/>
    </row>
    <row r="69" spans="1:118" ht="12.75" customHeight="1">
      <c r="A69" s="31" t="b">
        <v>0</v>
      </c>
      <c r="B69" s="8"/>
      <c r="C69" s="6"/>
      <c r="D69" s="125" t="s">
        <v>61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6"/>
      <c r="T69" s="126" t="s">
        <v>61</v>
      </c>
      <c r="U69" s="2"/>
      <c r="V69" s="2"/>
      <c r="W69" s="2"/>
      <c r="X69" s="2"/>
      <c r="Y69" s="2"/>
      <c r="Z69" s="6"/>
      <c r="AA69" s="126" t="s">
        <v>61</v>
      </c>
      <c r="AB69" s="2"/>
      <c r="AC69" s="6"/>
      <c r="AD69" s="126" t="s">
        <v>61</v>
      </c>
      <c r="AE69" s="2"/>
      <c r="AF69" s="2"/>
      <c r="AG69" s="2"/>
      <c r="AH69" s="2"/>
      <c r="AI69" s="2"/>
      <c r="AJ69" s="2"/>
      <c r="AK69" s="2"/>
      <c r="AL69" s="168"/>
      <c r="AM69" s="126" t="s">
        <v>61</v>
      </c>
      <c r="AN69" s="2"/>
      <c r="AO69" s="2"/>
      <c r="AP69" s="2"/>
      <c r="AQ69" s="2"/>
      <c r="AR69" s="2"/>
      <c r="AS69" s="2"/>
      <c r="AT69" s="112"/>
      <c r="AU69" s="126" t="s">
        <v>61</v>
      </c>
      <c r="AV69" s="2"/>
      <c r="AW69" s="2"/>
      <c r="AX69" s="2"/>
      <c r="AY69" s="2"/>
      <c r="AZ69" s="2"/>
      <c r="BA69" s="2"/>
      <c r="BB69" s="2"/>
      <c r="BC69" s="168"/>
      <c r="BD69" s="126" t="s">
        <v>61</v>
      </c>
      <c r="BE69" s="2"/>
      <c r="BF69" s="2"/>
      <c r="BG69" s="2"/>
      <c r="BH69" s="2"/>
      <c r="BI69" s="168"/>
      <c r="BJ69" s="169" t="s">
        <v>61</v>
      </c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170"/>
      <c r="DG69" s="126" t="s">
        <v>61</v>
      </c>
      <c r="DH69" s="2"/>
      <c r="DI69" s="2"/>
      <c r="DJ69" s="2"/>
      <c r="DK69" s="2"/>
      <c r="DL69" s="2"/>
      <c r="DM69" s="2"/>
      <c r="DN69" s="2"/>
    </row>
    <row r="70" spans="1:118" ht="12.75" customHeight="1">
      <c r="A70" s="31" t="b">
        <v>0</v>
      </c>
      <c r="B70" s="8"/>
      <c r="C70" s="6"/>
      <c r="D70" s="125" t="s">
        <v>61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6"/>
      <c r="T70" s="126" t="s">
        <v>61</v>
      </c>
      <c r="U70" s="2"/>
      <c r="V70" s="2"/>
      <c r="W70" s="2"/>
      <c r="X70" s="2"/>
      <c r="Y70" s="2"/>
      <c r="Z70" s="6"/>
      <c r="AA70" s="126" t="s">
        <v>61</v>
      </c>
      <c r="AB70" s="2"/>
      <c r="AC70" s="6"/>
      <c r="AD70" s="126" t="s">
        <v>61</v>
      </c>
      <c r="AE70" s="2"/>
      <c r="AF70" s="2"/>
      <c r="AG70" s="2"/>
      <c r="AH70" s="2"/>
      <c r="AI70" s="2"/>
      <c r="AJ70" s="2"/>
      <c r="AK70" s="2"/>
      <c r="AL70" s="168"/>
      <c r="AM70" s="126" t="s">
        <v>61</v>
      </c>
      <c r="AN70" s="2"/>
      <c r="AO70" s="2"/>
      <c r="AP70" s="2"/>
      <c r="AQ70" s="2"/>
      <c r="AR70" s="2"/>
      <c r="AS70" s="2"/>
      <c r="AT70" s="112"/>
      <c r="AU70" s="126" t="s">
        <v>61</v>
      </c>
      <c r="AV70" s="2"/>
      <c r="AW70" s="2"/>
      <c r="AX70" s="2"/>
      <c r="AY70" s="2"/>
      <c r="AZ70" s="2"/>
      <c r="BA70" s="2"/>
      <c r="BB70" s="2"/>
      <c r="BC70" s="168"/>
      <c r="BD70" s="126" t="s">
        <v>61</v>
      </c>
      <c r="BE70" s="2"/>
      <c r="BF70" s="2"/>
      <c r="BG70" s="2"/>
      <c r="BH70" s="2"/>
      <c r="BI70" s="168"/>
      <c r="BJ70" s="169" t="s">
        <v>61</v>
      </c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170"/>
      <c r="DG70" s="126" t="s">
        <v>61</v>
      </c>
      <c r="DH70" s="2"/>
      <c r="DI70" s="2"/>
      <c r="DJ70" s="2"/>
      <c r="DK70" s="2"/>
      <c r="DL70" s="2"/>
      <c r="DM70" s="2"/>
      <c r="DN70" s="2"/>
    </row>
    <row r="71" spans="1:118" ht="12.75" customHeight="1">
      <c r="A71" s="31" t="b">
        <v>0</v>
      </c>
      <c r="B71" s="8"/>
      <c r="C71" s="6"/>
      <c r="D71" s="125" t="s">
        <v>61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6"/>
      <c r="T71" s="126" t="s">
        <v>61</v>
      </c>
      <c r="U71" s="2"/>
      <c r="V71" s="2"/>
      <c r="W71" s="2"/>
      <c r="X71" s="2"/>
      <c r="Y71" s="2"/>
      <c r="Z71" s="6"/>
      <c r="AA71" s="126" t="s">
        <v>61</v>
      </c>
      <c r="AB71" s="2"/>
      <c r="AC71" s="6"/>
      <c r="AD71" s="126" t="s">
        <v>61</v>
      </c>
      <c r="AE71" s="2"/>
      <c r="AF71" s="2"/>
      <c r="AG71" s="2"/>
      <c r="AH71" s="2"/>
      <c r="AI71" s="2"/>
      <c r="AJ71" s="2"/>
      <c r="AK71" s="2"/>
      <c r="AL71" s="168"/>
      <c r="AM71" s="126" t="s">
        <v>61</v>
      </c>
      <c r="AN71" s="2"/>
      <c r="AO71" s="2"/>
      <c r="AP71" s="2"/>
      <c r="AQ71" s="2"/>
      <c r="AR71" s="2"/>
      <c r="AS71" s="2"/>
      <c r="AT71" s="112"/>
      <c r="AU71" s="126" t="s">
        <v>61</v>
      </c>
      <c r="AV71" s="2"/>
      <c r="AW71" s="2"/>
      <c r="AX71" s="2"/>
      <c r="AY71" s="2"/>
      <c r="AZ71" s="2"/>
      <c r="BA71" s="2"/>
      <c r="BB71" s="2"/>
      <c r="BC71" s="168"/>
      <c r="BD71" s="126" t="s">
        <v>61</v>
      </c>
      <c r="BE71" s="2"/>
      <c r="BF71" s="2"/>
      <c r="BG71" s="2"/>
      <c r="BH71" s="2"/>
      <c r="BI71" s="168"/>
      <c r="BJ71" s="169" t="s">
        <v>61</v>
      </c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170"/>
      <c r="DG71" s="126" t="s">
        <v>61</v>
      </c>
      <c r="DH71" s="2"/>
      <c r="DI71" s="2"/>
      <c r="DJ71" s="2"/>
      <c r="DK71" s="2"/>
      <c r="DL71" s="2"/>
      <c r="DM71" s="2"/>
      <c r="DN71" s="2"/>
    </row>
    <row r="72" spans="1:118" ht="12.75" customHeight="1">
      <c r="A72" s="31" t="b">
        <v>0</v>
      </c>
      <c r="B72" s="8"/>
      <c r="C72" s="6"/>
      <c r="D72" s="125" t="s">
        <v>61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6"/>
      <c r="T72" s="126" t="s">
        <v>61</v>
      </c>
      <c r="U72" s="2"/>
      <c r="V72" s="2"/>
      <c r="W72" s="2"/>
      <c r="X72" s="2"/>
      <c r="Y72" s="2"/>
      <c r="Z72" s="6"/>
      <c r="AA72" s="126" t="s">
        <v>61</v>
      </c>
      <c r="AB72" s="2"/>
      <c r="AC72" s="6"/>
      <c r="AD72" s="126" t="s">
        <v>61</v>
      </c>
      <c r="AE72" s="2"/>
      <c r="AF72" s="2"/>
      <c r="AG72" s="2"/>
      <c r="AH72" s="2"/>
      <c r="AI72" s="2"/>
      <c r="AJ72" s="2"/>
      <c r="AK72" s="2"/>
      <c r="AL72" s="168"/>
      <c r="AM72" s="126" t="s">
        <v>61</v>
      </c>
      <c r="AN72" s="2"/>
      <c r="AO72" s="2"/>
      <c r="AP72" s="2"/>
      <c r="AQ72" s="2"/>
      <c r="AR72" s="2"/>
      <c r="AS72" s="2"/>
      <c r="AT72" s="112"/>
      <c r="AU72" s="126" t="s">
        <v>61</v>
      </c>
      <c r="AV72" s="2"/>
      <c r="AW72" s="2"/>
      <c r="AX72" s="2"/>
      <c r="AY72" s="2"/>
      <c r="AZ72" s="2"/>
      <c r="BA72" s="2"/>
      <c r="BB72" s="2"/>
      <c r="BC72" s="168"/>
      <c r="BD72" s="126" t="s">
        <v>61</v>
      </c>
      <c r="BE72" s="2"/>
      <c r="BF72" s="2"/>
      <c r="BG72" s="2"/>
      <c r="BH72" s="2"/>
      <c r="BI72" s="168"/>
      <c r="BJ72" s="169" t="s">
        <v>61</v>
      </c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170"/>
      <c r="DG72" s="126" t="s">
        <v>61</v>
      </c>
      <c r="DH72" s="2"/>
      <c r="DI72" s="2"/>
      <c r="DJ72" s="2"/>
      <c r="DK72" s="2"/>
      <c r="DL72" s="2"/>
      <c r="DM72" s="2"/>
      <c r="DN72" s="2"/>
    </row>
    <row r="73" spans="1:118" ht="12.75" customHeight="1">
      <c r="A73" s="31" t="b">
        <v>0</v>
      </c>
      <c r="B73" s="8"/>
      <c r="C73" s="6"/>
      <c r="D73" s="125" t="s">
        <v>61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6"/>
      <c r="T73" s="126" t="s">
        <v>61</v>
      </c>
      <c r="U73" s="2"/>
      <c r="V73" s="2"/>
      <c r="W73" s="2"/>
      <c r="X73" s="2"/>
      <c r="Y73" s="2"/>
      <c r="Z73" s="6"/>
      <c r="AA73" s="126" t="s">
        <v>61</v>
      </c>
      <c r="AB73" s="2"/>
      <c r="AC73" s="6"/>
      <c r="AD73" s="126" t="s">
        <v>61</v>
      </c>
      <c r="AE73" s="2"/>
      <c r="AF73" s="2"/>
      <c r="AG73" s="2"/>
      <c r="AH73" s="2"/>
      <c r="AI73" s="2"/>
      <c r="AJ73" s="2"/>
      <c r="AK73" s="2"/>
      <c r="AL73" s="168"/>
      <c r="AM73" s="126" t="s">
        <v>61</v>
      </c>
      <c r="AN73" s="2"/>
      <c r="AO73" s="2"/>
      <c r="AP73" s="2"/>
      <c r="AQ73" s="2"/>
      <c r="AR73" s="2"/>
      <c r="AS73" s="2"/>
      <c r="AT73" s="112"/>
      <c r="AU73" s="126" t="s">
        <v>61</v>
      </c>
      <c r="AV73" s="2"/>
      <c r="AW73" s="2"/>
      <c r="AX73" s="2"/>
      <c r="AY73" s="2"/>
      <c r="AZ73" s="2"/>
      <c r="BA73" s="2"/>
      <c r="BB73" s="2"/>
      <c r="BC73" s="168"/>
      <c r="BD73" s="126" t="s">
        <v>61</v>
      </c>
      <c r="BE73" s="2"/>
      <c r="BF73" s="2"/>
      <c r="BG73" s="2"/>
      <c r="BH73" s="2"/>
      <c r="BI73" s="168"/>
      <c r="BJ73" s="169" t="s">
        <v>61</v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170"/>
      <c r="DG73" s="126" t="s">
        <v>61</v>
      </c>
      <c r="DH73" s="2"/>
      <c r="DI73" s="2"/>
      <c r="DJ73" s="2"/>
      <c r="DK73" s="2"/>
      <c r="DL73" s="2"/>
      <c r="DM73" s="2"/>
      <c r="DN73" s="2"/>
    </row>
    <row r="74" spans="1:118" ht="12.75" customHeight="1">
      <c r="A74" s="31" t="b">
        <v>0</v>
      </c>
      <c r="B74" s="8"/>
      <c r="C74" s="6"/>
      <c r="D74" s="125" t="s">
        <v>61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6"/>
      <c r="T74" s="126" t="s">
        <v>61</v>
      </c>
      <c r="U74" s="2"/>
      <c r="V74" s="2"/>
      <c r="W74" s="2"/>
      <c r="X74" s="2"/>
      <c r="Y74" s="2"/>
      <c r="Z74" s="6"/>
      <c r="AA74" s="126" t="s">
        <v>61</v>
      </c>
      <c r="AB74" s="2"/>
      <c r="AC74" s="6"/>
      <c r="AD74" s="126" t="s">
        <v>61</v>
      </c>
      <c r="AE74" s="2"/>
      <c r="AF74" s="2"/>
      <c r="AG74" s="2"/>
      <c r="AH74" s="2"/>
      <c r="AI74" s="2"/>
      <c r="AJ74" s="2"/>
      <c r="AK74" s="2"/>
      <c r="AL74" s="168"/>
      <c r="AM74" s="126" t="s">
        <v>61</v>
      </c>
      <c r="AN74" s="2"/>
      <c r="AO74" s="2"/>
      <c r="AP74" s="2"/>
      <c r="AQ74" s="2"/>
      <c r="AR74" s="2"/>
      <c r="AS74" s="2"/>
      <c r="AT74" s="112"/>
      <c r="AU74" s="126" t="s">
        <v>61</v>
      </c>
      <c r="AV74" s="2"/>
      <c r="AW74" s="2"/>
      <c r="AX74" s="2"/>
      <c r="AY74" s="2"/>
      <c r="AZ74" s="2"/>
      <c r="BA74" s="2"/>
      <c r="BB74" s="2"/>
      <c r="BC74" s="168"/>
      <c r="BD74" s="126" t="s">
        <v>61</v>
      </c>
      <c r="BE74" s="2"/>
      <c r="BF74" s="2"/>
      <c r="BG74" s="2"/>
      <c r="BH74" s="2"/>
      <c r="BI74" s="168"/>
      <c r="BJ74" s="169" t="s">
        <v>61</v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170"/>
      <c r="DG74" s="126" t="s">
        <v>61</v>
      </c>
      <c r="DH74" s="2"/>
      <c r="DI74" s="2"/>
      <c r="DJ74" s="2"/>
      <c r="DK74" s="2"/>
      <c r="DL74" s="2"/>
      <c r="DM74" s="2"/>
      <c r="DN74" s="2"/>
    </row>
    <row r="75" spans="1:118" ht="12.75" customHeight="1">
      <c r="A75" s="31" t="b">
        <v>0</v>
      </c>
      <c r="B75" s="8"/>
      <c r="C75" s="6"/>
      <c r="D75" s="125" t="s">
        <v>61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6"/>
      <c r="T75" s="126" t="s">
        <v>61</v>
      </c>
      <c r="U75" s="2"/>
      <c r="V75" s="2"/>
      <c r="W75" s="2"/>
      <c r="X75" s="2"/>
      <c r="Y75" s="2"/>
      <c r="Z75" s="6"/>
      <c r="AA75" s="126" t="s">
        <v>61</v>
      </c>
      <c r="AB75" s="2"/>
      <c r="AC75" s="6"/>
      <c r="AD75" s="126" t="s">
        <v>61</v>
      </c>
      <c r="AE75" s="2"/>
      <c r="AF75" s="2"/>
      <c r="AG75" s="2"/>
      <c r="AH75" s="2"/>
      <c r="AI75" s="2"/>
      <c r="AJ75" s="2"/>
      <c r="AK75" s="2"/>
      <c r="AL75" s="168"/>
      <c r="AM75" s="126" t="s">
        <v>61</v>
      </c>
      <c r="AN75" s="2"/>
      <c r="AO75" s="2"/>
      <c r="AP75" s="2"/>
      <c r="AQ75" s="2"/>
      <c r="AR75" s="2"/>
      <c r="AS75" s="2"/>
      <c r="AT75" s="112"/>
      <c r="AU75" s="126" t="s">
        <v>61</v>
      </c>
      <c r="AV75" s="2"/>
      <c r="AW75" s="2"/>
      <c r="AX75" s="2"/>
      <c r="AY75" s="2"/>
      <c r="AZ75" s="2"/>
      <c r="BA75" s="2"/>
      <c r="BB75" s="2"/>
      <c r="BC75" s="168"/>
      <c r="BD75" s="126" t="s">
        <v>61</v>
      </c>
      <c r="BE75" s="2"/>
      <c r="BF75" s="2"/>
      <c r="BG75" s="2"/>
      <c r="BH75" s="2"/>
      <c r="BI75" s="168"/>
      <c r="BJ75" s="169" t="s">
        <v>61</v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170"/>
      <c r="DG75" s="126" t="s">
        <v>61</v>
      </c>
      <c r="DH75" s="2"/>
      <c r="DI75" s="2"/>
      <c r="DJ75" s="2"/>
      <c r="DK75" s="2"/>
      <c r="DL75" s="2"/>
      <c r="DM75" s="2"/>
      <c r="DN75" s="2"/>
    </row>
    <row r="76" spans="1:118" ht="1.5" customHeight="1">
      <c r="A76" s="22" t="s">
        <v>202</v>
      </c>
      <c r="B76" s="8"/>
      <c r="C76" s="6"/>
      <c r="D76" s="122" t="s">
        <v>222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6"/>
      <c r="T76" s="23" t="s">
        <v>195</v>
      </c>
      <c r="U76" s="8"/>
      <c r="V76" s="8"/>
      <c r="W76" s="8"/>
      <c r="X76" s="8"/>
      <c r="Y76" s="8"/>
      <c r="Z76" s="112"/>
      <c r="AA76" s="22" t="s">
        <v>196</v>
      </c>
      <c r="AB76" s="8"/>
      <c r="AC76" s="6"/>
      <c r="AD76" s="22" t="s">
        <v>197</v>
      </c>
      <c r="AE76" s="8"/>
      <c r="AF76" s="8"/>
      <c r="AG76" s="8"/>
      <c r="AH76" s="8"/>
      <c r="AI76" s="8"/>
      <c r="AJ76" s="8"/>
      <c r="AK76" s="8"/>
      <c r="AL76" s="168"/>
      <c r="AM76" s="22" t="s">
        <v>198</v>
      </c>
      <c r="AN76" s="8"/>
      <c r="AO76" s="8"/>
      <c r="AP76" s="8"/>
      <c r="AQ76" s="8"/>
      <c r="AR76" s="8"/>
      <c r="AS76" s="8"/>
      <c r="AT76" s="112"/>
      <c r="AU76" s="22" t="s">
        <v>199</v>
      </c>
      <c r="AV76" s="8"/>
      <c r="AW76" s="8"/>
      <c r="AX76" s="8"/>
      <c r="AY76" s="8"/>
      <c r="AZ76" s="8"/>
      <c r="BA76" s="8"/>
      <c r="BB76" s="8"/>
      <c r="BC76" s="168"/>
      <c r="BD76" s="22" t="s">
        <v>94</v>
      </c>
      <c r="BE76" s="8"/>
      <c r="BF76" s="8"/>
      <c r="BG76" s="8"/>
      <c r="BH76" s="8"/>
      <c r="BI76" s="168"/>
      <c r="BJ76" s="21" t="s">
        <v>200</v>
      </c>
      <c r="BK76" s="8"/>
      <c r="BL76" s="8"/>
      <c r="BM76" s="8"/>
      <c r="BN76" s="8"/>
      <c r="BO76" s="8"/>
      <c r="BP76" s="8"/>
      <c r="BQ76" s="112"/>
      <c r="BR76" s="112"/>
      <c r="BS76" s="112"/>
      <c r="BT76" s="112"/>
      <c r="BU76" s="112"/>
      <c r="BV76" s="112"/>
      <c r="BW76" s="112"/>
      <c r="BX76" s="168"/>
      <c r="BY76" s="168"/>
      <c r="BZ76" s="168"/>
      <c r="CA76" s="112"/>
      <c r="CB76" s="112"/>
      <c r="CC76" s="112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112"/>
      <c r="CY76" s="112"/>
      <c r="CZ76" s="112"/>
      <c r="DA76" s="112"/>
      <c r="DB76" s="112"/>
      <c r="DC76" s="112"/>
      <c r="DD76" s="112"/>
      <c r="DE76" s="112"/>
      <c r="DF76" s="112"/>
      <c r="DG76" s="22" t="s">
        <v>201</v>
      </c>
      <c r="DH76" s="8"/>
      <c r="DI76" s="8"/>
      <c r="DJ76" s="8"/>
      <c r="DK76" s="8"/>
      <c r="DL76" s="8"/>
      <c r="DM76" s="8"/>
      <c r="DN76" s="8"/>
    </row>
    <row r="77" spans="1:118" ht="12.75" customHeight="1">
      <c r="A77" s="31" t="b">
        <v>0</v>
      </c>
      <c r="B77" s="8"/>
      <c r="C77" s="6"/>
      <c r="D77" s="125" t="s">
        <v>61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6"/>
      <c r="T77" s="126" t="s">
        <v>61</v>
      </c>
      <c r="U77" s="2"/>
      <c r="V77" s="2"/>
      <c r="W77" s="2"/>
      <c r="X77" s="2"/>
      <c r="Y77" s="2"/>
      <c r="Z77" s="6"/>
      <c r="AA77" s="126" t="s">
        <v>61</v>
      </c>
      <c r="AB77" s="2"/>
      <c r="AC77" s="6"/>
      <c r="AD77" s="126" t="s">
        <v>61</v>
      </c>
      <c r="AE77" s="2"/>
      <c r="AF77" s="2"/>
      <c r="AG77" s="2"/>
      <c r="AH77" s="2"/>
      <c r="AI77" s="2"/>
      <c r="AJ77" s="2"/>
      <c r="AK77" s="2"/>
      <c r="AL77" s="168"/>
      <c r="AM77" s="126" t="s">
        <v>61</v>
      </c>
      <c r="AN77" s="2"/>
      <c r="AO77" s="2"/>
      <c r="AP77" s="2"/>
      <c r="AQ77" s="2"/>
      <c r="AR77" s="2"/>
      <c r="AS77" s="2"/>
      <c r="AT77" s="112"/>
      <c r="AU77" s="126" t="s">
        <v>61</v>
      </c>
      <c r="AV77" s="2"/>
      <c r="AW77" s="2"/>
      <c r="AX77" s="2"/>
      <c r="AY77" s="2"/>
      <c r="AZ77" s="2"/>
      <c r="BA77" s="2"/>
      <c r="BB77" s="2"/>
      <c r="BC77" s="168"/>
      <c r="BD77" s="126" t="s">
        <v>61</v>
      </c>
      <c r="BE77" s="2"/>
      <c r="BF77" s="2"/>
      <c r="BG77" s="2"/>
      <c r="BH77" s="2"/>
      <c r="BI77" s="168"/>
      <c r="BJ77" s="169" t="s">
        <v>61</v>
      </c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170"/>
      <c r="DG77" s="126" t="s">
        <v>61</v>
      </c>
      <c r="DH77" s="2"/>
      <c r="DI77" s="2"/>
      <c r="DJ77" s="2"/>
      <c r="DK77" s="2"/>
      <c r="DL77" s="2"/>
      <c r="DM77" s="2"/>
      <c r="DN77" s="2"/>
    </row>
    <row r="78" spans="1:118" ht="12.75" customHeight="1">
      <c r="A78" s="31" t="b">
        <v>0</v>
      </c>
      <c r="B78" s="8"/>
      <c r="C78" s="6"/>
      <c r="D78" s="125" t="s">
        <v>61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6"/>
      <c r="T78" s="126" t="s">
        <v>61</v>
      </c>
      <c r="U78" s="2"/>
      <c r="V78" s="2"/>
      <c r="W78" s="2"/>
      <c r="X78" s="2"/>
      <c r="Y78" s="2"/>
      <c r="Z78" s="6"/>
      <c r="AA78" s="126" t="s">
        <v>61</v>
      </c>
      <c r="AB78" s="2"/>
      <c r="AC78" s="6"/>
      <c r="AD78" s="126" t="s">
        <v>61</v>
      </c>
      <c r="AE78" s="2"/>
      <c r="AF78" s="2"/>
      <c r="AG78" s="2"/>
      <c r="AH78" s="2"/>
      <c r="AI78" s="2"/>
      <c r="AJ78" s="2"/>
      <c r="AK78" s="2"/>
      <c r="AL78" s="168"/>
      <c r="AM78" s="126" t="s">
        <v>61</v>
      </c>
      <c r="AN78" s="2"/>
      <c r="AO78" s="2"/>
      <c r="AP78" s="2"/>
      <c r="AQ78" s="2"/>
      <c r="AR78" s="2"/>
      <c r="AS78" s="2"/>
      <c r="AT78" s="112"/>
      <c r="AU78" s="126" t="s">
        <v>61</v>
      </c>
      <c r="AV78" s="2"/>
      <c r="AW78" s="2"/>
      <c r="AX78" s="2"/>
      <c r="AY78" s="2"/>
      <c r="AZ78" s="2"/>
      <c r="BA78" s="2"/>
      <c r="BB78" s="2"/>
      <c r="BC78" s="168"/>
      <c r="BD78" s="126" t="s">
        <v>61</v>
      </c>
      <c r="BE78" s="2"/>
      <c r="BF78" s="2"/>
      <c r="BG78" s="2"/>
      <c r="BH78" s="2"/>
      <c r="BI78" s="168"/>
      <c r="BJ78" s="169" t="s">
        <v>61</v>
      </c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170"/>
      <c r="DG78" s="126" t="s">
        <v>61</v>
      </c>
      <c r="DH78" s="2"/>
      <c r="DI78" s="2"/>
      <c r="DJ78" s="2"/>
      <c r="DK78" s="2"/>
      <c r="DL78" s="2"/>
      <c r="DM78" s="2"/>
      <c r="DN78" s="2"/>
    </row>
    <row r="79" spans="1:118" ht="12.75" customHeight="1">
      <c r="A79" s="31" t="b">
        <v>0</v>
      </c>
      <c r="B79" s="8"/>
      <c r="C79" s="6"/>
      <c r="D79" s="125" t="s">
        <v>61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6"/>
      <c r="T79" s="126" t="s">
        <v>61</v>
      </c>
      <c r="U79" s="2"/>
      <c r="V79" s="2"/>
      <c r="W79" s="2"/>
      <c r="X79" s="2"/>
      <c r="Y79" s="2"/>
      <c r="Z79" s="6"/>
      <c r="AA79" s="126" t="s">
        <v>61</v>
      </c>
      <c r="AB79" s="2"/>
      <c r="AC79" s="6"/>
      <c r="AD79" s="126" t="s">
        <v>61</v>
      </c>
      <c r="AE79" s="2"/>
      <c r="AF79" s="2"/>
      <c r="AG79" s="2"/>
      <c r="AH79" s="2"/>
      <c r="AI79" s="2"/>
      <c r="AJ79" s="2"/>
      <c r="AK79" s="2"/>
      <c r="AL79" s="168"/>
      <c r="AM79" s="126" t="s">
        <v>61</v>
      </c>
      <c r="AN79" s="2"/>
      <c r="AO79" s="2"/>
      <c r="AP79" s="2"/>
      <c r="AQ79" s="2"/>
      <c r="AR79" s="2"/>
      <c r="AS79" s="2"/>
      <c r="AT79" s="112"/>
      <c r="AU79" s="126" t="s">
        <v>61</v>
      </c>
      <c r="AV79" s="2"/>
      <c r="AW79" s="2"/>
      <c r="AX79" s="2"/>
      <c r="AY79" s="2"/>
      <c r="AZ79" s="2"/>
      <c r="BA79" s="2"/>
      <c r="BB79" s="2"/>
      <c r="BC79" s="168"/>
      <c r="BD79" s="126" t="s">
        <v>61</v>
      </c>
      <c r="BE79" s="2"/>
      <c r="BF79" s="2"/>
      <c r="BG79" s="2"/>
      <c r="BH79" s="2"/>
      <c r="BI79" s="168"/>
      <c r="BJ79" s="169" t="s">
        <v>61</v>
      </c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170"/>
      <c r="DG79" s="126" t="s">
        <v>61</v>
      </c>
      <c r="DH79" s="2"/>
      <c r="DI79" s="2"/>
      <c r="DJ79" s="2"/>
      <c r="DK79" s="2"/>
      <c r="DL79" s="2"/>
      <c r="DM79" s="2"/>
      <c r="DN79" s="2"/>
    </row>
    <row r="80" spans="1:118" ht="12.75" customHeight="1">
      <c r="A80" s="31" t="b">
        <v>0</v>
      </c>
      <c r="B80" s="8"/>
      <c r="C80" s="6"/>
      <c r="D80" s="125" t="s">
        <v>61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6"/>
      <c r="T80" s="126" t="s">
        <v>61</v>
      </c>
      <c r="U80" s="2"/>
      <c r="V80" s="2"/>
      <c r="W80" s="2"/>
      <c r="X80" s="2"/>
      <c r="Y80" s="2"/>
      <c r="Z80" s="6"/>
      <c r="AA80" s="126" t="s">
        <v>61</v>
      </c>
      <c r="AB80" s="2"/>
      <c r="AC80" s="6"/>
      <c r="AD80" s="126" t="s">
        <v>61</v>
      </c>
      <c r="AE80" s="2"/>
      <c r="AF80" s="2"/>
      <c r="AG80" s="2"/>
      <c r="AH80" s="2"/>
      <c r="AI80" s="2"/>
      <c r="AJ80" s="2"/>
      <c r="AK80" s="2"/>
      <c r="AL80" s="168"/>
      <c r="AM80" s="126" t="s">
        <v>61</v>
      </c>
      <c r="AN80" s="2"/>
      <c r="AO80" s="2"/>
      <c r="AP80" s="2"/>
      <c r="AQ80" s="2"/>
      <c r="AR80" s="2"/>
      <c r="AS80" s="2"/>
      <c r="AT80" s="112"/>
      <c r="AU80" s="126" t="s">
        <v>61</v>
      </c>
      <c r="AV80" s="2"/>
      <c r="AW80" s="2"/>
      <c r="AX80" s="2"/>
      <c r="AY80" s="2"/>
      <c r="AZ80" s="2"/>
      <c r="BA80" s="2"/>
      <c r="BB80" s="2"/>
      <c r="BC80" s="168"/>
      <c r="BD80" s="126" t="s">
        <v>61</v>
      </c>
      <c r="BE80" s="2"/>
      <c r="BF80" s="2"/>
      <c r="BG80" s="2"/>
      <c r="BH80" s="2"/>
      <c r="BI80" s="168"/>
      <c r="BJ80" s="169" t="s">
        <v>61</v>
      </c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170"/>
      <c r="DG80" s="126" t="s">
        <v>61</v>
      </c>
      <c r="DH80" s="2"/>
      <c r="DI80" s="2"/>
      <c r="DJ80" s="2"/>
      <c r="DK80" s="2"/>
      <c r="DL80" s="2"/>
      <c r="DM80" s="2"/>
      <c r="DN80" s="2"/>
    </row>
    <row r="81" spans="1:118" ht="12.75" customHeight="1">
      <c r="A81" s="31" t="b">
        <v>0</v>
      </c>
      <c r="B81" s="8"/>
      <c r="C81" s="6"/>
      <c r="D81" s="125" t="s">
        <v>61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6"/>
      <c r="T81" s="126" t="s">
        <v>61</v>
      </c>
      <c r="U81" s="2"/>
      <c r="V81" s="2"/>
      <c r="W81" s="2"/>
      <c r="X81" s="2"/>
      <c r="Y81" s="2"/>
      <c r="Z81" s="6"/>
      <c r="AA81" s="126" t="s">
        <v>61</v>
      </c>
      <c r="AB81" s="2"/>
      <c r="AC81" s="6"/>
      <c r="AD81" s="126" t="s">
        <v>61</v>
      </c>
      <c r="AE81" s="2"/>
      <c r="AF81" s="2"/>
      <c r="AG81" s="2"/>
      <c r="AH81" s="2"/>
      <c r="AI81" s="2"/>
      <c r="AJ81" s="2"/>
      <c r="AK81" s="2"/>
      <c r="AL81" s="168"/>
      <c r="AM81" s="126" t="s">
        <v>61</v>
      </c>
      <c r="AN81" s="2"/>
      <c r="AO81" s="2"/>
      <c r="AP81" s="2"/>
      <c r="AQ81" s="2"/>
      <c r="AR81" s="2"/>
      <c r="AS81" s="2"/>
      <c r="AT81" s="112"/>
      <c r="AU81" s="126" t="s">
        <v>61</v>
      </c>
      <c r="AV81" s="2"/>
      <c r="AW81" s="2"/>
      <c r="AX81" s="2"/>
      <c r="AY81" s="2"/>
      <c r="AZ81" s="2"/>
      <c r="BA81" s="2"/>
      <c r="BB81" s="2"/>
      <c r="BC81" s="168"/>
      <c r="BD81" s="126" t="s">
        <v>61</v>
      </c>
      <c r="BE81" s="2"/>
      <c r="BF81" s="2"/>
      <c r="BG81" s="2"/>
      <c r="BH81" s="2"/>
      <c r="BI81" s="168"/>
      <c r="BJ81" s="169" t="s">
        <v>61</v>
      </c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170"/>
      <c r="DG81" s="126" t="s">
        <v>61</v>
      </c>
      <c r="DH81" s="2"/>
      <c r="DI81" s="2"/>
      <c r="DJ81" s="2"/>
      <c r="DK81" s="2"/>
      <c r="DL81" s="2"/>
      <c r="DM81" s="2"/>
      <c r="DN81" s="2"/>
    </row>
    <row r="82" spans="1:118" ht="12.75" customHeight="1">
      <c r="A82" s="31" t="b">
        <v>0</v>
      </c>
      <c r="B82" s="8"/>
      <c r="C82" s="6"/>
      <c r="D82" s="125" t="s">
        <v>61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6"/>
      <c r="T82" s="126" t="s">
        <v>61</v>
      </c>
      <c r="U82" s="2"/>
      <c r="V82" s="2"/>
      <c r="W82" s="2"/>
      <c r="X82" s="2"/>
      <c r="Y82" s="2"/>
      <c r="Z82" s="6"/>
      <c r="AA82" s="126" t="s">
        <v>61</v>
      </c>
      <c r="AB82" s="2"/>
      <c r="AC82" s="6"/>
      <c r="AD82" s="126" t="s">
        <v>61</v>
      </c>
      <c r="AE82" s="2"/>
      <c r="AF82" s="2"/>
      <c r="AG82" s="2"/>
      <c r="AH82" s="2"/>
      <c r="AI82" s="2"/>
      <c r="AJ82" s="2"/>
      <c r="AK82" s="2"/>
      <c r="AL82" s="168"/>
      <c r="AM82" s="126" t="s">
        <v>61</v>
      </c>
      <c r="AN82" s="2"/>
      <c r="AO82" s="2"/>
      <c r="AP82" s="2"/>
      <c r="AQ82" s="2"/>
      <c r="AR82" s="2"/>
      <c r="AS82" s="2"/>
      <c r="AT82" s="112"/>
      <c r="AU82" s="126" t="s">
        <v>61</v>
      </c>
      <c r="AV82" s="2"/>
      <c r="AW82" s="2"/>
      <c r="AX82" s="2"/>
      <c r="AY82" s="2"/>
      <c r="AZ82" s="2"/>
      <c r="BA82" s="2"/>
      <c r="BB82" s="2"/>
      <c r="BC82" s="168"/>
      <c r="BD82" s="126" t="s">
        <v>61</v>
      </c>
      <c r="BE82" s="2"/>
      <c r="BF82" s="2"/>
      <c r="BG82" s="2"/>
      <c r="BH82" s="2"/>
      <c r="BI82" s="168"/>
      <c r="BJ82" s="169" t="s">
        <v>61</v>
      </c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170"/>
      <c r="DG82" s="126" t="s">
        <v>61</v>
      </c>
      <c r="DH82" s="2"/>
      <c r="DI82" s="2"/>
      <c r="DJ82" s="2"/>
      <c r="DK82" s="2"/>
      <c r="DL82" s="2"/>
      <c r="DM82" s="2"/>
      <c r="DN82" s="2"/>
    </row>
    <row r="83" spans="1:118" ht="12.75" customHeight="1">
      <c r="A83" s="31" t="b">
        <v>0</v>
      </c>
      <c r="B83" s="8"/>
      <c r="C83" s="6"/>
      <c r="D83" s="125" t="s">
        <v>61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6"/>
      <c r="T83" s="126" t="s">
        <v>61</v>
      </c>
      <c r="U83" s="2"/>
      <c r="V83" s="2"/>
      <c r="W83" s="2"/>
      <c r="X83" s="2"/>
      <c r="Y83" s="2"/>
      <c r="Z83" s="6"/>
      <c r="AA83" s="126" t="s">
        <v>61</v>
      </c>
      <c r="AB83" s="2"/>
      <c r="AC83" s="6"/>
      <c r="AD83" s="126" t="s">
        <v>61</v>
      </c>
      <c r="AE83" s="2"/>
      <c r="AF83" s="2"/>
      <c r="AG83" s="2"/>
      <c r="AH83" s="2"/>
      <c r="AI83" s="2"/>
      <c r="AJ83" s="2"/>
      <c r="AK83" s="2"/>
      <c r="AL83" s="168"/>
      <c r="AM83" s="126" t="s">
        <v>61</v>
      </c>
      <c r="AN83" s="2"/>
      <c r="AO83" s="2"/>
      <c r="AP83" s="2"/>
      <c r="AQ83" s="2"/>
      <c r="AR83" s="2"/>
      <c r="AS83" s="2"/>
      <c r="AT83" s="112"/>
      <c r="AU83" s="126" t="s">
        <v>61</v>
      </c>
      <c r="AV83" s="2"/>
      <c r="AW83" s="2"/>
      <c r="AX83" s="2"/>
      <c r="AY83" s="2"/>
      <c r="AZ83" s="2"/>
      <c r="BA83" s="2"/>
      <c r="BB83" s="2"/>
      <c r="BC83" s="168"/>
      <c r="BD83" s="126" t="s">
        <v>61</v>
      </c>
      <c r="BE83" s="2"/>
      <c r="BF83" s="2"/>
      <c r="BG83" s="2"/>
      <c r="BH83" s="2"/>
      <c r="BI83" s="168"/>
      <c r="BJ83" s="169" t="s">
        <v>61</v>
      </c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170"/>
      <c r="DG83" s="126" t="s">
        <v>61</v>
      </c>
      <c r="DH83" s="2"/>
      <c r="DI83" s="2"/>
      <c r="DJ83" s="2"/>
      <c r="DK83" s="2"/>
      <c r="DL83" s="2"/>
      <c r="DM83" s="2"/>
      <c r="DN83" s="2"/>
    </row>
    <row r="84" spans="1:118" ht="12.75" customHeight="1">
      <c r="A84" s="31" t="b">
        <v>0</v>
      </c>
      <c r="B84" s="8"/>
      <c r="C84" s="6"/>
      <c r="D84" s="125" t="s">
        <v>61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6"/>
      <c r="T84" s="126" t="s">
        <v>61</v>
      </c>
      <c r="U84" s="2"/>
      <c r="V84" s="2"/>
      <c r="W84" s="2"/>
      <c r="X84" s="2"/>
      <c r="Y84" s="2"/>
      <c r="Z84" s="6"/>
      <c r="AA84" s="126" t="s">
        <v>61</v>
      </c>
      <c r="AB84" s="2"/>
      <c r="AC84" s="6"/>
      <c r="AD84" s="126" t="s">
        <v>61</v>
      </c>
      <c r="AE84" s="2"/>
      <c r="AF84" s="2"/>
      <c r="AG84" s="2"/>
      <c r="AH84" s="2"/>
      <c r="AI84" s="2"/>
      <c r="AJ84" s="2"/>
      <c r="AK84" s="2"/>
      <c r="AL84" s="168"/>
      <c r="AM84" s="126" t="s">
        <v>61</v>
      </c>
      <c r="AN84" s="2"/>
      <c r="AO84" s="2"/>
      <c r="AP84" s="2"/>
      <c r="AQ84" s="2"/>
      <c r="AR84" s="2"/>
      <c r="AS84" s="2"/>
      <c r="AT84" s="112"/>
      <c r="AU84" s="126" t="s">
        <v>61</v>
      </c>
      <c r="AV84" s="2"/>
      <c r="AW84" s="2"/>
      <c r="AX84" s="2"/>
      <c r="AY84" s="2"/>
      <c r="AZ84" s="2"/>
      <c r="BA84" s="2"/>
      <c r="BB84" s="2"/>
      <c r="BC84" s="168"/>
      <c r="BD84" s="126" t="s">
        <v>61</v>
      </c>
      <c r="BE84" s="2"/>
      <c r="BF84" s="2"/>
      <c r="BG84" s="2"/>
      <c r="BH84" s="2"/>
      <c r="BI84" s="168"/>
      <c r="BJ84" s="169" t="s">
        <v>61</v>
      </c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170"/>
      <c r="DG84" s="126" t="s">
        <v>61</v>
      </c>
      <c r="DH84" s="2"/>
      <c r="DI84" s="2"/>
      <c r="DJ84" s="2"/>
      <c r="DK84" s="2"/>
      <c r="DL84" s="2"/>
      <c r="DM84" s="2"/>
      <c r="DN84" s="2"/>
    </row>
    <row r="85" spans="1:118" ht="12.75" customHeight="1">
      <c r="A85" s="31" t="b">
        <v>0</v>
      </c>
      <c r="B85" s="8"/>
      <c r="C85" s="6"/>
      <c r="D85" s="125" t="s">
        <v>61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6"/>
      <c r="T85" s="126" t="s">
        <v>61</v>
      </c>
      <c r="U85" s="2"/>
      <c r="V85" s="2"/>
      <c r="W85" s="2"/>
      <c r="X85" s="2"/>
      <c r="Y85" s="2"/>
      <c r="Z85" s="6"/>
      <c r="AA85" s="126" t="s">
        <v>61</v>
      </c>
      <c r="AB85" s="2"/>
      <c r="AC85" s="6"/>
      <c r="AD85" s="126" t="s">
        <v>61</v>
      </c>
      <c r="AE85" s="2"/>
      <c r="AF85" s="2"/>
      <c r="AG85" s="2"/>
      <c r="AH85" s="2"/>
      <c r="AI85" s="2"/>
      <c r="AJ85" s="2"/>
      <c r="AK85" s="2"/>
      <c r="AL85" s="168"/>
      <c r="AM85" s="126" t="s">
        <v>61</v>
      </c>
      <c r="AN85" s="2"/>
      <c r="AO85" s="2"/>
      <c r="AP85" s="2"/>
      <c r="AQ85" s="2"/>
      <c r="AR85" s="2"/>
      <c r="AS85" s="2"/>
      <c r="AT85" s="112"/>
      <c r="AU85" s="126" t="s">
        <v>61</v>
      </c>
      <c r="AV85" s="2"/>
      <c r="AW85" s="2"/>
      <c r="AX85" s="2"/>
      <c r="AY85" s="2"/>
      <c r="AZ85" s="2"/>
      <c r="BA85" s="2"/>
      <c r="BB85" s="2"/>
      <c r="BC85" s="168"/>
      <c r="BD85" s="126" t="s">
        <v>61</v>
      </c>
      <c r="BE85" s="2"/>
      <c r="BF85" s="2"/>
      <c r="BG85" s="2"/>
      <c r="BH85" s="2"/>
      <c r="BI85" s="168"/>
      <c r="BJ85" s="169" t="s">
        <v>61</v>
      </c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170"/>
      <c r="DG85" s="126" t="s">
        <v>61</v>
      </c>
      <c r="DH85" s="2"/>
      <c r="DI85" s="2"/>
      <c r="DJ85" s="2"/>
      <c r="DK85" s="2"/>
      <c r="DL85" s="2"/>
      <c r="DM85" s="2"/>
      <c r="DN85" s="2"/>
    </row>
    <row r="86" spans="1:118" ht="12.75" customHeight="1">
      <c r="A86" s="31" t="b">
        <v>0</v>
      </c>
      <c r="B86" s="8"/>
      <c r="C86" s="6"/>
      <c r="D86" s="125" t="s">
        <v>61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6"/>
      <c r="T86" s="126" t="s">
        <v>61</v>
      </c>
      <c r="U86" s="2"/>
      <c r="V86" s="2"/>
      <c r="W86" s="2"/>
      <c r="X86" s="2"/>
      <c r="Y86" s="2"/>
      <c r="Z86" s="6"/>
      <c r="AA86" s="126" t="s">
        <v>61</v>
      </c>
      <c r="AB86" s="2"/>
      <c r="AC86" s="6"/>
      <c r="AD86" s="126" t="s">
        <v>61</v>
      </c>
      <c r="AE86" s="2"/>
      <c r="AF86" s="2"/>
      <c r="AG86" s="2"/>
      <c r="AH86" s="2"/>
      <c r="AI86" s="2"/>
      <c r="AJ86" s="2"/>
      <c r="AK86" s="2"/>
      <c r="AL86" s="168"/>
      <c r="AM86" s="126" t="s">
        <v>61</v>
      </c>
      <c r="AN86" s="2"/>
      <c r="AO86" s="2"/>
      <c r="AP86" s="2"/>
      <c r="AQ86" s="2"/>
      <c r="AR86" s="2"/>
      <c r="AS86" s="2"/>
      <c r="AT86" s="112"/>
      <c r="AU86" s="126" t="s">
        <v>61</v>
      </c>
      <c r="AV86" s="2"/>
      <c r="AW86" s="2"/>
      <c r="AX86" s="2"/>
      <c r="AY86" s="2"/>
      <c r="AZ86" s="2"/>
      <c r="BA86" s="2"/>
      <c r="BB86" s="2"/>
      <c r="BC86" s="168"/>
      <c r="BD86" s="126" t="s">
        <v>61</v>
      </c>
      <c r="BE86" s="2"/>
      <c r="BF86" s="2"/>
      <c r="BG86" s="2"/>
      <c r="BH86" s="2"/>
      <c r="BI86" s="168"/>
      <c r="BJ86" s="169" t="s">
        <v>61</v>
      </c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170"/>
      <c r="DG86" s="126" t="s">
        <v>61</v>
      </c>
      <c r="DH86" s="2"/>
      <c r="DI86" s="2"/>
      <c r="DJ86" s="2"/>
      <c r="DK86" s="2"/>
      <c r="DL86" s="2"/>
      <c r="DM86" s="2"/>
      <c r="DN86" s="2"/>
    </row>
    <row r="87" spans="1:118" ht="12.75" customHeight="1">
      <c r="A87" s="31" t="b">
        <v>0</v>
      </c>
      <c r="B87" s="8"/>
      <c r="C87" s="6"/>
      <c r="D87" s="125" t="s">
        <v>61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6"/>
      <c r="T87" s="126" t="s">
        <v>61</v>
      </c>
      <c r="U87" s="2"/>
      <c r="V87" s="2"/>
      <c r="W87" s="2"/>
      <c r="X87" s="2"/>
      <c r="Y87" s="2"/>
      <c r="Z87" s="6"/>
      <c r="AA87" s="126" t="s">
        <v>61</v>
      </c>
      <c r="AB87" s="2"/>
      <c r="AC87" s="6"/>
      <c r="AD87" s="126" t="s">
        <v>61</v>
      </c>
      <c r="AE87" s="2"/>
      <c r="AF87" s="2"/>
      <c r="AG87" s="2"/>
      <c r="AH87" s="2"/>
      <c r="AI87" s="2"/>
      <c r="AJ87" s="2"/>
      <c r="AK87" s="2"/>
      <c r="AL87" s="168"/>
      <c r="AM87" s="126" t="s">
        <v>61</v>
      </c>
      <c r="AN87" s="2"/>
      <c r="AO87" s="2"/>
      <c r="AP87" s="2"/>
      <c r="AQ87" s="2"/>
      <c r="AR87" s="2"/>
      <c r="AS87" s="2"/>
      <c r="AT87" s="112"/>
      <c r="AU87" s="126" t="s">
        <v>61</v>
      </c>
      <c r="AV87" s="2"/>
      <c r="AW87" s="2"/>
      <c r="AX87" s="2"/>
      <c r="AY87" s="2"/>
      <c r="AZ87" s="2"/>
      <c r="BA87" s="2"/>
      <c r="BB87" s="2"/>
      <c r="BC87" s="168"/>
      <c r="BD87" s="126" t="s">
        <v>61</v>
      </c>
      <c r="BE87" s="2"/>
      <c r="BF87" s="2"/>
      <c r="BG87" s="2"/>
      <c r="BH87" s="2"/>
      <c r="BI87" s="168"/>
      <c r="BJ87" s="169" t="s">
        <v>61</v>
      </c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170"/>
      <c r="DG87" s="126" t="s">
        <v>61</v>
      </c>
      <c r="DH87" s="2"/>
      <c r="DI87" s="2"/>
      <c r="DJ87" s="2"/>
      <c r="DK87" s="2"/>
      <c r="DL87" s="2"/>
      <c r="DM87" s="2"/>
      <c r="DN87" s="2"/>
    </row>
    <row r="88" spans="1:118" ht="12.75" customHeight="1">
      <c r="A88" s="31" t="b">
        <v>0</v>
      </c>
      <c r="B88" s="8"/>
      <c r="C88" s="6"/>
      <c r="D88" s="125" t="s">
        <v>61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6"/>
      <c r="T88" s="126" t="s">
        <v>61</v>
      </c>
      <c r="U88" s="2"/>
      <c r="V88" s="2"/>
      <c r="W88" s="2"/>
      <c r="X88" s="2"/>
      <c r="Y88" s="2"/>
      <c r="Z88" s="6"/>
      <c r="AA88" s="126" t="s">
        <v>61</v>
      </c>
      <c r="AB88" s="2"/>
      <c r="AC88" s="6"/>
      <c r="AD88" s="126" t="s">
        <v>61</v>
      </c>
      <c r="AE88" s="2"/>
      <c r="AF88" s="2"/>
      <c r="AG88" s="2"/>
      <c r="AH88" s="2"/>
      <c r="AI88" s="2"/>
      <c r="AJ88" s="2"/>
      <c r="AK88" s="2"/>
      <c r="AL88" s="168"/>
      <c r="AM88" s="126" t="s">
        <v>61</v>
      </c>
      <c r="AN88" s="2"/>
      <c r="AO88" s="2"/>
      <c r="AP88" s="2"/>
      <c r="AQ88" s="2"/>
      <c r="AR88" s="2"/>
      <c r="AS88" s="2"/>
      <c r="AT88" s="112"/>
      <c r="AU88" s="126" t="s">
        <v>61</v>
      </c>
      <c r="AV88" s="2"/>
      <c r="AW88" s="2"/>
      <c r="AX88" s="2"/>
      <c r="AY88" s="2"/>
      <c r="AZ88" s="2"/>
      <c r="BA88" s="2"/>
      <c r="BB88" s="2"/>
      <c r="BC88" s="168"/>
      <c r="BD88" s="126" t="s">
        <v>61</v>
      </c>
      <c r="BE88" s="2"/>
      <c r="BF88" s="2"/>
      <c r="BG88" s="2"/>
      <c r="BH88" s="2"/>
      <c r="BI88" s="168"/>
      <c r="BJ88" s="169" t="s">
        <v>61</v>
      </c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170"/>
      <c r="DG88" s="126" t="s">
        <v>61</v>
      </c>
      <c r="DH88" s="2"/>
      <c r="DI88" s="2"/>
      <c r="DJ88" s="2"/>
      <c r="DK88" s="2"/>
      <c r="DL88" s="2"/>
      <c r="DM88" s="2"/>
      <c r="DN88" s="2"/>
    </row>
    <row r="89" spans="1:118" ht="12.75" customHeight="1">
      <c r="A89" s="31" t="b">
        <v>0</v>
      </c>
      <c r="B89" s="8"/>
      <c r="C89" s="6"/>
      <c r="D89" s="125" t="s">
        <v>61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6"/>
      <c r="T89" s="126" t="s">
        <v>61</v>
      </c>
      <c r="U89" s="2"/>
      <c r="V89" s="2"/>
      <c r="W89" s="2"/>
      <c r="X89" s="2"/>
      <c r="Y89" s="2"/>
      <c r="Z89" s="6"/>
      <c r="AA89" s="126" t="s">
        <v>61</v>
      </c>
      <c r="AB89" s="2"/>
      <c r="AC89" s="6"/>
      <c r="AD89" s="126" t="s">
        <v>61</v>
      </c>
      <c r="AE89" s="2"/>
      <c r="AF89" s="2"/>
      <c r="AG89" s="2"/>
      <c r="AH89" s="2"/>
      <c r="AI89" s="2"/>
      <c r="AJ89" s="2"/>
      <c r="AK89" s="2"/>
      <c r="AL89" s="168"/>
      <c r="AM89" s="126" t="s">
        <v>61</v>
      </c>
      <c r="AN89" s="2"/>
      <c r="AO89" s="2"/>
      <c r="AP89" s="2"/>
      <c r="AQ89" s="2"/>
      <c r="AR89" s="2"/>
      <c r="AS89" s="2"/>
      <c r="AT89" s="112"/>
      <c r="AU89" s="126" t="s">
        <v>61</v>
      </c>
      <c r="AV89" s="2"/>
      <c r="AW89" s="2"/>
      <c r="AX89" s="2"/>
      <c r="AY89" s="2"/>
      <c r="AZ89" s="2"/>
      <c r="BA89" s="2"/>
      <c r="BB89" s="2"/>
      <c r="BC89" s="168"/>
      <c r="BD89" s="126" t="s">
        <v>61</v>
      </c>
      <c r="BE89" s="2"/>
      <c r="BF89" s="2"/>
      <c r="BG89" s="2"/>
      <c r="BH89" s="2"/>
      <c r="BI89" s="168"/>
      <c r="BJ89" s="169" t="s">
        <v>61</v>
      </c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170"/>
      <c r="DG89" s="126" t="s">
        <v>61</v>
      </c>
      <c r="DH89" s="2"/>
      <c r="DI89" s="2"/>
      <c r="DJ89" s="2"/>
      <c r="DK89" s="2"/>
      <c r="DL89" s="2"/>
      <c r="DM89" s="2"/>
      <c r="DN89" s="2"/>
    </row>
    <row r="90" spans="1:118" ht="12.75" customHeight="1">
      <c r="A90" s="31" t="b">
        <v>0</v>
      </c>
      <c r="B90" s="8"/>
      <c r="C90" s="6"/>
      <c r="D90" s="125" t="s">
        <v>61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6"/>
      <c r="T90" s="126" t="s">
        <v>61</v>
      </c>
      <c r="U90" s="2"/>
      <c r="V90" s="2"/>
      <c r="W90" s="2"/>
      <c r="X90" s="2"/>
      <c r="Y90" s="2"/>
      <c r="Z90" s="6"/>
      <c r="AA90" s="126" t="s">
        <v>61</v>
      </c>
      <c r="AB90" s="2"/>
      <c r="AC90" s="6"/>
      <c r="AD90" s="126" t="s">
        <v>61</v>
      </c>
      <c r="AE90" s="2"/>
      <c r="AF90" s="2"/>
      <c r="AG90" s="2"/>
      <c r="AH90" s="2"/>
      <c r="AI90" s="2"/>
      <c r="AJ90" s="2"/>
      <c r="AK90" s="2"/>
      <c r="AL90" s="168"/>
      <c r="AM90" s="126" t="s">
        <v>61</v>
      </c>
      <c r="AN90" s="2"/>
      <c r="AO90" s="2"/>
      <c r="AP90" s="2"/>
      <c r="AQ90" s="2"/>
      <c r="AR90" s="2"/>
      <c r="AS90" s="2"/>
      <c r="AT90" s="112"/>
      <c r="AU90" s="126" t="s">
        <v>61</v>
      </c>
      <c r="AV90" s="2"/>
      <c r="AW90" s="2"/>
      <c r="AX90" s="2"/>
      <c r="AY90" s="2"/>
      <c r="AZ90" s="2"/>
      <c r="BA90" s="2"/>
      <c r="BB90" s="2"/>
      <c r="BC90" s="168"/>
      <c r="BD90" s="126" t="s">
        <v>61</v>
      </c>
      <c r="BE90" s="2"/>
      <c r="BF90" s="2"/>
      <c r="BG90" s="2"/>
      <c r="BH90" s="2"/>
      <c r="BI90" s="168"/>
      <c r="BJ90" s="169" t="s">
        <v>61</v>
      </c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170"/>
      <c r="DG90" s="126" t="s">
        <v>61</v>
      </c>
      <c r="DH90" s="2"/>
      <c r="DI90" s="2"/>
      <c r="DJ90" s="2"/>
      <c r="DK90" s="2"/>
      <c r="DL90" s="2"/>
      <c r="DM90" s="2"/>
      <c r="DN90" s="2"/>
    </row>
    <row r="91" spans="1:118" ht="12.75" customHeight="1">
      <c r="A91" s="31" t="b">
        <v>0</v>
      </c>
      <c r="B91" s="8"/>
      <c r="C91" s="6"/>
      <c r="D91" s="125" t="s">
        <v>61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6"/>
      <c r="T91" s="126" t="s">
        <v>61</v>
      </c>
      <c r="U91" s="2"/>
      <c r="V91" s="2"/>
      <c r="W91" s="2"/>
      <c r="X91" s="2"/>
      <c r="Y91" s="2"/>
      <c r="Z91" s="6"/>
      <c r="AA91" s="126" t="s">
        <v>61</v>
      </c>
      <c r="AB91" s="2"/>
      <c r="AC91" s="6"/>
      <c r="AD91" s="126" t="s">
        <v>61</v>
      </c>
      <c r="AE91" s="2"/>
      <c r="AF91" s="2"/>
      <c r="AG91" s="2"/>
      <c r="AH91" s="2"/>
      <c r="AI91" s="2"/>
      <c r="AJ91" s="2"/>
      <c r="AK91" s="2"/>
      <c r="AL91" s="168"/>
      <c r="AM91" s="126" t="s">
        <v>61</v>
      </c>
      <c r="AN91" s="2"/>
      <c r="AO91" s="2"/>
      <c r="AP91" s="2"/>
      <c r="AQ91" s="2"/>
      <c r="AR91" s="2"/>
      <c r="AS91" s="2"/>
      <c r="AT91" s="112"/>
      <c r="AU91" s="126" t="s">
        <v>61</v>
      </c>
      <c r="AV91" s="2"/>
      <c r="AW91" s="2"/>
      <c r="AX91" s="2"/>
      <c r="AY91" s="2"/>
      <c r="AZ91" s="2"/>
      <c r="BA91" s="2"/>
      <c r="BB91" s="2"/>
      <c r="BC91" s="168"/>
      <c r="BD91" s="126" t="s">
        <v>61</v>
      </c>
      <c r="BE91" s="2"/>
      <c r="BF91" s="2"/>
      <c r="BG91" s="2"/>
      <c r="BH91" s="2"/>
      <c r="BI91" s="168"/>
      <c r="BJ91" s="169" t="s">
        <v>61</v>
      </c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170"/>
      <c r="DG91" s="126" t="s">
        <v>61</v>
      </c>
      <c r="DH91" s="2"/>
      <c r="DI91" s="2"/>
      <c r="DJ91" s="2"/>
      <c r="DK91" s="2"/>
      <c r="DL91" s="2"/>
      <c r="DM91" s="2"/>
      <c r="DN91" s="2"/>
    </row>
    <row r="92" spans="1:118" ht="12.75" customHeight="1">
      <c r="A92" s="31" t="b">
        <v>0</v>
      </c>
      <c r="B92" s="8"/>
      <c r="C92" s="6"/>
      <c r="D92" s="125" t="s">
        <v>61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6"/>
      <c r="T92" s="126" t="s">
        <v>61</v>
      </c>
      <c r="U92" s="2"/>
      <c r="V92" s="2"/>
      <c r="W92" s="2"/>
      <c r="X92" s="2"/>
      <c r="Y92" s="2"/>
      <c r="Z92" s="6"/>
      <c r="AA92" s="126" t="s">
        <v>61</v>
      </c>
      <c r="AB92" s="2"/>
      <c r="AC92" s="6"/>
      <c r="AD92" s="126" t="s">
        <v>61</v>
      </c>
      <c r="AE92" s="2"/>
      <c r="AF92" s="2"/>
      <c r="AG92" s="2"/>
      <c r="AH92" s="2"/>
      <c r="AI92" s="2"/>
      <c r="AJ92" s="2"/>
      <c r="AK92" s="2"/>
      <c r="AL92" s="168"/>
      <c r="AM92" s="126" t="s">
        <v>61</v>
      </c>
      <c r="AN92" s="2"/>
      <c r="AO92" s="2"/>
      <c r="AP92" s="2"/>
      <c r="AQ92" s="2"/>
      <c r="AR92" s="2"/>
      <c r="AS92" s="2"/>
      <c r="AT92" s="112"/>
      <c r="AU92" s="126" t="s">
        <v>61</v>
      </c>
      <c r="AV92" s="2"/>
      <c r="AW92" s="2"/>
      <c r="AX92" s="2"/>
      <c r="AY92" s="2"/>
      <c r="AZ92" s="2"/>
      <c r="BA92" s="2"/>
      <c r="BB92" s="2"/>
      <c r="BC92" s="168"/>
      <c r="BD92" s="126" t="s">
        <v>61</v>
      </c>
      <c r="BE92" s="2"/>
      <c r="BF92" s="2"/>
      <c r="BG92" s="2"/>
      <c r="BH92" s="2"/>
      <c r="BI92" s="168"/>
      <c r="BJ92" s="169" t="s">
        <v>61</v>
      </c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170"/>
      <c r="DG92" s="126" t="s">
        <v>61</v>
      </c>
      <c r="DH92" s="2"/>
      <c r="DI92" s="2"/>
      <c r="DJ92" s="2"/>
      <c r="DK92" s="2"/>
      <c r="DL92" s="2"/>
      <c r="DM92" s="2"/>
      <c r="DN92" s="2"/>
    </row>
    <row r="93" spans="1:118" ht="12.75" customHeight="1">
      <c r="A93" s="31" t="b">
        <v>0</v>
      </c>
      <c r="B93" s="8"/>
      <c r="C93" s="6"/>
      <c r="D93" s="125" t="s">
        <v>61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6"/>
      <c r="T93" s="126" t="s">
        <v>61</v>
      </c>
      <c r="U93" s="2"/>
      <c r="V93" s="2"/>
      <c r="W93" s="2"/>
      <c r="X93" s="2"/>
      <c r="Y93" s="2"/>
      <c r="Z93" s="6"/>
      <c r="AA93" s="126" t="s">
        <v>61</v>
      </c>
      <c r="AB93" s="2"/>
      <c r="AC93" s="6"/>
      <c r="AD93" s="126" t="s">
        <v>61</v>
      </c>
      <c r="AE93" s="2"/>
      <c r="AF93" s="2"/>
      <c r="AG93" s="2"/>
      <c r="AH93" s="2"/>
      <c r="AI93" s="2"/>
      <c r="AJ93" s="2"/>
      <c r="AK93" s="2"/>
      <c r="AL93" s="168"/>
      <c r="AM93" s="126" t="s">
        <v>61</v>
      </c>
      <c r="AN93" s="2"/>
      <c r="AO93" s="2"/>
      <c r="AP93" s="2"/>
      <c r="AQ93" s="2"/>
      <c r="AR93" s="2"/>
      <c r="AS93" s="2"/>
      <c r="AT93" s="112"/>
      <c r="AU93" s="126" t="s">
        <v>61</v>
      </c>
      <c r="AV93" s="2"/>
      <c r="AW93" s="2"/>
      <c r="AX93" s="2"/>
      <c r="AY93" s="2"/>
      <c r="AZ93" s="2"/>
      <c r="BA93" s="2"/>
      <c r="BB93" s="2"/>
      <c r="BC93" s="168"/>
      <c r="BD93" s="126" t="s">
        <v>61</v>
      </c>
      <c r="BE93" s="2"/>
      <c r="BF93" s="2"/>
      <c r="BG93" s="2"/>
      <c r="BH93" s="2"/>
      <c r="BI93" s="168"/>
      <c r="BJ93" s="169" t="s">
        <v>61</v>
      </c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170"/>
      <c r="DG93" s="126" t="s">
        <v>61</v>
      </c>
      <c r="DH93" s="2"/>
      <c r="DI93" s="2"/>
      <c r="DJ93" s="2"/>
      <c r="DK93" s="2"/>
      <c r="DL93" s="2"/>
      <c r="DM93" s="2"/>
      <c r="DN93" s="2"/>
    </row>
    <row r="94" spans="1:118" ht="12.75" customHeight="1">
      <c r="A94" s="31" t="b">
        <v>0</v>
      </c>
      <c r="B94" s="8"/>
      <c r="C94" s="6"/>
      <c r="D94" s="125" t="s">
        <v>61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6"/>
      <c r="T94" s="126" t="s">
        <v>61</v>
      </c>
      <c r="U94" s="2"/>
      <c r="V94" s="2"/>
      <c r="W94" s="2"/>
      <c r="X94" s="2"/>
      <c r="Y94" s="2"/>
      <c r="Z94" s="6"/>
      <c r="AA94" s="126" t="s">
        <v>61</v>
      </c>
      <c r="AB94" s="2"/>
      <c r="AC94" s="6"/>
      <c r="AD94" s="126" t="s">
        <v>61</v>
      </c>
      <c r="AE94" s="2"/>
      <c r="AF94" s="2"/>
      <c r="AG94" s="2"/>
      <c r="AH94" s="2"/>
      <c r="AI94" s="2"/>
      <c r="AJ94" s="2"/>
      <c r="AK94" s="2"/>
      <c r="AL94" s="168"/>
      <c r="AM94" s="126" t="s">
        <v>61</v>
      </c>
      <c r="AN94" s="2"/>
      <c r="AO94" s="2"/>
      <c r="AP94" s="2"/>
      <c r="AQ94" s="2"/>
      <c r="AR94" s="2"/>
      <c r="AS94" s="2"/>
      <c r="AT94" s="112"/>
      <c r="AU94" s="126" t="s">
        <v>61</v>
      </c>
      <c r="AV94" s="2"/>
      <c r="AW94" s="2"/>
      <c r="AX94" s="2"/>
      <c r="AY94" s="2"/>
      <c r="AZ94" s="2"/>
      <c r="BA94" s="2"/>
      <c r="BB94" s="2"/>
      <c r="BC94" s="168"/>
      <c r="BD94" s="126" t="s">
        <v>61</v>
      </c>
      <c r="BE94" s="2"/>
      <c r="BF94" s="2"/>
      <c r="BG94" s="2"/>
      <c r="BH94" s="2"/>
      <c r="BI94" s="168"/>
      <c r="BJ94" s="169" t="s">
        <v>61</v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170"/>
      <c r="DG94" s="126" t="s">
        <v>61</v>
      </c>
      <c r="DH94" s="2"/>
      <c r="DI94" s="2"/>
      <c r="DJ94" s="2"/>
      <c r="DK94" s="2"/>
      <c r="DL94" s="2"/>
      <c r="DM94" s="2"/>
      <c r="DN94" s="2"/>
    </row>
    <row r="95" spans="1:118" ht="12.75" customHeight="1">
      <c r="A95" s="31" t="b">
        <v>0</v>
      </c>
      <c r="B95" s="8"/>
      <c r="C95" s="6"/>
      <c r="D95" s="125" t="s">
        <v>61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6"/>
      <c r="T95" s="126" t="s">
        <v>61</v>
      </c>
      <c r="U95" s="2"/>
      <c r="V95" s="2"/>
      <c r="W95" s="2"/>
      <c r="X95" s="2"/>
      <c r="Y95" s="2"/>
      <c r="Z95" s="6"/>
      <c r="AA95" s="126" t="s">
        <v>61</v>
      </c>
      <c r="AB95" s="2"/>
      <c r="AC95" s="6"/>
      <c r="AD95" s="126" t="s">
        <v>61</v>
      </c>
      <c r="AE95" s="2"/>
      <c r="AF95" s="2"/>
      <c r="AG95" s="2"/>
      <c r="AH95" s="2"/>
      <c r="AI95" s="2"/>
      <c r="AJ95" s="2"/>
      <c r="AK95" s="2"/>
      <c r="AL95" s="168"/>
      <c r="AM95" s="126" t="s">
        <v>61</v>
      </c>
      <c r="AN95" s="2"/>
      <c r="AO95" s="2"/>
      <c r="AP95" s="2"/>
      <c r="AQ95" s="2"/>
      <c r="AR95" s="2"/>
      <c r="AS95" s="2"/>
      <c r="AT95" s="112"/>
      <c r="AU95" s="126" t="s">
        <v>61</v>
      </c>
      <c r="AV95" s="2"/>
      <c r="AW95" s="2"/>
      <c r="AX95" s="2"/>
      <c r="AY95" s="2"/>
      <c r="AZ95" s="2"/>
      <c r="BA95" s="2"/>
      <c r="BB95" s="2"/>
      <c r="BC95" s="168"/>
      <c r="BD95" s="126" t="s">
        <v>61</v>
      </c>
      <c r="BE95" s="2"/>
      <c r="BF95" s="2"/>
      <c r="BG95" s="2"/>
      <c r="BH95" s="2"/>
      <c r="BI95" s="168"/>
      <c r="BJ95" s="169" t="s">
        <v>61</v>
      </c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170"/>
      <c r="DG95" s="126" t="s">
        <v>61</v>
      </c>
      <c r="DH95" s="2"/>
      <c r="DI95" s="2"/>
      <c r="DJ95" s="2"/>
      <c r="DK95" s="2"/>
      <c r="DL95" s="2"/>
      <c r="DM95" s="2"/>
      <c r="DN95" s="2"/>
    </row>
    <row r="96" spans="1:118" ht="12.75" customHeight="1">
      <c r="A96" s="31" t="b">
        <v>0</v>
      </c>
      <c r="B96" s="8"/>
      <c r="C96" s="6"/>
      <c r="D96" s="125" t="s">
        <v>61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6"/>
      <c r="T96" s="126" t="s">
        <v>61</v>
      </c>
      <c r="U96" s="2"/>
      <c r="V96" s="2"/>
      <c r="W96" s="2"/>
      <c r="X96" s="2"/>
      <c r="Y96" s="2"/>
      <c r="Z96" s="6"/>
      <c r="AA96" s="126" t="s">
        <v>61</v>
      </c>
      <c r="AB96" s="2"/>
      <c r="AC96" s="6"/>
      <c r="AD96" s="126" t="s">
        <v>61</v>
      </c>
      <c r="AE96" s="2"/>
      <c r="AF96" s="2"/>
      <c r="AG96" s="2"/>
      <c r="AH96" s="2"/>
      <c r="AI96" s="2"/>
      <c r="AJ96" s="2"/>
      <c r="AK96" s="2"/>
      <c r="AL96" s="168"/>
      <c r="AM96" s="126" t="s">
        <v>61</v>
      </c>
      <c r="AN96" s="2"/>
      <c r="AO96" s="2"/>
      <c r="AP96" s="2"/>
      <c r="AQ96" s="2"/>
      <c r="AR96" s="2"/>
      <c r="AS96" s="2"/>
      <c r="AT96" s="112"/>
      <c r="AU96" s="126" t="s">
        <v>61</v>
      </c>
      <c r="AV96" s="2"/>
      <c r="AW96" s="2"/>
      <c r="AX96" s="2"/>
      <c r="AY96" s="2"/>
      <c r="AZ96" s="2"/>
      <c r="BA96" s="2"/>
      <c r="BB96" s="2"/>
      <c r="BC96" s="168"/>
      <c r="BD96" s="126" t="s">
        <v>61</v>
      </c>
      <c r="BE96" s="2"/>
      <c r="BF96" s="2"/>
      <c r="BG96" s="2"/>
      <c r="BH96" s="2"/>
      <c r="BI96" s="168"/>
      <c r="BJ96" s="169" t="s">
        <v>61</v>
      </c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170"/>
      <c r="DG96" s="126" t="s">
        <v>61</v>
      </c>
      <c r="DH96" s="2"/>
      <c r="DI96" s="2"/>
      <c r="DJ96" s="2"/>
      <c r="DK96" s="2"/>
      <c r="DL96" s="2"/>
      <c r="DM96" s="2"/>
      <c r="DN96" s="2"/>
    </row>
    <row r="97" spans="1:118" ht="12.75" customHeight="1">
      <c r="A97" s="31" t="b">
        <v>0</v>
      </c>
      <c r="B97" s="8"/>
      <c r="C97" s="6"/>
      <c r="D97" s="125" t="s">
        <v>61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6"/>
      <c r="T97" s="126" t="s">
        <v>61</v>
      </c>
      <c r="U97" s="2"/>
      <c r="V97" s="2"/>
      <c r="W97" s="2"/>
      <c r="X97" s="2"/>
      <c r="Y97" s="2"/>
      <c r="Z97" s="6"/>
      <c r="AA97" s="126" t="s">
        <v>61</v>
      </c>
      <c r="AB97" s="2"/>
      <c r="AC97" s="6"/>
      <c r="AD97" s="126" t="s">
        <v>61</v>
      </c>
      <c r="AE97" s="2"/>
      <c r="AF97" s="2"/>
      <c r="AG97" s="2"/>
      <c r="AH97" s="2"/>
      <c r="AI97" s="2"/>
      <c r="AJ97" s="2"/>
      <c r="AK97" s="2"/>
      <c r="AL97" s="168"/>
      <c r="AM97" s="126" t="s">
        <v>61</v>
      </c>
      <c r="AN97" s="2"/>
      <c r="AO97" s="2"/>
      <c r="AP97" s="2"/>
      <c r="AQ97" s="2"/>
      <c r="AR97" s="2"/>
      <c r="AS97" s="2"/>
      <c r="AT97" s="112"/>
      <c r="AU97" s="126" t="s">
        <v>61</v>
      </c>
      <c r="AV97" s="2"/>
      <c r="AW97" s="2"/>
      <c r="AX97" s="2"/>
      <c r="AY97" s="2"/>
      <c r="AZ97" s="2"/>
      <c r="BA97" s="2"/>
      <c r="BB97" s="2"/>
      <c r="BC97" s="168"/>
      <c r="BD97" s="126" t="s">
        <v>61</v>
      </c>
      <c r="BE97" s="2"/>
      <c r="BF97" s="2"/>
      <c r="BG97" s="2"/>
      <c r="BH97" s="2"/>
      <c r="BI97" s="168"/>
      <c r="BJ97" s="169" t="s">
        <v>61</v>
      </c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170"/>
      <c r="DG97" s="126" t="s">
        <v>61</v>
      </c>
      <c r="DH97" s="2"/>
      <c r="DI97" s="2"/>
      <c r="DJ97" s="2"/>
      <c r="DK97" s="2"/>
      <c r="DL97" s="2"/>
      <c r="DM97" s="2"/>
      <c r="DN97" s="2"/>
    </row>
    <row r="98" spans="1:118" ht="12.75" customHeight="1">
      <c r="A98" s="31" t="b">
        <v>0</v>
      </c>
      <c r="B98" s="8"/>
      <c r="C98" s="6"/>
      <c r="D98" s="125" t="s">
        <v>61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6"/>
      <c r="T98" s="126" t="s">
        <v>61</v>
      </c>
      <c r="U98" s="2"/>
      <c r="V98" s="2"/>
      <c r="W98" s="2"/>
      <c r="X98" s="2"/>
      <c r="Y98" s="2"/>
      <c r="Z98" s="6"/>
      <c r="AA98" s="126" t="s">
        <v>61</v>
      </c>
      <c r="AB98" s="2"/>
      <c r="AC98" s="6"/>
      <c r="AD98" s="126" t="s">
        <v>61</v>
      </c>
      <c r="AE98" s="2"/>
      <c r="AF98" s="2"/>
      <c r="AG98" s="2"/>
      <c r="AH98" s="2"/>
      <c r="AI98" s="2"/>
      <c r="AJ98" s="2"/>
      <c r="AK98" s="2"/>
      <c r="AL98" s="168"/>
      <c r="AM98" s="126" t="s">
        <v>61</v>
      </c>
      <c r="AN98" s="2"/>
      <c r="AO98" s="2"/>
      <c r="AP98" s="2"/>
      <c r="AQ98" s="2"/>
      <c r="AR98" s="2"/>
      <c r="AS98" s="2"/>
      <c r="AT98" s="112"/>
      <c r="AU98" s="126" t="s">
        <v>61</v>
      </c>
      <c r="AV98" s="2"/>
      <c r="AW98" s="2"/>
      <c r="AX98" s="2"/>
      <c r="AY98" s="2"/>
      <c r="AZ98" s="2"/>
      <c r="BA98" s="2"/>
      <c r="BB98" s="2"/>
      <c r="BC98" s="168"/>
      <c r="BD98" s="126" t="s">
        <v>61</v>
      </c>
      <c r="BE98" s="2"/>
      <c r="BF98" s="2"/>
      <c r="BG98" s="2"/>
      <c r="BH98" s="2"/>
      <c r="BI98" s="168"/>
      <c r="BJ98" s="169" t="s">
        <v>61</v>
      </c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170"/>
      <c r="DG98" s="126" t="s">
        <v>61</v>
      </c>
      <c r="DH98" s="2"/>
      <c r="DI98" s="2"/>
      <c r="DJ98" s="2"/>
      <c r="DK98" s="2"/>
      <c r="DL98" s="2"/>
      <c r="DM98" s="2"/>
      <c r="DN98" s="2"/>
    </row>
    <row r="99" spans="1:118" ht="12.75" customHeight="1">
      <c r="A99" s="31" t="b">
        <v>0</v>
      </c>
      <c r="B99" s="8"/>
      <c r="C99" s="6"/>
      <c r="D99" s="125" t="s">
        <v>61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6"/>
      <c r="T99" s="126" t="s">
        <v>61</v>
      </c>
      <c r="U99" s="2"/>
      <c r="V99" s="2"/>
      <c r="W99" s="2"/>
      <c r="X99" s="2"/>
      <c r="Y99" s="2"/>
      <c r="Z99" s="6"/>
      <c r="AA99" s="126" t="s">
        <v>61</v>
      </c>
      <c r="AB99" s="2"/>
      <c r="AC99" s="6"/>
      <c r="AD99" s="126" t="s">
        <v>61</v>
      </c>
      <c r="AE99" s="2"/>
      <c r="AF99" s="2"/>
      <c r="AG99" s="2"/>
      <c r="AH99" s="2"/>
      <c r="AI99" s="2"/>
      <c r="AJ99" s="2"/>
      <c r="AK99" s="2"/>
      <c r="AL99" s="168"/>
      <c r="AM99" s="126" t="s">
        <v>61</v>
      </c>
      <c r="AN99" s="2"/>
      <c r="AO99" s="2"/>
      <c r="AP99" s="2"/>
      <c r="AQ99" s="2"/>
      <c r="AR99" s="2"/>
      <c r="AS99" s="2"/>
      <c r="AT99" s="112"/>
      <c r="AU99" s="126" t="s">
        <v>61</v>
      </c>
      <c r="AV99" s="2"/>
      <c r="AW99" s="2"/>
      <c r="AX99" s="2"/>
      <c r="AY99" s="2"/>
      <c r="AZ99" s="2"/>
      <c r="BA99" s="2"/>
      <c r="BB99" s="2"/>
      <c r="BC99" s="168"/>
      <c r="BD99" s="126" t="s">
        <v>61</v>
      </c>
      <c r="BE99" s="2"/>
      <c r="BF99" s="2"/>
      <c r="BG99" s="2"/>
      <c r="BH99" s="2"/>
      <c r="BI99" s="168"/>
      <c r="BJ99" s="169" t="s">
        <v>61</v>
      </c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170"/>
      <c r="DG99" s="126" t="s">
        <v>61</v>
      </c>
      <c r="DH99" s="2"/>
      <c r="DI99" s="2"/>
      <c r="DJ99" s="2"/>
      <c r="DK99" s="2"/>
      <c r="DL99" s="2"/>
      <c r="DM99" s="2"/>
      <c r="DN99" s="2"/>
    </row>
    <row r="100" spans="1:118" ht="12.75" customHeight="1">
      <c r="A100" s="31" t="b">
        <v>0</v>
      </c>
      <c r="B100" s="8"/>
      <c r="C100" s="6"/>
      <c r="D100" s="125" t="s">
        <v>61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6"/>
      <c r="T100" s="126" t="s">
        <v>61</v>
      </c>
      <c r="U100" s="2"/>
      <c r="V100" s="2"/>
      <c r="W100" s="2"/>
      <c r="X100" s="2"/>
      <c r="Y100" s="2"/>
      <c r="Z100" s="6"/>
      <c r="AA100" s="126" t="s">
        <v>61</v>
      </c>
      <c r="AB100" s="2"/>
      <c r="AC100" s="6"/>
      <c r="AD100" s="126" t="s">
        <v>61</v>
      </c>
      <c r="AE100" s="2"/>
      <c r="AF100" s="2"/>
      <c r="AG100" s="2"/>
      <c r="AH100" s="2"/>
      <c r="AI100" s="2"/>
      <c r="AJ100" s="2"/>
      <c r="AK100" s="2"/>
      <c r="AL100" s="168"/>
      <c r="AM100" s="126" t="s">
        <v>61</v>
      </c>
      <c r="AN100" s="2"/>
      <c r="AO100" s="2"/>
      <c r="AP100" s="2"/>
      <c r="AQ100" s="2"/>
      <c r="AR100" s="2"/>
      <c r="AS100" s="2"/>
      <c r="AT100" s="112"/>
      <c r="AU100" s="126" t="s">
        <v>61</v>
      </c>
      <c r="AV100" s="2"/>
      <c r="AW100" s="2"/>
      <c r="AX100" s="2"/>
      <c r="AY100" s="2"/>
      <c r="AZ100" s="2"/>
      <c r="BA100" s="2"/>
      <c r="BB100" s="2"/>
      <c r="BC100" s="168"/>
      <c r="BD100" s="126" t="s">
        <v>61</v>
      </c>
      <c r="BE100" s="2"/>
      <c r="BF100" s="2"/>
      <c r="BG100" s="2"/>
      <c r="BH100" s="2"/>
      <c r="BI100" s="168"/>
      <c r="BJ100" s="169" t="s">
        <v>61</v>
      </c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170"/>
      <c r="DG100" s="126" t="s">
        <v>61</v>
      </c>
      <c r="DH100" s="2"/>
      <c r="DI100" s="2"/>
      <c r="DJ100" s="2"/>
      <c r="DK100" s="2"/>
      <c r="DL100" s="2"/>
      <c r="DM100" s="2"/>
      <c r="DN100" s="2"/>
    </row>
    <row r="101" spans="1:118" ht="12.75" customHeight="1">
      <c r="A101" s="31" t="b">
        <v>0</v>
      </c>
      <c r="B101" s="8"/>
      <c r="C101" s="6"/>
      <c r="D101" s="125" t="s">
        <v>61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6"/>
      <c r="T101" s="126" t="s">
        <v>61</v>
      </c>
      <c r="U101" s="2"/>
      <c r="V101" s="2"/>
      <c r="W101" s="2"/>
      <c r="X101" s="2"/>
      <c r="Y101" s="2"/>
      <c r="Z101" s="6"/>
      <c r="AA101" s="126" t="s">
        <v>61</v>
      </c>
      <c r="AB101" s="2"/>
      <c r="AC101" s="6"/>
      <c r="AD101" s="126" t="s">
        <v>61</v>
      </c>
      <c r="AE101" s="2"/>
      <c r="AF101" s="2"/>
      <c r="AG101" s="2"/>
      <c r="AH101" s="2"/>
      <c r="AI101" s="2"/>
      <c r="AJ101" s="2"/>
      <c r="AK101" s="2"/>
      <c r="AL101" s="168"/>
      <c r="AM101" s="126" t="s">
        <v>61</v>
      </c>
      <c r="AN101" s="2"/>
      <c r="AO101" s="2"/>
      <c r="AP101" s="2"/>
      <c r="AQ101" s="2"/>
      <c r="AR101" s="2"/>
      <c r="AS101" s="2"/>
      <c r="AT101" s="112"/>
      <c r="AU101" s="126" t="s">
        <v>61</v>
      </c>
      <c r="AV101" s="2"/>
      <c r="AW101" s="2"/>
      <c r="AX101" s="2"/>
      <c r="AY101" s="2"/>
      <c r="AZ101" s="2"/>
      <c r="BA101" s="2"/>
      <c r="BB101" s="2"/>
      <c r="BC101" s="168"/>
      <c r="BD101" s="126" t="s">
        <v>61</v>
      </c>
      <c r="BE101" s="2"/>
      <c r="BF101" s="2"/>
      <c r="BG101" s="2"/>
      <c r="BH101" s="2"/>
      <c r="BI101" s="168"/>
      <c r="BJ101" s="169" t="s">
        <v>61</v>
      </c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170"/>
      <c r="DG101" s="126" t="s">
        <v>61</v>
      </c>
      <c r="DH101" s="2"/>
      <c r="DI101" s="2"/>
      <c r="DJ101" s="2"/>
      <c r="DK101" s="2"/>
      <c r="DL101" s="2"/>
      <c r="DM101" s="2"/>
      <c r="DN101" s="2"/>
    </row>
    <row r="102" spans="1:118" ht="12.75" customHeight="1">
      <c r="A102" s="22" t="s">
        <v>202</v>
      </c>
      <c r="B102" s="8"/>
      <c r="C102" s="6"/>
      <c r="D102" s="122" t="s">
        <v>223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6"/>
      <c r="T102" s="23" t="s">
        <v>195</v>
      </c>
      <c r="U102" s="8"/>
      <c r="V102" s="8"/>
      <c r="W102" s="8"/>
      <c r="X102" s="8"/>
      <c r="Y102" s="8"/>
      <c r="Z102" s="112"/>
      <c r="AA102" s="22" t="s">
        <v>196</v>
      </c>
      <c r="AB102" s="8"/>
      <c r="AC102" s="6"/>
      <c r="AD102" s="22" t="s">
        <v>197</v>
      </c>
      <c r="AE102" s="8"/>
      <c r="AF102" s="8"/>
      <c r="AG102" s="8"/>
      <c r="AH102" s="8"/>
      <c r="AI102" s="8"/>
      <c r="AJ102" s="8"/>
      <c r="AK102" s="8"/>
      <c r="AL102" s="168"/>
      <c r="AM102" s="22" t="s">
        <v>198</v>
      </c>
      <c r="AN102" s="8"/>
      <c r="AO102" s="8"/>
      <c r="AP102" s="8"/>
      <c r="AQ102" s="8"/>
      <c r="AR102" s="8"/>
      <c r="AS102" s="8"/>
      <c r="AT102" s="112"/>
      <c r="AU102" s="22" t="s">
        <v>199</v>
      </c>
      <c r="AV102" s="8"/>
      <c r="AW102" s="8"/>
      <c r="AX102" s="8"/>
      <c r="AY102" s="8"/>
      <c r="AZ102" s="8"/>
      <c r="BA102" s="8"/>
      <c r="BB102" s="8"/>
      <c r="BC102" s="168"/>
      <c r="BD102" s="22" t="s">
        <v>94</v>
      </c>
      <c r="BE102" s="8"/>
      <c r="BF102" s="8"/>
      <c r="BG102" s="8"/>
      <c r="BH102" s="8"/>
      <c r="BI102" s="168"/>
      <c r="BJ102" s="21" t="s">
        <v>200</v>
      </c>
      <c r="BK102" s="8"/>
      <c r="BL102" s="8"/>
      <c r="BM102" s="8"/>
      <c r="BN102" s="8"/>
      <c r="BO102" s="8"/>
      <c r="BP102" s="8"/>
      <c r="BQ102" s="112"/>
      <c r="BR102" s="112"/>
      <c r="BS102" s="112"/>
      <c r="BT102" s="112"/>
      <c r="BU102" s="112"/>
      <c r="BV102" s="112"/>
      <c r="BW102" s="112"/>
      <c r="BX102" s="168"/>
      <c r="BY102" s="168"/>
      <c r="BZ102" s="168"/>
      <c r="CA102" s="112"/>
      <c r="CB102" s="112"/>
      <c r="CC102" s="112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112"/>
      <c r="CY102" s="112"/>
      <c r="CZ102" s="112"/>
      <c r="DA102" s="112"/>
      <c r="DB102" s="112"/>
      <c r="DC102" s="112"/>
      <c r="DD102" s="112"/>
      <c r="DE102" s="112"/>
      <c r="DF102" s="112"/>
      <c r="DG102" s="22" t="s">
        <v>201</v>
      </c>
      <c r="DH102" s="8"/>
      <c r="DI102" s="8"/>
      <c r="DJ102" s="8"/>
      <c r="DK102" s="8"/>
      <c r="DL102" s="8"/>
      <c r="DM102" s="8"/>
      <c r="DN102" s="8"/>
    </row>
    <row r="103" spans="1:118" ht="12.75" customHeight="1">
      <c r="A103" s="31" t="b">
        <v>0</v>
      </c>
      <c r="B103" s="8"/>
      <c r="C103" s="6"/>
      <c r="D103" s="125" t="s">
        <v>61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6"/>
      <c r="T103" s="126" t="s">
        <v>61</v>
      </c>
      <c r="U103" s="2"/>
      <c r="V103" s="2"/>
      <c r="W103" s="2"/>
      <c r="X103" s="2"/>
      <c r="Y103" s="2"/>
      <c r="Z103" s="6"/>
      <c r="AA103" s="126" t="s">
        <v>61</v>
      </c>
      <c r="AB103" s="2"/>
      <c r="AC103" s="6"/>
      <c r="AD103" s="126" t="s">
        <v>61</v>
      </c>
      <c r="AE103" s="2"/>
      <c r="AF103" s="2"/>
      <c r="AG103" s="2"/>
      <c r="AH103" s="2"/>
      <c r="AI103" s="2"/>
      <c r="AJ103" s="2"/>
      <c r="AK103" s="2"/>
      <c r="AL103" s="168"/>
      <c r="AM103" s="126" t="s">
        <v>61</v>
      </c>
      <c r="AN103" s="2"/>
      <c r="AO103" s="2"/>
      <c r="AP103" s="2"/>
      <c r="AQ103" s="2"/>
      <c r="AR103" s="2"/>
      <c r="AS103" s="2"/>
      <c r="AT103" s="112"/>
      <c r="AU103" s="126" t="s">
        <v>61</v>
      </c>
      <c r="AV103" s="2"/>
      <c r="AW103" s="2"/>
      <c r="AX103" s="2"/>
      <c r="AY103" s="2"/>
      <c r="AZ103" s="2"/>
      <c r="BA103" s="2"/>
      <c r="BB103" s="2"/>
      <c r="BC103" s="168"/>
      <c r="BD103" s="126" t="s">
        <v>61</v>
      </c>
      <c r="BE103" s="2"/>
      <c r="BF103" s="2"/>
      <c r="BG103" s="2"/>
      <c r="BH103" s="2"/>
      <c r="BI103" s="168"/>
      <c r="BJ103" s="169" t="s">
        <v>61</v>
      </c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170"/>
      <c r="DG103" s="126" t="s">
        <v>61</v>
      </c>
      <c r="DH103" s="2"/>
      <c r="DI103" s="2"/>
      <c r="DJ103" s="2"/>
      <c r="DK103" s="2"/>
      <c r="DL103" s="2"/>
      <c r="DM103" s="2"/>
      <c r="DN103" s="2"/>
    </row>
    <row r="104" spans="1:118" ht="12.75" customHeight="1">
      <c r="A104" s="31" t="b">
        <v>0</v>
      </c>
      <c r="B104" s="8"/>
      <c r="C104" s="6"/>
      <c r="D104" s="125" t="s">
        <v>61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6"/>
      <c r="T104" s="126" t="s">
        <v>61</v>
      </c>
      <c r="U104" s="2"/>
      <c r="V104" s="2"/>
      <c r="W104" s="2"/>
      <c r="X104" s="2"/>
      <c r="Y104" s="2"/>
      <c r="Z104" s="6"/>
      <c r="AA104" s="126" t="s">
        <v>61</v>
      </c>
      <c r="AB104" s="2"/>
      <c r="AC104" s="6"/>
      <c r="AD104" s="126" t="s">
        <v>61</v>
      </c>
      <c r="AE104" s="2"/>
      <c r="AF104" s="2"/>
      <c r="AG104" s="2"/>
      <c r="AH104" s="2"/>
      <c r="AI104" s="2"/>
      <c r="AJ104" s="2"/>
      <c r="AK104" s="2"/>
      <c r="AL104" s="168"/>
      <c r="AM104" s="126" t="s">
        <v>61</v>
      </c>
      <c r="AN104" s="2"/>
      <c r="AO104" s="2"/>
      <c r="AP104" s="2"/>
      <c r="AQ104" s="2"/>
      <c r="AR104" s="2"/>
      <c r="AS104" s="2"/>
      <c r="AT104" s="112"/>
      <c r="AU104" s="126" t="s">
        <v>61</v>
      </c>
      <c r="AV104" s="2"/>
      <c r="AW104" s="2"/>
      <c r="AX104" s="2"/>
      <c r="AY104" s="2"/>
      <c r="AZ104" s="2"/>
      <c r="BA104" s="2"/>
      <c r="BB104" s="2"/>
      <c r="BC104" s="168"/>
      <c r="BD104" s="126" t="s">
        <v>61</v>
      </c>
      <c r="BE104" s="2"/>
      <c r="BF104" s="2"/>
      <c r="BG104" s="2"/>
      <c r="BH104" s="2"/>
      <c r="BI104" s="168"/>
      <c r="BJ104" s="169" t="s">
        <v>61</v>
      </c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170"/>
      <c r="DG104" s="126" t="s">
        <v>61</v>
      </c>
      <c r="DH104" s="2"/>
      <c r="DI104" s="2"/>
      <c r="DJ104" s="2"/>
      <c r="DK104" s="2"/>
      <c r="DL104" s="2"/>
      <c r="DM104" s="2"/>
      <c r="DN104" s="2"/>
    </row>
    <row r="105" spans="1:118" ht="12.75" customHeight="1">
      <c r="A105" s="31" t="b">
        <v>0</v>
      </c>
      <c r="B105" s="8"/>
      <c r="C105" s="6"/>
      <c r="D105" s="125" t="s">
        <v>61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6"/>
      <c r="T105" s="126" t="s">
        <v>61</v>
      </c>
      <c r="U105" s="2"/>
      <c r="V105" s="2"/>
      <c r="W105" s="2"/>
      <c r="X105" s="2"/>
      <c r="Y105" s="2"/>
      <c r="Z105" s="6"/>
      <c r="AA105" s="126" t="s">
        <v>61</v>
      </c>
      <c r="AB105" s="2"/>
      <c r="AC105" s="6"/>
      <c r="AD105" s="126" t="s">
        <v>61</v>
      </c>
      <c r="AE105" s="2"/>
      <c r="AF105" s="2"/>
      <c r="AG105" s="2"/>
      <c r="AH105" s="2"/>
      <c r="AI105" s="2"/>
      <c r="AJ105" s="2"/>
      <c r="AK105" s="2"/>
      <c r="AL105" s="168"/>
      <c r="AM105" s="126" t="s">
        <v>61</v>
      </c>
      <c r="AN105" s="2"/>
      <c r="AO105" s="2"/>
      <c r="AP105" s="2"/>
      <c r="AQ105" s="2"/>
      <c r="AR105" s="2"/>
      <c r="AS105" s="2"/>
      <c r="AT105" s="112"/>
      <c r="AU105" s="126" t="s">
        <v>61</v>
      </c>
      <c r="AV105" s="2"/>
      <c r="AW105" s="2"/>
      <c r="AX105" s="2"/>
      <c r="AY105" s="2"/>
      <c r="AZ105" s="2"/>
      <c r="BA105" s="2"/>
      <c r="BB105" s="2"/>
      <c r="BC105" s="168"/>
      <c r="BD105" s="126" t="s">
        <v>61</v>
      </c>
      <c r="BE105" s="2"/>
      <c r="BF105" s="2"/>
      <c r="BG105" s="2"/>
      <c r="BH105" s="2"/>
      <c r="BI105" s="168"/>
      <c r="BJ105" s="169" t="s">
        <v>61</v>
      </c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170"/>
      <c r="DG105" s="126" t="s">
        <v>61</v>
      </c>
      <c r="DH105" s="2"/>
      <c r="DI105" s="2"/>
      <c r="DJ105" s="2"/>
      <c r="DK105" s="2"/>
      <c r="DL105" s="2"/>
      <c r="DM105" s="2"/>
      <c r="DN105" s="2"/>
    </row>
    <row r="106" spans="1:118" ht="12.75" customHeight="1">
      <c r="A106" s="31" t="b">
        <v>0</v>
      </c>
      <c r="B106" s="8"/>
      <c r="C106" s="6"/>
      <c r="D106" s="125" t="s">
        <v>61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6"/>
      <c r="T106" s="126" t="s">
        <v>61</v>
      </c>
      <c r="U106" s="2"/>
      <c r="V106" s="2"/>
      <c r="W106" s="2"/>
      <c r="X106" s="2"/>
      <c r="Y106" s="2"/>
      <c r="Z106" s="6"/>
      <c r="AA106" s="126" t="s">
        <v>61</v>
      </c>
      <c r="AB106" s="2"/>
      <c r="AC106" s="6"/>
      <c r="AD106" s="126" t="s">
        <v>61</v>
      </c>
      <c r="AE106" s="2"/>
      <c r="AF106" s="2"/>
      <c r="AG106" s="2"/>
      <c r="AH106" s="2"/>
      <c r="AI106" s="2"/>
      <c r="AJ106" s="2"/>
      <c r="AK106" s="2"/>
      <c r="AL106" s="168"/>
      <c r="AM106" s="126" t="s">
        <v>61</v>
      </c>
      <c r="AN106" s="2"/>
      <c r="AO106" s="2"/>
      <c r="AP106" s="2"/>
      <c r="AQ106" s="2"/>
      <c r="AR106" s="2"/>
      <c r="AS106" s="2"/>
      <c r="AT106" s="112"/>
      <c r="AU106" s="126" t="s">
        <v>61</v>
      </c>
      <c r="AV106" s="2"/>
      <c r="AW106" s="2"/>
      <c r="AX106" s="2"/>
      <c r="AY106" s="2"/>
      <c r="AZ106" s="2"/>
      <c r="BA106" s="2"/>
      <c r="BB106" s="2"/>
      <c r="BC106" s="168"/>
      <c r="BD106" s="126" t="s">
        <v>61</v>
      </c>
      <c r="BE106" s="2"/>
      <c r="BF106" s="2"/>
      <c r="BG106" s="2"/>
      <c r="BH106" s="2"/>
      <c r="BI106" s="168"/>
      <c r="BJ106" s="169" t="s">
        <v>61</v>
      </c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170"/>
      <c r="DG106" s="126" t="s">
        <v>61</v>
      </c>
      <c r="DH106" s="2"/>
      <c r="DI106" s="2"/>
      <c r="DJ106" s="2"/>
      <c r="DK106" s="2"/>
      <c r="DL106" s="2"/>
      <c r="DM106" s="2"/>
      <c r="DN106" s="2"/>
    </row>
    <row r="107" spans="1:118" ht="12.75" customHeight="1">
      <c r="A107" s="31" t="b">
        <v>0</v>
      </c>
      <c r="B107" s="8"/>
      <c r="C107" s="6"/>
      <c r="D107" s="125" t="s">
        <v>61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6"/>
      <c r="T107" s="126" t="s">
        <v>61</v>
      </c>
      <c r="U107" s="2"/>
      <c r="V107" s="2"/>
      <c r="W107" s="2"/>
      <c r="X107" s="2"/>
      <c r="Y107" s="2"/>
      <c r="Z107" s="6"/>
      <c r="AA107" s="126" t="s">
        <v>61</v>
      </c>
      <c r="AB107" s="2"/>
      <c r="AC107" s="6"/>
      <c r="AD107" s="126" t="s">
        <v>61</v>
      </c>
      <c r="AE107" s="2"/>
      <c r="AF107" s="2"/>
      <c r="AG107" s="2"/>
      <c r="AH107" s="2"/>
      <c r="AI107" s="2"/>
      <c r="AJ107" s="2"/>
      <c r="AK107" s="2"/>
      <c r="AL107" s="168"/>
      <c r="AM107" s="126" t="s">
        <v>61</v>
      </c>
      <c r="AN107" s="2"/>
      <c r="AO107" s="2"/>
      <c r="AP107" s="2"/>
      <c r="AQ107" s="2"/>
      <c r="AR107" s="2"/>
      <c r="AS107" s="2"/>
      <c r="AT107" s="112"/>
      <c r="AU107" s="126" t="s">
        <v>61</v>
      </c>
      <c r="AV107" s="2"/>
      <c r="AW107" s="2"/>
      <c r="AX107" s="2"/>
      <c r="AY107" s="2"/>
      <c r="AZ107" s="2"/>
      <c r="BA107" s="2"/>
      <c r="BB107" s="2"/>
      <c r="BC107" s="168"/>
      <c r="BD107" s="126" t="s">
        <v>61</v>
      </c>
      <c r="BE107" s="2"/>
      <c r="BF107" s="2"/>
      <c r="BG107" s="2"/>
      <c r="BH107" s="2"/>
      <c r="BI107" s="168"/>
      <c r="BJ107" s="169" t="s">
        <v>61</v>
      </c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170"/>
      <c r="DG107" s="126" t="s">
        <v>61</v>
      </c>
      <c r="DH107" s="2"/>
      <c r="DI107" s="2"/>
      <c r="DJ107" s="2"/>
      <c r="DK107" s="2"/>
      <c r="DL107" s="2"/>
      <c r="DM107" s="2"/>
      <c r="DN107" s="2"/>
    </row>
    <row r="108" spans="1:118" ht="12.75" customHeight="1">
      <c r="A108" s="31" t="b">
        <v>0</v>
      </c>
      <c r="B108" s="8"/>
      <c r="C108" s="6"/>
      <c r="D108" s="125" t="s">
        <v>61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6"/>
      <c r="T108" s="126" t="s">
        <v>61</v>
      </c>
      <c r="U108" s="2"/>
      <c r="V108" s="2"/>
      <c r="W108" s="2"/>
      <c r="X108" s="2"/>
      <c r="Y108" s="2"/>
      <c r="Z108" s="6"/>
      <c r="AA108" s="126" t="s">
        <v>61</v>
      </c>
      <c r="AB108" s="2"/>
      <c r="AC108" s="6"/>
      <c r="AD108" s="126" t="s">
        <v>61</v>
      </c>
      <c r="AE108" s="2"/>
      <c r="AF108" s="2"/>
      <c r="AG108" s="2"/>
      <c r="AH108" s="2"/>
      <c r="AI108" s="2"/>
      <c r="AJ108" s="2"/>
      <c r="AK108" s="2"/>
      <c r="AL108" s="168"/>
      <c r="AM108" s="126" t="s">
        <v>61</v>
      </c>
      <c r="AN108" s="2"/>
      <c r="AO108" s="2"/>
      <c r="AP108" s="2"/>
      <c r="AQ108" s="2"/>
      <c r="AR108" s="2"/>
      <c r="AS108" s="2"/>
      <c r="AT108" s="112"/>
      <c r="AU108" s="126" t="s">
        <v>61</v>
      </c>
      <c r="AV108" s="2"/>
      <c r="AW108" s="2"/>
      <c r="AX108" s="2"/>
      <c r="AY108" s="2"/>
      <c r="AZ108" s="2"/>
      <c r="BA108" s="2"/>
      <c r="BB108" s="2"/>
      <c r="BC108" s="168"/>
      <c r="BD108" s="126" t="s">
        <v>61</v>
      </c>
      <c r="BE108" s="2"/>
      <c r="BF108" s="2"/>
      <c r="BG108" s="2"/>
      <c r="BH108" s="2"/>
      <c r="BI108" s="168"/>
      <c r="BJ108" s="169" t="s">
        <v>61</v>
      </c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170"/>
      <c r="DG108" s="126" t="s">
        <v>61</v>
      </c>
      <c r="DH108" s="2"/>
      <c r="DI108" s="2"/>
      <c r="DJ108" s="2"/>
      <c r="DK108" s="2"/>
      <c r="DL108" s="2"/>
      <c r="DM108" s="2"/>
      <c r="DN108" s="2"/>
    </row>
    <row r="109" spans="1:118" ht="12.75" customHeight="1">
      <c r="A109" s="31" t="b">
        <v>0</v>
      </c>
      <c r="B109" s="8"/>
      <c r="C109" s="6"/>
      <c r="D109" s="125" t="s">
        <v>61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6"/>
      <c r="T109" s="126" t="s">
        <v>61</v>
      </c>
      <c r="U109" s="2"/>
      <c r="V109" s="2"/>
      <c r="W109" s="2"/>
      <c r="X109" s="2"/>
      <c r="Y109" s="2"/>
      <c r="Z109" s="6"/>
      <c r="AA109" s="126" t="s">
        <v>61</v>
      </c>
      <c r="AB109" s="2"/>
      <c r="AC109" s="6"/>
      <c r="AD109" s="126" t="s">
        <v>61</v>
      </c>
      <c r="AE109" s="2"/>
      <c r="AF109" s="2"/>
      <c r="AG109" s="2"/>
      <c r="AH109" s="2"/>
      <c r="AI109" s="2"/>
      <c r="AJ109" s="2"/>
      <c r="AK109" s="2"/>
      <c r="AL109" s="168"/>
      <c r="AM109" s="126" t="s">
        <v>61</v>
      </c>
      <c r="AN109" s="2"/>
      <c r="AO109" s="2"/>
      <c r="AP109" s="2"/>
      <c r="AQ109" s="2"/>
      <c r="AR109" s="2"/>
      <c r="AS109" s="2"/>
      <c r="AT109" s="112"/>
      <c r="AU109" s="126" t="s">
        <v>61</v>
      </c>
      <c r="AV109" s="2"/>
      <c r="AW109" s="2"/>
      <c r="AX109" s="2"/>
      <c r="AY109" s="2"/>
      <c r="AZ109" s="2"/>
      <c r="BA109" s="2"/>
      <c r="BB109" s="2"/>
      <c r="BC109" s="168"/>
      <c r="BD109" s="126" t="s">
        <v>61</v>
      </c>
      <c r="BE109" s="2"/>
      <c r="BF109" s="2"/>
      <c r="BG109" s="2"/>
      <c r="BH109" s="2"/>
      <c r="BI109" s="168"/>
      <c r="BJ109" s="169" t="s">
        <v>61</v>
      </c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170"/>
      <c r="DG109" s="126" t="s">
        <v>61</v>
      </c>
      <c r="DH109" s="2"/>
      <c r="DI109" s="2"/>
      <c r="DJ109" s="2"/>
      <c r="DK109" s="2"/>
      <c r="DL109" s="2"/>
      <c r="DM109" s="2"/>
      <c r="DN109" s="2"/>
    </row>
    <row r="110" spans="1:118" ht="12.75" customHeight="1">
      <c r="A110" s="31" t="b">
        <v>0</v>
      </c>
      <c r="B110" s="8"/>
      <c r="C110" s="6"/>
      <c r="D110" s="125" t="s">
        <v>61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6"/>
      <c r="T110" s="126" t="s">
        <v>61</v>
      </c>
      <c r="U110" s="2"/>
      <c r="V110" s="2"/>
      <c r="W110" s="2"/>
      <c r="X110" s="2"/>
      <c r="Y110" s="2"/>
      <c r="Z110" s="6"/>
      <c r="AA110" s="126" t="s">
        <v>61</v>
      </c>
      <c r="AB110" s="2"/>
      <c r="AC110" s="6"/>
      <c r="AD110" s="126" t="s">
        <v>61</v>
      </c>
      <c r="AE110" s="2"/>
      <c r="AF110" s="2"/>
      <c r="AG110" s="2"/>
      <c r="AH110" s="2"/>
      <c r="AI110" s="2"/>
      <c r="AJ110" s="2"/>
      <c r="AK110" s="2"/>
      <c r="AL110" s="168"/>
      <c r="AM110" s="126" t="s">
        <v>61</v>
      </c>
      <c r="AN110" s="2"/>
      <c r="AO110" s="2"/>
      <c r="AP110" s="2"/>
      <c r="AQ110" s="2"/>
      <c r="AR110" s="2"/>
      <c r="AS110" s="2"/>
      <c r="AT110" s="112"/>
      <c r="AU110" s="126" t="s">
        <v>61</v>
      </c>
      <c r="AV110" s="2"/>
      <c r="AW110" s="2"/>
      <c r="AX110" s="2"/>
      <c r="AY110" s="2"/>
      <c r="AZ110" s="2"/>
      <c r="BA110" s="2"/>
      <c r="BB110" s="2"/>
      <c r="BC110" s="168"/>
      <c r="BD110" s="126" t="s">
        <v>61</v>
      </c>
      <c r="BE110" s="2"/>
      <c r="BF110" s="2"/>
      <c r="BG110" s="2"/>
      <c r="BH110" s="2"/>
      <c r="BI110" s="168"/>
      <c r="BJ110" s="169" t="s">
        <v>61</v>
      </c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170"/>
      <c r="DG110" s="126" t="s">
        <v>61</v>
      </c>
      <c r="DH110" s="2"/>
      <c r="DI110" s="2"/>
      <c r="DJ110" s="2"/>
      <c r="DK110" s="2"/>
      <c r="DL110" s="2"/>
      <c r="DM110" s="2"/>
      <c r="DN110" s="2"/>
    </row>
    <row r="111" spans="1:118" ht="12.75" customHeight="1">
      <c r="A111" s="31" t="b">
        <v>0</v>
      </c>
      <c r="B111" s="8"/>
      <c r="C111" s="6"/>
      <c r="D111" s="125" t="s">
        <v>61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6"/>
      <c r="T111" s="126" t="s">
        <v>61</v>
      </c>
      <c r="U111" s="2"/>
      <c r="V111" s="2"/>
      <c r="W111" s="2"/>
      <c r="X111" s="2"/>
      <c r="Y111" s="2"/>
      <c r="Z111" s="6"/>
      <c r="AA111" s="126" t="s">
        <v>61</v>
      </c>
      <c r="AB111" s="2"/>
      <c r="AC111" s="6"/>
      <c r="AD111" s="126" t="s">
        <v>61</v>
      </c>
      <c r="AE111" s="2"/>
      <c r="AF111" s="2"/>
      <c r="AG111" s="2"/>
      <c r="AH111" s="2"/>
      <c r="AI111" s="2"/>
      <c r="AJ111" s="2"/>
      <c r="AK111" s="2"/>
      <c r="AL111" s="168"/>
      <c r="AM111" s="126" t="s">
        <v>61</v>
      </c>
      <c r="AN111" s="2"/>
      <c r="AO111" s="2"/>
      <c r="AP111" s="2"/>
      <c r="AQ111" s="2"/>
      <c r="AR111" s="2"/>
      <c r="AS111" s="2"/>
      <c r="AT111" s="112"/>
      <c r="AU111" s="126" t="s">
        <v>61</v>
      </c>
      <c r="AV111" s="2"/>
      <c r="AW111" s="2"/>
      <c r="AX111" s="2"/>
      <c r="AY111" s="2"/>
      <c r="AZ111" s="2"/>
      <c r="BA111" s="2"/>
      <c r="BB111" s="2"/>
      <c r="BC111" s="168"/>
      <c r="BD111" s="126" t="s">
        <v>61</v>
      </c>
      <c r="BE111" s="2"/>
      <c r="BF111" s="2"/>
      <c r="BG111" s="2"/>
      <c r="BH111" s="2"/>
      <c r="BI111" s="168"/>
      <c r="BJ111" s="169" t="s">
        <v>61</v>
      </c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170"/>
      <c r="DG111" s="126" t="s">
        <v>61</v>
      </c>
      <c r="DH111" s="2"/>
      <c r="DI111" s="2"/>
      <c r="DJ111" s="2"/>
      <c r="DK111" s="2"/>
      <c r="DL111" s="2"/>
      <c r="DM111" s="2"/>
      <c r="DN111" s="2"/>
    </row>
    <row r="112" spans="1:118" ht="12.75" customHeight="1">
      <c r="A112" s="31" t="b">
        <v>0</v>
      </c>
      <c r="B112" s="8"/>
      <c r="C112" s="6"/>
      <c r="D112" s="125" t="s">
        <v>61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6"/>
      <c r="T112" s="126" t="s">
        <v>61</v>
      </c>
      <c r="U112" s="2"/>
      <c r="V112" s="2"/>
      <c r="W112" s="2"/>
      <c r="X112" s="2"/>
      <c r="Y112" s="2"/>
      <c r="Z112" s="6"/>
      <c r="AA112" s="126" t="s">
        <v>61</v>
      </c>
      <c r="AB112" s="2"/>
      <c r="AC112" s="6"/>
      <c r="AD112" s="126" t="s">
        <v>61</v>
      </c>
      <c r="AE112" s="2"/>
      <c r="AF112" s="2"/>
      <c r="AG112" s="2"/>
      <c r="AH112" s="2"/>
      <c r="AI112" s="2"/>
      <c r="AJ112" s="2"/>
      <c r="AK112" s="2"/>
      <c r="AL112" s="168"/>
      <c r="AM112" s="126" t="s">
        <v>61</v>
      </c>
      <c r="AN112" s="2"/>
      <c r="AO112" s="2"/>
      <c r="AP112" s="2"/>
      <c r="AQ112" s="2"/>
      <c r="AR112" s="2"/>
      <c r="AS112" s="2"/>
      <c r="AT112" s="112"/>
      <c r="AU112" s="126" t="s">
        <v>61</v>
      </c>
      <c r="AV112" s="2"/>
      <c r="AW112" s="2"/>
      <c r="AX112" s="2"/>
      <c r="AY112" s="2"/>
      <c r="AZ112" s="2"/>
      <c r="BA112" s="2"/>
      <c r="BB112" s="2"/>
      <c r="BC112" s="168"/>
      <c r="BD112" s="126" t="s">
        <v>61</v>
      </c>
      <c r="BE112" s="2"/>
      <c r="BF112" s="2"/>
      <c r="BG112" s="2"/>
      <c r="BH112" s="2"/>
      <c r="BI112" s="168"/>
      <c r="BJ112" s="169" t="s">
        <v>61</v>
      </c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170"/>
      <c r="DG112" s="126" t="s">
        <v>61</v>
      </c>
      <c r="DH112" s="2"/>
      <c r="DI112" s="2"/>
      <c r="DJ112" s="2"/>
      <c r="DK112" s="2"/>
      <c r="DL112" s="2"/>
      <c r="DM112" s="2"/>
      <c r="DN112" s="2"/>
    </row>
    <row r="113" spans="1:118" ht="12.75" customHeight="1">
      <c r="A113" s="31" t="b">
        <v>0</v>
      </c>
      <c r="B113" s="8"/>
      <c r="C113" s="6"/>
      <c r="D113" s="125" t="s">
        <v>61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6"/>
      <c r="T113" s="126" t="s">
        <v>61</v>
      </c>
      <c r="U113" s="2"/>
      <c r="V113" s="2"/>
      <c r="W113" s="2"/>
      <c r="X113" s="2"/>
      <c r="Y113" s="2"/>
      <c r="Z113" s="6"/>
      <c r="AA113" s="126" t="s">
        <v>61</v>
      </c>
      <c r="AB113" s="2"/>
      <c r="AC113" s="6"/>
      <c r="AD113" s="126" t="s">
        <v>61</v>
      </c>
      <c r="AE113" s="2"/>
      <c r="AF113" s="2"/>
      <c r="AG113" s="2"/>
      <c r="AH113" s="2"/>
      <c r="AI113" s="2"/>
      <c r="AJ113" s="2"/>
      <c r="AK113" s="2"/>
      <c r="AL113" s="168"/>
      <c r="AM113" s="126" t="s">
        <v>61</v>
      </c>
      <c r="AN113" s="2"/>
      <c r="AO113" s="2"/>
      <c r="AP113" s="2"/>
      <c r="AQ113" s="2"/>
      <c r="AR113" s="2"/>
      <c r="AS113" s="2"/>
      <c r="AT113" s="112"/>
      <c r="AU113" s="126" t="s">
        <v>61</v>
      </c>
      <c r="AV113" s="2"/>
      <c r="AW113" s="2"/>
      <c r="AX113" s="2"/>
      <c r="AY113" s="2"/>
      <c r="AZ113" s="2"/>
      <c r="BA113" s="2"/>
      <c r="BB113" s="2"/>
      <c r="BC113" s="168"/>
      <c r="BD113" s="126" t="s">
        <v>61</v>
      </c>
      <c r="BE113" s="2"/>
      <c r="BF113" s="2"/>
      <c r="BG113" s="2"/>
      <c r="BH113" s="2"/>
      <c r="BI113" s="168"/>
      <c r="BJ113" s="169" t="s">
        <v>61</v>
      </c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170"/>
      <c r="DG113" s="126" t="s">
        <v>61</v>
      </c>
      <c r="DH113" s="2"/>
      <c r="DI113" s="2"/>
      <c r="DJ113" s="2"/>
      <c r="DK113" s="2"/>
      <c r="DL113" s="2"/>
      <c r="DM113" s="2"/>
      <c r="DN113" s="2"/>
    </row>
    <row r="114" spans="1:118" ht="12.75" customHeight="1">
      <c r="A114" s="31" t="b">
        <v>0</v>
      </c>
      <c r="B114" s="8"/>
      <c r="C114" s="6"/>
      <c r="D114" s="125" t="s">
        <v>61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6"/>
      <c r="T114" s="126" t="s">
        <v>61</v>
      </c>
      <c r="U114" s="2"/>
      <c r="V114" s="2"/>
      <c r="W114" s="2"/>
      <c r="X114" s="2"/>
      <c r="Y114" s="2"/>
      <c r="Z114" s="6"/>
      <c r="AA114" s="126" t="s">
        <v>61</v>
      </c>
      <c r="AB114" s="2"/>
      <c r="AC114" s="6"/>
      <c r="AD114" s="126" t="s">
        <v>61</v>
      </c>
      <c r="AE114" s="2"/>
      <c r="AF114" s="2"/>
      <c r="AG114" s="2"/>
      <c r="AH114" s="2"/>
      <c r="AI114" s="2"/>
      <c r="AJ114" s="2"/>
      <c r="AK114" s="2"/>
      <c r="AL114" s="168"/>
      <c r="AM114" s="126" t="s">
        <v>61</v>
      </c>
      <c r="AN114" s="2"/>
      <c r="AO114" s="2"/>
      <c r="AP114" s="2"/>
      <c r="AQ114" s="2"/>
      <c r="AR114" s="2"/>
      <c r="AS114" s="2"/>
      <c r="AT114" s="112"/>
      <c r="AU114" s="126" t="s">
        <v>61</v>
      </c>
      <c r="AV114" s="2"/>
      <c r="AW114" s="2"/>
      <c r="AX114" s="2"/>
      <c r="AY114" s="2"/>
      <c r="AZ114" s="2"/>
      <c r="BA114" s="2"/>
      <c r="BB114" s="2"/>
      <c r="BC114" s="168"/>
      <c r="BD114" s="126" t="s">
        <v>61</v>
      </c>
      <c r="BE114" s="2"/>
      <c r="BF114" s="2"/>
      <c r="BG114" s="2"/>
      <c r="BH114" s="2"/>
      <c r="BI114" s="168"/>
      <c r="BJ114" s="169" t="s">
        <v>61</v>
      </c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170"/>
      <c r="DG114" s="126" t="s">
        <v>61</v>
      </c>
      <c r="DH114" s="2"/>
      <c r="DI114" s="2"/>
      <c r="DJ114" s="2"/>
      <c r="DK114" s="2"/>
      <c r="DL114" s="2"/>
      <c r="DM114" s="2"/>
      <c r="DN114" s="2"/>
    </row>
    <row r="115" spans="1:118" ht="12.75" customHeight="1">
      <c r="A115" s="31" t="b">
        <v>0</v>
      </c>
      <c r="B115" s="8"/>
      <c r="C115" s="6"/>
      <c r="D115" s="125" t="s">
        <v>61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6"/>
      <c r="T115" s="126" t="s">
        <v>61</v>
      </c>
      <c r="U115" s="2"/>
      <c r="V115" s="2"/>
      <c r="W115" s="2"/>
      <c r="X115" s="2"/>
      <c r="Y115" s="2"/>
      <c r="Z115" s="6"/>
      <c r="AA115" s="126" t="s">
        <v>61</v>
      </c>
      <c r="AB115" s="2"/>
      <c r="AC115" s="6"/>
      <c r="AD115" s="126" t="s">
        <v>61</v>
      </c>
      <c r="AE115" s="2"/>
      <c r="AF115" s="2"/>
      <c r="AG115" s="2"/>
      <c r="AH115" s="2"/>
      <c r="AI115" s="2"/>
      <c r="AJ115" s="2"/>
      <c r="AK115" s="2"/>
      <c r="AL115" s="168"/>
      <c r="AM115" s="126" t="s">
        <v>61</v>
      </c>
      <c r="AN115" s="2"/>
      <c r="AO115" s="2"/>
      <c r="AP115" s="2"/>
      <c r="AQ115" s="2"/>
      <c r="AR115" s="2"/>
      <c r="AS115" s="2"/>
      <c r="AT115" s="112"/>
      <c r="AU115" s="126" t="s">
        <v>61</v>
      </c>
      <c r="AV115" s="2"/>
      <c r="AW115" s="2"/>
      <c r="AX115" s="2"/>
      <c r="AY115" s="2"/>
      <c r="AZ115" s="2"/>
      <c r="BA115" s="2"/>
      <c r="BB115" s="2"/>
      <c r="BC115" s="168"/>
      <c r="BD115" s="126" t="s">
        <v>61</v>
      </c>
      <c r="BE115" s="2"/>
      <c r="BF115" s="2"/>
      <c r="BG115" s="2"/>
      <c r="BH115" s="2"/>
      <c r="BI115" s="168"/>
      <c r="BJ115" s="169" t="s">
        <v>61</v>
      </c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170"/>
      <c r="DG115" s="126" t="s">
        <v>61</v>
      </c>
      <c r="DH115" s="2"/>
      <c r="DI115" s="2"/>
      <c r="DJ115" s="2"/>
      <c r="DK115" s="2"/>
      <c r="DL115" s="2"/>
      <c r="DM115" s="2"/>
      <c r="DN115" s="2"/>
    </row>
    <row r="116" spans="1:118" ht="12.75" customHeight="1">
      <c r="A116" s="31" t="b">
        <v>0</v>
      </c>
      <c r="B116" s="8"/>
      <c r="C116" s="6"/>
      <c r="D116" s="125" t="s">
        <v>61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6"/>
      <c r="T116" s="126" t="s">
        <v>61</v>
      </c>
      <c r="U116" s="2"/>
      <c r="V116" s="2"/>
      <c r="W116" s="2"/>
      <c r="X116" s="2"/>
      <c r="Y116" s="2"/>
      <c r="Z116" s="6"/>
      <c r="AA116" s="126" t="s">
        <v>61</v>
      </c>
      <c r="AB116" s="2"/>
      <c r="AC116" s="6"/>
      <c r="AD116" s="126" t="s">
        <v>61</v>
      </c>
      <c r="AE116" s="2"/>
      <c r="AF116" s="2"/>
      <c r="AG116" s="2"/>
      <c r="AH116" s="2"/>
      <c r="AI116" s="2"/>
      <c r="AJ116" s="2"/>
      <c r="AK116" s="2"/>
      <c r="AL116" s="168"/>
      <c r="AM116" s="126" t="s">
        <v>61</v>
      </c>
      <c r="AN116" s="2"/>
      <c r="AO116" s="2"/>
      <c r="AP116" s="2"/>
      <c r="AQ116" s="2"/>
      <c r="AR116" s="2"/>
      <c r="AS116" s="2"/>
      <c r="AT116" s="112"/>
      <c r="AU116" s="126" t="s">
        <v>61</v>
      </c>
      <c r="AV116" s="2"/>
      <c r="AW116" s="2"/>
      <c r="AX116" s="2"/>
      <c r="AY116" s="2"/>
      <c r="AZ116" s="2"/>
      <c r="BA116" s="2"/>
      <c r="BB116" s="2"/>
      <c r="BC116" s="168"/>
      <c r="BD116" s="126" t="s">
        <v>61</v>
      </c>
      <c r="BE116" s="2"/>
      <c r="BF116" s="2"/>
      <c r="BG116" s="2"/>
      <c r="BH116" s="2"/>
      <c r="BI116" s="168"/>
      <c r="BJ116" s="169" t="s">
        <v>61</v>
      </c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170"/>
      <c r="DG116" s="126" t="s">
        <v>61</v>
      </c>
      <c r="DH116" s="2"/>
      <c r="DI116" s="2"/>
      <c r="DJ116" s="2"/>
      <c r="DK116" s="2"/>
      <c r="DL116" s="2"/>
      <c r="DM116" s="2"/>
      <c r="DN116" s="2"/>
    </row>
    <row r="117" spans="1:118" ht="12.75" customHeight="1">
      <c r="A117" s="31" t="b">
        <v>0</v>
      </c>
      <c r="B117" s="8"/>
      <c r="C117" s="6"/>
      <c r="D117" s="125" t="s">
        <v>61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6"/>
      <c r="T117" s="126" t="s">
        <v>61</v>
      </c>
      <c r="U117" s="2"/>
      <c r="V117" s="2"/>
      <c r="W117" s="2"/>
      <c r="X117" s="2"/>
      <c r="Y117" s="2"/>
      <c r="Z117" s="6"/>
      <c r="AA117" s="126" t="s">
        <v>61</v>
      </c>
      <c r="AB117" s="2"/>
      <c r="AC117" s="6"/>
      <c r="AD117" s="126" t="s">
        <v>61</v>
      </c>
      <c r="AE117" s="2"/>
      <c r="AF117" s="2"/>
      <c r="AG117" s="2"/>
      <c r="AH117" s="2"/>
      <c r="AI117" s="2"/>
      <c r="AJ117" s="2"/>
      <c r="AK117" s="2"/>
      <c r="AL117" s="168"/>
      <c r="AM117" s="126" t="s">
        <v>61</v>
      </c>
      <c r="AN117" s="2"/>
      <c r="AO117" s="2"/>
      <c r="AP117" s="2"/>
      <c r="AQ117" s="2"/>
      <c r="AR117" s="2"/>
      <c r="AS117" s="2"/>
      <c r="AT117" s="112"/>
      <c r="AU117" s="126" t="s">
        <v>61</v>
      </c>
      <c r="AV117" s="2"/>
      <c r="AW117" s="2"/>
      <c r="AX117" s="2"/>
      <c r="AY117" s="2"/>
      <c r="AZ117" s="2"/>
      <c r="BA117" s="2"/>
      <c r="BB117" s="2"/>
      <c r="BC117" s="168"/>
      <c r="BD117" s="126" t="s">
        <v>61</v>
      </c>
      <c r="BE117" s="2"/>
      <c r="BF117" s="2"/>
      <c r="BG117" s="2"/>
      <c r="BH117" s="2"/>
      <c r="BI117" s="168"/>
      <c r="BJ117" s="169" t="s">
        <v>61</v>
      </c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170"/>
      <c r="DG117" s="126" t="s">
        <v>61</v>
      </c>
      <c r="DH117" s="2"/>
      <c r="DI117" s="2"/>
      <c r="DJ117" s="2"/>
      <c r="DK117" s="2"/>
      <c r="DL117" s="2"/>
      <c r="DM117" s="2"/>
      <c r="DN117" s="2"/>
    </row>
    <row r="118" spans="1:118" ht="12.75" customHeight="1">
      <c r="A118" s="31" t="b">
        <v>0</v>
      </c>
      <c r="B118" s="8"/>
      <c r="C118" s="6"/>
      <c r="D118" s="125" t="s">
        <v>61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6"/>
      <c r="T118" s="126" t="s">
        <v>61</v>
      </c>
      <c r="U118" s="2"/>
      <c r="V118" s="2"/>
      <c r="W118" s="2"/>
      <c r="X118" s="2"/>
      <c r="Y118" s="2"/>
      <c r="Z118" s="6"/>
      <c r="AA118" s="126" t="s">
        <v>61</v>
      </c>
      <c r="AB118" s="2"/>
      <c r="AC118" s="6"/>
      <c r="AD118" s="126" t="s">
        <v>61</v>
      </c>
      <c r="AE118" s="2"/>
      <c r="AF118" s="2"/>
      <c r="AG118" s="2"/>
      <c r="AH118" s="2"/>
      <c r="AI118" s="2"/>
      <c r="AJ118" s="2"/>
      <c r="AK118" s="2"/>
      <c r="AL118" s="168"/>
      <c r="AM118" s="126" t="s">
        <v>61</v>
      </c>
      <c r="AN118" s="2"/>
      <c r="AO118" s="2"/>
      <c r="AP118" s="2"/>
      <c r="AQ118" s="2"/>
      <c r="AR118" s="2"/>
      <c r="AS118" s="2"/>
      <c r="AT118" s="112"/>
      <c r="AU118" s="126" t="s">
        <v>61</v>
      </c>
      <c r="AV118" s="2"/>
      <c r="AW118" s="2"/>
      <c r="AX118" s="2"/>
      <c r="AY118" s="2"/>
      <c r="AZ118" s="2"/>
      <c r="BA118" s="2"/>
      <c r="BB118" s="2"/>
      <c r="BC118" s="168"/>
      <c r="BD118" s="126" t="s">
        <v>61</v>
      </c>
      <c r="BE118" s="2"/>
      <c r="BF118" s="2"/>
      <c r="BG118" s="2"/>
      <c r="BH118" s="2"/>
      <c r="BI118" s="168"/>
      <c r="BJ118" s="169" t="s">
        <v>61</v>
      </c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170"/>
      <c r="DG118" s="126" t="s">
        <v>61</v>
      </c>
      <c r="DH118" s="2"/>
      <c r="DI118" s="2"/>
      <c r="DJ118" s="2"/>
      <c r="DK118" s="2"/>
      <c r="DL118" s="2"/>
      <c r="DM118" s="2"/>
      <c r="DN118" s="2"/>
    </row>
    <row r="119" spans="1:118" ht="12.75" customHeight="1">
      <c r="A119" s="31" t="b">
        <v>0</v>
      </c>
      <c r="B119" s="8"/>
      <c r="C119" s="6"/>
      <c r="D119" s="125" t="s">
        <v>61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6"/>
      <c r="T119" s="126" t="s">
        <v>61</v>
      </c>
      <c r="U119" s="2"/>
      <c r="V119" s="2"/>
      <c r="W119" s="2"/>
      <c r="X119" s="2"/>
      <c r="Y119" s="2"/>
      <c r="Z119" s="6"/>
      <c r="AA119" s="126" t="s">
        <v>61</v>
      </c>
      <c r="AB119" s="2"/>
      <c r="AC119" s="6"/>
      <c r="AD119" s="126" t="s">
        <v>61</v>
      </c>
      <c r="AE119" s="2"/>
      <c r="AF119" s="2"/>
      <c r="AG119" s="2"/>
      <c r="AH119" s="2"/>
      <c r="AI119" s="2"/>
      <c r="AJ119" s="2"/>
      <c r="AK119" s="2"/>
      <c r="AL119" s="168"/>
      <c r="AM119" s="126" t="s">
        <v>61</v>
      </c>
      <c r="AN119" s="2"/>
      <c r="AO119" s="2"/>
      <c r="AP119" s="2"/>
      <c r="AQ119" s="2"/>
      <c r="AR119" s="2"/>
      <c r="AS119" s="2"/>
      <c r="AT119" s="112"/>
      <c r="AU119" s="126" t="s">
        <v>61</v>
      </c>
      <c r="AV119" s="2"/>
      <c r="AW119" s="2"/>
      <c r="AX119" s="2"/>
      <c r="AY119" s="2"/>
      <c r="AZ119" s="2"/>
      <c r="BA119" s="2"/>
      <c r="BB119" s="2"/>
      <c r="BC119" s="168"/>
      <c r="BD119" s="126" t="s">
        <v>61</v>
      </c>
      <c r="BE119" s="2"/>
      <c r="BF119" s="2"/>
      <c r="BG119" s="2"/>
      <c r="BH119" s="2"/>
      <c r="BI119" s="168"/>
      <c r="BJ119" s="169" t="s">
        <v>61</v>
      </c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170"/>
      <c r="DG119" s="126" t="s">
        <v>61</v>
      </c>
      <c r="DH119" s="2"/>
      <c r="DI119" s="2"/>
      <c r="DJ119" s="2"/>
      <c r="DK119" s="2"/>
      <c r="DL119" s="2"/>
      <c r="DM119" s="2"/>
      <c r="DN119" s="2"/>
    </row>
    <row r="120" spans="1:118" ht="12.75" customHeight="1">
      <c r="A120" s="31" t="b">
        <v>0</v>
      </c>
      <c r="B120" s="8"/>
      <c r="C120" s="6"/>
      <c r="D120" s="125" t="s">
        <v>61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6"/>
      <c r="T120" s="126" t="s">
        <v>61</v>
      </c>
      <c r="U120" s="2"/>
      <c r="V120" s="2"/>
      <c r="W120" s="2"/>
      <c r="X120" s="2"/>
      <c r="Y120" s="2"/>
      <c r="Z120" s="6"/>
      <c r="AA120" s="126" t="s">
        <v>61</v>
      </c>
      <c r="AB120" s="2"/>
      <c r="AC120" s="6"/>
      <c r="AD120" s="126" t="s">
        <v>61</v>
      </c>
      <c r="AE120" s="2"/>
      <c r="AF120" s="2"/>
      <c r="AG120" s="2"/>
      <c r="AH120" s="2"/>
      <c r="AI120" s="2"/>
      <c r="AJ120" s="2"/>
      <c r="AK120" s="2"/>
      <c r="AL120" s="168"/>
      <c r="AM120" s="126" t="s">
        <v>61</v>
      </c>
      <c r="AN120" s="2"/>
      <c r="AO120" s="2"/>
      <c r="AP120" s="2"/>
      <c r="AQ120" s="2"/>
      <c r="AR120" s="2"/>
      <c r="AS120" s="2"/>
      <c r="AT120" s="112"/>
      <c r="AU120" s="126" t="s">
        <v>61</v>
      </c>
      <c r="AV120" s="2"/>
      <c r="AW120" s="2"/>
      <c r="AX120" s="2"/>
      <c r="AY120" s="2"/>
      <c r="AZ120" s="2"/>
      <c r="BA120" s="2"/>
      <c r="BB120" s="2"/>
      <c r="BC120" s="168"/>
      <c r="BD120" s="126" t="s">
        <v>61</v>
      </c>
      <c r="BE120" s="2"/>
      <c r="BF120" s="2"/>
      <c r="BG120" s="2"/>
      <c r="BH120" s="2"/>
      <c r="BI120" s="168"/>
      <c r="BJ120" s="169" t="s">
        <v>61</v>
      </c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170"/>
      <c r="DG120" s="126" t="s">
        <v>61</v>
      </c>
      <c r="DH120" s="2"/>
      <c r="DI120" s="2"/>
      <c r="DJ120" s="2"/>
      <c r="DK120" s="2"/>
      <c r="DL120" s="2"/>
      <c r="DM120" s="2"/>
      <c r="DN120" s="2"/>
    </row>
    <row r="121" spans="1:118" ht="12.75" customHeight="1">
      <c r="A121" s="31" t="b">
        <v>0</v>
      </c>
      <c r="B121" s="8"/>
      <c r="C121" s="6"/>
      <c r="D121" s="125" t="s">
        <v>61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6"/>
      <c r="T121" s="126" t="s">
        <v>61</v>
      </c>
      <c r="U121" s="2"/>
      <c r="V121" s="2"/>
      <c r="W121" s="2"/>
      <c r="X121" s="2"/>
      <c r="Y121" s="2"/>
      <c r="Z121" s="6"/>
      <c r="AA121" s="126" t="s">
        <v>61</v>
      </c>
      <c r="AB121" s="2"/>
      <c r="AC121" s="6"/>
      <c r="AD121" s="126" t="s">
        <v>61</v>
      </c>
      <c r="AE121" s="2"/>
      <c r="AF121" s="2"/>
      <c r="AG121" s="2"/>
      <c r="AH121" s="2"/>
      <c r="AI121" s="2"/>
      <c r="AJ121" s="2"/>
      <c r="AK121" s="2"/>
      <c r="AL121" s="168"/>
      <c r="AM121" s="126" t="s">
        <v>61</v>
      </c>
      <c r="AN121" s="2"/>
      <c r="AO121" s="2"/>
      <c r="AP121" s="2"/>
      <c r="AQ121" s="2"/>
      <c r="AR121" s="2"/>
      <c r="AS121" s="2"/>
      <c r="AT121" s="112"/>
      <c r="AU121" s="126" t="s">
        <v>61</v>
      </c>
      <c r="AV121" s="2"/>
      <c r="AW121" s="2"/>
      <c r="AX121" s="2"/>
      <c r="AY121" s="2"/>
      <c r="AZ121" s="2"/>
      <c r="BA121" s="2"/>
      <c r="BB121" s="2"/>
      <c r="BC121" s="168"/>
      <c r="BD121" s="126" t="s">
        <v>61</v>
      </c>
      <c r="BE121" s="2"/>
      <c r="BF121" s="2"/>
      <c r="BG121" s="2"/>
      <c r="BH121" s="2"/>
      <c r="BI121" s="168"/>
      <c r="BJ121" s="169" t="s">
        <v>61</v>
      </c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170"/>
      <c r="DG121" s="126" t="s">
        <v>61</v>
      </c>
      <c r="DH121" s="2"/>
      <c r="DI121" s="2"/>
      <c r="DJ121" s="2"/>
      <c r="DK121" s="2"/>
      <c r="DL121" s="2"/>
      <c r="DM121" s="2"/>
      <c r="DN121" s="2"/>
    </row>
    <row r="122" spans="1:118" ht="12.75" customHeight="1">
      <c r="A122" s="31" t="b">
        <v>0</v>
      </c>
      <c r="B122" s="8"/>
      <c r="C122" s="6"/>
      <c r="D122" s="125" t="s">
        <v>61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6"/>
      <c r="T122" s="126" t="s">
        <v>61</v>
      </c>
      <c r="U122" s="2"/>
      <c r="V122" s="2"/>
      <c r="W122" s="2"/>
      <c r="X122" s="2"/>
      <c r="Y122" s="2"/>
      <c r="Z122" s="6"/>
      <c r="AA122" s="126" t="s">
        <v>61</v>
      </c>
      <c r="AB122" s="2"/>
      <c r="AC122" s="6"/>
      <c r="AD122" s="126" t="s">
        <v>61</v>
      </c>
      <c r="AE122" s="2"/>
      <c r="AF122" s="2"/>
      <c r="AG122" s="2"/>
      <c r="AH122" s="2"/>
      <c r="AI122" s="2"/>
      <c r="AJ122" s="2"/>
      <c r="AK122" s="2"/>
      <c r="AL122" s="168"/>
      <c r="AM122" s="126" t="s">
        <v>61</v>
      </c>
      <c r="AN122" s="2"/>
      <c r="AO122" s="2"/>
      <c r="AP122" s="2"/>
      <c r="AQ122" s="2"/>
      <c r="AR122" s="2"/>
      <c r="AS122" s="2"/>
      <c r="AT122" s="112"/>
      <c r="AU122" s="126" t="s">
        <v>61</v>
      </c>
      <c r="AV122" s="2"/>
      <c r="AW122" s="2"/>
      <c r="AX122" s="2"/>
      <c r="AY122" s="2"/>
      <c r="AZ122" s="2"/>
      <c r="BA122" s="2"/>
      <c r="BB122" s="2"/>
      <c r="BC122" s="168"/>
      <c r="BD122" s="126" t="s">
        <v>61</v>
      </c>
      <c r="BE122" s="2"/>
      <c r="BF122" s="2"/>
      <c r="BG122" s="2"/>
      <c r="BH122" s="2"/>
      <c r="BI122" s="168"/>
      <c r="BJ122" s="169" t="s">
        <v>61</v>
      </c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170"/>
      <c r="DG122" s="126" t="s">
        <v>61</v>
      </c>
      <c r="DH122" s="2"/>
      <c r="DI122" s="2"/>
      <c r="DJ122" s="2"/>
      <c r="DK122" s="2"/>
      <c r="DL122" s="2"/>
      <c r="DM122" s="2"/>
      <c r="DN122" s="2"/>
    </row>
    <row r="123" spans="1:118" ht="18" customHeight="1">
      <c r="A123" s="22" t="s">
        <v>202</v>
      </c>
      <c r="B123" s="8"/>
      <c r="C123" s="6"/>
      <c r="D123" s="122" t="s">
        <v>224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6"/>
      <c r="T123" s="23" t="s">
        <v>195</v>
      </c>
      <c r="U123" s="8"/>
      <c r="V123" s="8"/>
      <c r="W123" s="8"/>
      <c r="X123" s="8"/>
      <c r="Y123" s="8"/>
      <c r="Z123" s="112"/>
      <c r="AA123" s="22" t="s">
        <v>196</v>
      </c>
      <c r="AB123" s="8"/>
      <c r="AC123" s="6"/>
      <c r="AD123" s="22" t="s">
        <v>197</v>
      </c>
      <c r="AE123" s="8"/>
      <c r="AF123" s="8"/>
      <c r="AG123" s="8"/>
      <c r="AH123" s="8"/>
      <c r="AI123" s="8"/>
      <c r="AJ123" s="8"/>
      <c r="AK123" s="8"/>
      <c r="AL123" s="168"/>
      <c r="AM123" s="22" t="s">
        <v>198</v>
      </c>
      <c r="AN123" s="8"/>
      <c r="AO123" s="8"/>
      <c r="AP123" s="8"/>
      <c r="AQ123" s="8"/>
      <c r="AR123" s="8"/>
      <c r="AS123" s="8"/>
      <c r="AT123" s="112"/>
      <c r="AU123" s="22" t="s">
        <v>199</v>
      </c>
      <c r="AV123" s="8"/>
      <c r="AW123" s="8"/>
      <c r="AX123" s="8"/>
      <c r="AY123" s="8"/>
      <c r="AZ123" s="8"/>
      <c r="BA123" s="8"/>
      <c r="BB123" s="8"/>
      <c r="BC123" s="168"/>
      <c r="BD123" s="22" t="s">
        <v>94</v>
      </c>
      <c r="BE123" s="8"/>
      <c r="BF123" s="8"/>
      <c r="BG123" s="8"/>
      <c r="BH123" s="8"/>
      <c r="BI123" s="168"/>
      <c r="BJ123" s="21" t="s">
        <v>200</v>
      </c>
      <c r="BK123" s="8"/>
      <c r="BL123" s="8"/>
      <c r="BM123" s="8"/>
      <c r="BN123" s="8"/>
      <c r="BO123" s="8"/>
      <c r="BP123" s="8"/>
      <c r="BQ123" s="112"/>
      <c r="BR123" s="112"/>
      <c r="BS123" s="112"/>
      <c r="BT123" s="112"/>
      <c r="BU123" s="112"/>
      <c r="BV123" s="112"/>
      <c r="BW123" s="112"/>
      <c r="BX123" s="168"/>
      <c r="BY123" s="168"/>
      <c r="BZ123" s="168"/>
      <c r="CA123" s="112"/>
      <c r="CB123" s="112"/>
      <c r="CC123" s="112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112"/>
      <c r="CY123" s="112"/>
      <c r="CZ123" s="112"/>
      <c r="DA123" s="112"/>
      <c r="DB123" s="112"/>
      <c r="DC123" s="112"/>
      <c r="DD123" s="112"/>
      <c r="DE123" s="112"/>
      <c r="DF123" s="112"/>
      <c r="DG123" s="22" t="s">
        <v>201</v>
      </c>
      <c r="DH123" s="8"/>
      <c r="DI123" s="8"/>
      <c r="DJ123" s="8"/>
      <c r="DK123" s="8"/>
      <c r="DL123" s="8"/>
      <c r="DM123" s="8"/>
      <c r="DN123" s="8"/>
    </row>
    <row r="124" spans="1:118" ht="12.75" customHeight="1">
      <c r="A124" s="31" t="b">
        <v>0</v>
      </c>
      <c r="B124" s="8"/>
      <c r="C124" s="6"/>
      <c r="D124" s="125" t="s">
        <v>61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6"/>
      <c r="T124" s="126" t="s">
        <v>61</v>
      </c>
      <c r="U124" s="2"/>
      <c r="V124" s="2"/>
      <c r="W124" s="2"/>
      <c r="X124" s="2"/>
      <c r="Y124" s="2"/>
      <c r="Z124" s="6"/>
      <c r="AA124" s="126" t="s">
        <v>61</v>
      </c>
      <c r="AB124" s="2"/>
      <c r="AC124" s="6"/>
      <c r="AD124" s="126" t="s">
        <v>61</v>
      </c>
      <c r="AE124" s="2"/>
      <c r="AF124" s="2"/>
      <c r="AG124" s="2"/>
      <c r="AH124" s="2"/>
      <c r="AI124" s="2"/>
      <c r="AJ124" s="2"/>
      <c r="AK124" s="2"/>
      <c r="AL124" s="168"/>
      <c r="AM124" s="126" t="s">
        <v>61</v>
      </c>
      <c r="AN124" s="2"/>
      <c r="AO124" s="2"/>
      <c r="AP124" s="2"/>
      <c r="AQ124" s="2"/>
      <c r="AR124" s="2"/>
      <c r="AS124" s="2"/>
      <c r="AT124" s="112"/>
      <c r="AU124" s="126" t="s">
        <v>61</v>
      </c>
      <c r="AV124" s="2"/>
      <c r="AW124" s="2"/>
      <c r="AX124" s="2"/>
      <c r="AY124" s="2"/>
      <c r="AZ124" s="2"/>
      <c r="BA124" s="2"/>
      <c r="BB124" s="2"/>
      <c r="BC124" s="168"/>
      <c r="BD124" s="126" t="s">
        <v>61</v>
      </c>
      <c r="BE124" s="2"/>
      <c r="BF124" s="2"/>
      <c r="BG124" s="2"/>
      <c r="BH124" s="2"/>
      <c r="BI124" s="168"/>
      <c r="BJ124" s="169" t="s">
        <v>61</v>
      </c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170"/>
      <c r="DG124" s="126" t="s">
        <v>61</v>
      </c>
      <c r="DH124" s="2"/>
      <c r="DI124" s="2"/>
      <c r="DJ124" s="2"/>
      <c r="DK124" s="2"/>
      <c r="DL124" s="2"/>
      <c r="DM124" s="2"/>
      <c r="DN124" s="2"/>
    </row>
    <row r="125" spans="1:118" ht="12.75" customHeight="1">
      <c r="A125" s="31" t="b">
        <v>0</v>
      </c>
      <c r="B125" s="8"/>
      <c r="C125" s="6"/>
      <c r="D125" s="125" t="s">
        <v>61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6"/>
      <c r="T125" s="126" t="s">
        <v>61</v>
      </c>
      <c r="U125" s="2"/>
      <c r="V125" s="2"/>
      <c r="W125" s="2"/>
      <c r="X125" s="2"/>
      <c r="Y125" s="2"/>
      <c r="Z125" s="6"/>
      <c r="AA125" s="126" t="s">
        <v>61</v>
      </c>
      <c r="AB125" s="2"/>
      <c r="AC125" s="6"/>
      <c r="AD125" s="126" t="s">
        <v>61</v>
      </c>
      <c r="AE125" s="2"/>
      <c r="AF125" s="2"/>
      <c r="AG125" s="2"/>
      <c r="AH125" s="2"/>
      <c r="AI125" s="2"/>
      <c r="AJ125" s="2"/>
      <c r="AK125" s="2"/>
      <c r="AL125" s="168"/>
      <c r="AM125" s="126" t="s">
        <v>61</v>
      </c>
      <c r="AN125" s="2"/>
      <c r="AO125" s="2"/>
      <c r="AP125" s="2"/>
      <c r="AQ125" s="2"/>
      <c r="AR125" s="2"/>
      <c r="AS125" s="2"/>
      <c r="AT125" s="112"/>
      <c r="AU125" s="126" t="s">
        <v>61</v>
      </c>
      <c r="AV125" s="2"/>
      <c r="AW125" s="2"/>
      <c r="AX125" s="2"/>
      <c r="AY125" s="2"/>
      <c r="AZ125" s="2"/>
      <c r="BA125" s="2"/>
      <c r="BB125" s="2"/>
      <c r="BC125" s="168"/>
      <c r="BD125" s="126" t="s">
        <v>61</v>
      </c>
      <c r="BE125" s="2"/>
      <c r="BF125" s="2"/>
      <c r="BG125" s="2"/>
      <c r="BH125" s="2"/>
      <c r="BI125" s="168"/>
      <c r="BJ125" s="169" t="s">
        <v>61</v>
      </c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170"/>
      <c r="DG125" s="126" t="s">
        <v>61</v>
      </c>
      <c r="DH125" s="2"/>
      <c r="DI125" s="2"/>
      <c r="DJ125" s="2"/>
      <c r="DK125" s="2"/>
      <c r="DL125" s="2"/>
      <c r="DM125" s="2"/>
      <c r="DN125" s="2"/>
    </row>
    <row r="126" spans="1:118" ht="12.75" customHeight="1">
      <c r="A126" s="31" t="b">
        <v>0</v>
      </c>
      <c r="B126" s="8"/>
      <c r="C126" s="6"/>
      <c r="D126" s="125" t="s">
        <v>61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6"/>
      <c r="T126" s="126" t="s">
        <v>61</v>
      </c>
      <c r="U126" s="2"/>
      <c r="V126" s="2"/>
      <c r="W126" s="2"/>
      <c r="X126" s="2"/>
      <c r="Y126" s="2"/>
      <c r="Z126" s="6"/>
      <c r="AA126" s="126" t="s">
        <v>61</v>
      </c>
      <c r="AB126" s="2"/>
      <c r="AC126" s="6"/>
      <c r="AD126" s="126" t="s">
        <v>61</v>
      </c>
      <c r="AE126" s="2"/>
      <c r="AF126" s="2"/>
      <c r="AG126" s="2"/>
      <c r="AH126" s="2"/>
      <c r="AI126" s="2"/>
      <c r="AJ126" s="2"/>
      <c r="AK126" s="2"/>
      <c r="AL126" s="168"/>
      <c r="AM126" s="126" t="s">
        <v>61</v>
      </c>
      <c r="AN126" s="2"/>
      <c r="AO126" s="2"/>
      <c r="AP126" s="2"/>
      <c r="AQ126" s="2"/>
      <c r="AR126" s="2"/>
      <c r="AS126" s="2"/>
      <c r="AT126" s="112"/>
      <c r="AU126" s="126" t="s">
        <v>61</v>
      </c>
      <c r="AV126" s="2"/>
      <c r="AW126" s="2"/>
      <c r="AX126" s="2"/>
      <c r="AY126" s="2"/>
      <c r="AZ126" s="2"/>
      <c r="BA126" s="2"/>
      <c r="BB126" s="2"/>
      <c r="BC126" s="168"/>
      <c r="BD126" s="126" t="s">
        <v>61</v>
      </c>
      <c r="BE126" s="2"/>
      <c r="BF126" s="2"/>
      <c r="BG126" s="2"/>
      <c r="BH126" s="2"/>
      <c r="BI126" s="168"/>
      <c r="BJ126" s="169" t="s">
        <v>61</v>
      </c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170"/>
      <c r="DG126" s="126" t="s">
        <v>61</v>
      </c>
      <c r="DH126" s="2"/>
      <c r="DI126" s="2"/>
      <c r="DJ126" s="2"/>
      <c r="DK126" s="2"/>
      <c r="DL126" s="2"/>
      <c r="DM126" s="2"/>
      <c r="DN126" s="2"/>
    </row>
    <row r="127" spans="1:118" ht="12.75" customHeight="1">
      <c r="A127" s="31" t="b">
        <v>0</v>
      </c>
      <c r="B127" s="8"/>
      <c r="C127" s="6"/>
      <c r="D127" s="125" t="s">
        <v>61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6"/>
      <c r="T127" s="126" t="s">
        <v>61</v>
      </c>
      <c r="U127" s="2"/>
      <c r="V127" s="2"/>
      <c r="W127" s="2"/>
      <c r="X127" s="2"/>
      <c r="Y127" s="2"/>
      <c r="Z127" s="6"/>
      <c r="AA127" s="126" t="s">
        <v>61</v>
      </c>
      <c r="AB127" s="2"/>
      <c r="AC127" s="6"/>
      <c r="AD127" s="126" t="s">
        <v>61</v>
      </c>
      <c r="AE127" s="2"/>
      <c r="AF127" s="2"/>
      <c r="AG127" s="2"/>
      <c r="AH127" s="2"/>
      <c r="AI127" s="2"/>
      <c r="AJ127" s="2"/>
      <c r="AK127" s="2"/>
      <c r="AL127" s="168"/>
      <c r="AM127" s="126" t="s">
        <v>61</v>
      </c>
      <c r="AN127" s="2"/>
      <c r="AO127" s="2"/>
      <c r="AP127" s="2"/>
      <c r="AQ127" s="2"/>
      <c r="AR127" s="2"/>
      <c r="AS127" s="2"/>
      <c r="AT127" s="112"/>
      <c r="AU127" s="126" t="s">
        <v>61</v>
      </c>
      <c r="AV127" s="2"/>
      <c r="AW127" s="2"/>
      <c r="AX127" s="2"/>
      <c r="AY127" s="2"/>
      <c r="AZ127" s="2"/>
      <c r="BA127" s="2"/>
      <c r="BB127" s="2"/>
      <c r="BC127" s="168"/>
      <c r="BD127" s="126" t="s">
        <v>61</v>
      </c>
      <c r="BE127" s="2"/>
      <c r="BF127" s="2"/>
      <c r="BG127" s="2"/>
      <c r="BH127" s="2"/>
      <c r="BI127" s="168"/>
      <c r="BJ127" s="169" t="s">
        <v>61</v>
      </c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170"/>
      <c r="DG127" s="126" t="s">
        <v>61</v>
      </c>
      <c r="DH127" s="2"/>
      <c r="DI127" s="2"/>
      <c r="DJ127" s="2"/>
      <c r="DK127" s="2"/>
      <c r="DL127" s="2"/>
      <c r="DM127" s="2"/>
      <c r="DN127" s="2"/>
    </row>
    <row r="128" spans="1:118" ht="12.75" customHeight="1">
      <c r="A128" s="31" t="b">
        <v>0</v>
      </c>
      <c r="B128" s="8"/>
      <c r="C128" s="6"/>
      <c r="D128" s="125" t="s">
        <v>61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6"/>
      <c r="T128" s="126" t="s">
        <v>61</v>
      </c>
      <c r="U128" s="2"/>
      <c r="V128" s="2"/>
      <c r="W128" s="2"/>
      <c r="X128" s="2"/>
      <c r="Y128" s="2"/>
      <c r="Z128" s="6"/>
      <c r="AA128" s="126" t="s">
        <v>61</v>
      </c>
      <c r="AB128" s="2"/>
      <c r="AC128" s="6"/>
      <c r="AD128" s="126" t="s">
        <v>61</v>
      </c>
      <c r="AE128" s="2"/>
      <c r="AF128" s="2"/>
      <c r="AG128" s="2"/>
      <c r="AH128" s="2"/>
      <c r="AI128" s="2"/>
      <c r="AJ128" s="2"/>
      <c r="AK128" s="2"/>
      <c r="AL128" s="168"/>
      <c r="AM128" s="126" t="s">
        <v>61</v>
      </c>
      <c r="AN128" s="2"/>
      <c r="AO128" s="2"/>
      <c r="AP128" s="2"/>
      <c r="AQ128" s="2"/>
      <c r="AR128" s="2"/>
      <c r="AS128" s="2"/>
      <c r="AT128" s="112"/>
      <c r="AU128" s="126" t="s">
        <v>61</v>
      </c>
      <c r="AV128" s="2"/>
      <c r="AW128" s="2"/>
      <c r="AX128" s="2"/>
      <c r="AY128" s="2"/>
      <c r="AZ128" s="2"/>
      <c r="BA128" s="2"/>
      <c r="BB128" s="2"/>
      <c r="BC128" s="168"/>
      <c r="BD128" s="126" t="s">
        <v>61</v>
      </c>
      <c r="BE128" s="2"/>
      <c r="BF128" s="2"/>
      <c r="BG128" s="2"/>
      <c r="BH128" s="2"/>
      <c r="BI128" s="168"/>
      <c r="BJ128" s="169" t="s">
        <v>61</v>
      </c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170"/>
      <c r="DG128" s="126" t="s">
        <v>61</v>
      </c>
      <c r="DH128" s="2"/>
      <c r="DI128" s="2"/>
      <c r="DJ128" s="2"/>
      <c r="DK128" s="2"/>
      <c r="DL128" s="2"/>
      <c r="DM128" s="2"/>
      <c r="DN128" s="2"/>
    </row>
    <row r="129" spans="1:118" ht="12.75" customHeight="1">
      <c r="A129" s="31" t="b">
        <v>0</v>
      </c>
      <c r="B129" s="8"/>
      <c r="C129" s="6"/>
      <c r="D129" s="125" t="s">
        <v>61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6"/>
      <c r="T129" s="126" t="s">
        <v>61</v>
      </c>
      <c r="U129" s="2"/>
      <c r="V129" s="2"/>
      <c r="W129" s="2"/>
      <c r="X129" s="2"/>
      <c r="Y129" s="2"/>
      <c r="Z129" s="6"/>
      <c r="AA129" s="126" t="s">
        <v>61</v>
      </c>
      <c r="AB129" s="2"/>
      <c r="AC129" s="6"/>
      <c r="AD129" s="126" t="s">
        <v>61</v>
      </c>
      <c r="AE129" s="2"/>
      <c r="AF129" s="2"/>
      <c r="AG129" s="2"/>
      <c r="AH129" s="2"/>
      <c r="AI129" s="2"/>
      <c r="AJ129" s="2"/>
      <c r="AK129" s="2"/>
      <c r="AL129" s="168"/>
      <c r="AM129" s="126" t="s">
        <v>61</v>
      </c>
      <c r="AN129" s="2"/>
      <c r="AO129" s="2"/>
      <c r="AP129" s="2"/>
      <c r="AQ129" s="2"/>
      <c r="AR129" s="2"/>
      <c r="AS129" s="2"/>
      <c r="AT129" s="112"/>
      <c r="AU129" s="126" t="s">
        <v>61</v>
      </c>
      <c r="AV129" s="2"/>
      <c r="AW129" s="2"/>
      <c r="AX129" s="2"/>
      <c r="AY129" s="2"/>
      <c r="AZ129" s="2"/>
      <c r="BA129" s="2"/>
      <c r="BB129" s="2"/>
      <c r="BC129" s="168"/>
      <c r="BD129" s="126" t="s">
        <v>61</v>
      </c>
      <c r="BE129" s="2"/>
      <c r="BF129" s="2"/>
      <c r="BG129" s="2"/>
      <c r="BH129" s="2"/>
      <c r="BI129" s="168"/>
      <c r="BJ129" s="169" t="s">
        <v>61</v>
      </c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170"/>
      <c r="DG129" s="126" t="s">
        <v>61</v>
      </c>
      <c r="DH129" s="2"/>
      <c r="DI129" s="2"/>
      <c r="DJ129" s="2"/>
      <c r="DK129" s="2"/>
      <c r="DL129" s="2"/>
      <c r="DM129" s="2"/>
      <c r="DN129" s="2"/>
    </row>
    <row r="130" spans="1:118" ht="12.75" customHeight="1">
      <c r="A130" s="31" t="b">
        <v>0</v>
      </c>
      <c r="B130" s="8"/>
      <c r="C130" s="6"/>
      <c r="D130" s="125" t="s">
        <v>61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6"/>
      <c r="T130" s="126" t="s">
        <v>61</v>
      </c>
      <c r="U130" s="2"/>
      <c r="V130" s="2"/>
      <c r="W130" s="2"/>
      <c r="X130" s="2"/>
      <c r="Y130" s="2"/>
      <c r="Z130" s="6"/>
      <c r="AA130" s="126" t="s">
        <v>61</v>
      </c>
      <c r="AB130" s="2"/>
      <c r="AC130" s="6"/>
      <c r="AD130" s="126" t="s">
        <v>61</v>
      </c>
      <c r="AE130" s="2"/>
      <c r="AF130" s="2"/>
      <c r="AG130" s="2"/>
      <c r="AH130" s="2"/>
      <c r="AI130" s="2"/>
      <c r="AJ130" s="2"/>
      <c r="AK130" s="2"/>
      <c r="AL130" s="168"/>
      <c r="AM130" s="126" t="s">
        <v>61</v>
      </c>
      <c r="AN130" s="2"/>
      <c r="AO130" s="2"/>
      <c r="AP130" s="2"/>
      <c r="AQ130" s="2"/>
      <c r="AR130" s="2"/>
      <c r="AS130" s="2"/>
      <c r="AT130" s="112"/>
      <c r="AU130" s="126" t="s">
        <v>61</v>
      </c>
      <c r="AV130" s="2"/>
      <c r="AW130" s="2"/>
      <c r="AX130" s="2"/>
      <c r="AY130" s="2"/>
      <c r="AZ130" s="2"/>
      <c r="BA130" s="2"/>
      <c r="BB130" s="2"/>
      <c r="BC130" s="168"/>
      <c r="BD130" s="126" t="s">
        <v>61</v>
      </c>
      <c r="BE130" s="2"/>
      <c r="BF130" s="2"/>
      <c r="BG130" s="2"/>
      <c r="BH130" s="2"/>
      <c r="BI130" s="168"/>
      <c r="BJ130" s="169" t="s">
        <v>61</v>
      </c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170"/>
      <c r="DG130" s="126" t="s">
        <v>61</v>
      </c>
      <c r="DH130" s="2"/>
      <c r="DI130" s="2"/>
      <c r="DJ130" s="2"/>
      <c r="DK130" s="2"/>
      <c r="DL130" s="2"/>
      <c r="DM130" s="2"/>
      <c r="DN130" s="2"/>
    </row>
    <row r="131" spans="1:118" ht="12.75" customHeight="1">
      <c r="A131" s="31" t="b">
        <v>0</v>
      </c>
      <c r="B131" s="8"/>
      <c r="C131" s="6"/>
      <c r="D131" s="125" t="s">
        <v>61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6"/>
      <c r="T131" s="126" t="s">
        <v>61</v>
      </c>
      <c r="U131" s="2"/>
      <c r="V131" s="2"/>
      <c r="W131" s="2"/>
      <c r="X131" s="2"/>
      <c r="Y131" s="2"/>
      <c r="Z131" s="6"/>
      <c r="AA131" s="126" t="s">
        <v>61</v>
      </c>
      <c r="AB131" s="2"/>
      <c r="AC131" s="6"/>
      <c r="AD131" s="126" t="s">
        <v>61</v>
      </c>
      <c r="AE131" s="2"/>
      <c r="AF131" s="2"/>
      <c r="AG131" s="2"/>
      <c r="AH131" s="2"/>
      <c r="AI131" s="2"/>
      <c r="AJ131" s="2"/>
      <c r="AK131" s="2"/>
      <c r="AL131" s="168"/>
      <c r="AM131" s="126" t="s">
        <v>61</v>
      </c>
      <c r="AN131" s="2"/>
      <c r="AO131" s="2"/>
      <c r="AP131" s="2"/>
      <c r="AQ131" s="2"/>
      <c r="AR131" s="2"/>
      <c r="AS131" s="2"/>
      <c r="AT131" s="112"/>
      <c r="AU131" s="126" t="s">
        <v>61</v>
      </c>
      <c r="AV131" s="2"/>
      <c r="AW131" s="2"/>
      <c r="AX131" s="2"/>
      <c r="AY131" s="2"/>
      <c r="AZ131" s="2"/>
      <c r="BA131" s="2"/>
      <c r="BB131" s="2"/>
      <c r="BC131" s="168"/>
      <c r="BD131" s="126" t="s">
        <v>61</v>
      </c>
      <c r="BE131" s="2"/>
      <c r="BF131" s="2"/>
      <c r="BG131" s="2"/>
      <c r="BH131" s="2"/>
      <c r="BI131" s="168"/>
      <c r="BJ131" s="169" t="s">
        <v>61</v>
      </c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170"/>
      <c r="DG131" s="126" t="s">
        <v>61</v>
      </c>
      <c r="DH131" s="2"/>
      <c r="DI131" s="2"/>
      <c r="DJ131" s="2"/>
      <c r="DK131" s="2"/>
      <c r="DL131" s="2"/>
      <c r="DM131" s="2"/>
      <c r="DN131" s="2"/>
    </row>
    <row r="132" spans="1:118" ht="12.75" customHeight="1">
      <c r="A132" s="31" t="b">
        <v>0</v>
      </c>
      <c r="B132" s="8"/>
      <c r="C132" s="6"/>
      <c r="D132" s="125" t="s">
        <v>61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6"/>
      <c r="T132" s="126" t="s">
        <v>61</v>
      </c>
      <c r="U132" s="2"/>
      <c r="V132" s="2"/>
      <c r="W132" s="2"/>
      <c r="X132" s="2"/>
      <c r="Y132" s="2"/>
      <c r="Z132" s="6"/>
      <c r="AA132" s="126" t="s">
        <v>61</v>
      </c>
      <c r="AB132" s="2"/>
      <c r="AC132" s="6"/>
      <c r="AD132" s="126" t="s">
        <v>61</v>
      </c>
      <c r="AE132" s="2"/>
      <c r="AF132" s="2"/>
      <c r="AG132" s="2"/>
      <c r="AH132" s="2"/>
      <c r="AI132" s="2"/>
      <c r="AJ132" s="2"/>
      <c r="AK132" s="2"/>
      <c r="AL132" s="168"/>
      <c r="AM132" s="126" t="s">
        <v>61</v>
      </c>
      <c r="AN132" s="2"/>
      <c r="AO132" s="2"/>
      <c r="AP132" s="2"/>
      <c r="AQ132" s="2"/>
      <c r="AR132" s="2"/>
      <c r="AS132" s="2"/>
      <c r="AT132" s="112"/>
      <c r="AU132" s="126" t="s">
        <v>61</v>
      </c>
      <c r="AV132" s="2"/>
      <c r="AW132" s="2"/>
      <c r="AX132" s="2"/>
      <c r="AY132" s="2"/>
      <c r="AZ132" s="2"/>
      <c r="BA132" s="2"/>
      <c r="BB132" s="2"/>
      <c r="BC132" s="168"/>
      <c r="BD132" s="126" t="s">
        <v>61</v>
      </c>
      <c r="BE132" s="2"/>
      <c r="BF132" s="2"/>
      <c r="BG132" s="2"/>
      <c r="BH132" s="2"/>
      <c r="BI132" s="168"/>
      <c r="BJ132" s="169" t="s">
        <v>61</v>
      </c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170"/>
      <c r="DG132" s="126" t="s">
        <v>61</v>
      </c>
      <c r="DH132" s="2"/>
      <c r="DI132" s="2"/>
      <c r="DJ132" s="2"/>
      <c r="DK132" s="2"/>
      <c r="DL132" s="2"/>
      <c r="DM132" s="2"/>
      <c r="DN132" s="2"/>
    </row>
    <row r="133" spans="1:118" ht="12.75" customHeight="1">
      <c r="A133" s="31" t="b">
        <v>0</v>
      </c>
      <c r="B133" s="8"/>
      <c r="C133" s="6"/>
      <c r="D133" s="125" t="s">
        <v>61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6"/>
      <c r="T133" s="126" t="s">
        <v>61</v>
      </c>
      <c r="U133" s="2"/>
      <c r="V133" s="2"/>
      <c r="W133" s="2"/>
      <c r="X133" s="2"/>
      <c r="Y133" s="2"/>
      <c r="Z133" s="6"/>
      <c r="AA133" s="126" t="s">
        <v>61</v>
      </c>
      <c r="AB133" s="2"/>
      <c r="AC133" s="6"/>
      <c r="AD133" s="126" t="s">
        <v>61</v>
      </c>
      <c r="AE133" s="2"/>
      <c r="AF133" s="2"/>
      <c r="AG133" s="2"/>
      <c r="AH133" s="2"/>
      <c r="AI133" s="2"/>
      <c r="AJ133" s="2"/>
      <c r="AK133" s="2"/>
      <c r="AL133" s="168"/>
      <c r="AM133" s="126" t="s">
        <v>61</v>
      </c>
      <c r="AN133" s="2"/>
      <c r="AO133" s="2"/>
      <c r="AP133" s="2"/>
      <c r="AQ133" s="2"/>
      <c r="AR133" s="2"/>
      <c r="AS133" s="2"/>
      <c r="AT133" s="112"/>
      <c r="AU133" s="126" t="s">
        <v>61</v>
      </c>
      <c r="AV133" s="2"/>
      <c r="AW133" s="2"/>
      <c r="AX133" s="2"/>
      <c r="AY133" s="2"/>
      <c r="AZ133" s="2"/>
      <c r="BA133" s="2"/>
      <c r="BB133" s="2"/>
      <c r="BC133" s="168"/>
      <c r="BD133" s="126" t="s">
        <v>61</v>
      </c>
      <c r="BE133" s="2"/>
      <c r="BF133" s="2"/>
      <c r="BG133" s="2"/>
      <c r="BH133" s="2"/>
      <c r="BI133" s="168"/>
      <c r="BJ133" s="169" t="s">
        <v>61</v>
      </c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170"/>
      <c r="DG133" s="126" t="s">
        <v>61</v>
      </c>
      <c r="DH133" s="2"/>
      <c r="DI133" s="2"/>
      <c r="DJ133" s="2"/>
      <c r="DK133" s="2"/>
      <c r="DL133" s="2"/>
      <c r="DM133" s="2"/>
      <c r="DN133" s="2"/>
    </row>
    <row r="134" spans="1:118" ht="12.75" customHeight="1">
      <c r="A134" s="31" t="b">
        <v>0</v>
      </c>
      <c r="B134" s="8"/>
      <c r="C134" s="6"/>
      <c r="D134" s="125" t="s">
        <v>61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6"/>
      <c r="T134" s="126" t="s">
        <v>61</v>
      </c>
      <c r="U134" s="2"/>
      <c r="V134" s="2"/>
      <c r="W134" s="2"/>
      <c r="X134" s="2"/>
      <c r="Y134" s="2"/>
      <c r="Z134" s="6"/>
      <c r="AA134" s="126" t="s">
        <v>61</v>
      </c>
      <c r="AB134" s="2"/>
      <c r="AC134" s="6"/>
      <c r="AD134" s="126" t="s">
        <v>61</v>
      </c>
      <c r="AE134" s="2"/>
      <c r="AF134" s="2"/>
      <c r="AG134" s="2"/>
      <c r="AH134" s="2"/>
      <c r="AI134" s="2"/>
      <c r="AJ134" s="2"/>
      <c r="AK134" s="2"/>
      <c r="AL134" s="168"/>
      <c r="AM134" s="126" t="s">
        <v>61</v>
      </c>
      <c r="AN134" s="2"/>
      <c r="AO134" s="2"/>
      <c r="AP134" s="2"/>
      <c r="AQ134" s="2"/>
      <c r="AR134" s="2"/>
      <c r="AS134" s="2"/>
      <c r="AT134" s="112"/>
      <c r="AU134" s="126" t="s">
        <v>61</v>
      </c>
      <c r="AV134" s="2"/>
      <c r="AW134" s="2"/>
      <c r="AX134" s="2"/>
      <c r="AY134" s="2"/>
      <c r="AZ134" s="2"/>
      <c r="BA134" s="2"/>
      <c r="BB134" s="2"/>
      <c r="BC134" s="168"/>
      <c r="BD134" s="126" t="s">
        <v>61</v>
      </c>
      <c r="BE134" s="2"/>
      <c r="BF134" s="2"/>
      <c r="BG134" s="2"/>
      <c r="BH134" s="2"/>
      <c r="BI134" s="168"/>
      <c r="BJ134" s="169" t="s">
        <v>61</v>
      </c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170"/>
      <c r="DG134" s="126" t="s">
        <v>61</v>
      </c>
      <c r="DH134" s="2"/>
      <c r="DI134" s="2"/>
      <c r="DJ134" s="2"/>
      <c r="DK134" s="2"/>
      <c r="DL134" s="2"/>
      <c r="DM134" s="2"/>
      <c r="DN134" s="2"/>
    </row>
    <row r="135" spans="1:118" ht="12.75" customHeight="1">
      <c r="A135" s="31" t="b">
        <v>0</v>
      </c>
      <c r="B135" s="8"/>
      <c r="C135" s="6"/>
      <c r="D135" s="125" t="s">
        <v>61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6"/>
      <c r="T135" s="126" t="s">
        <v>61</v>
      </c>
      <c r="U135" s="2"/>
      <c r="V135" s="2"/>
      <c r="W135" s="2"/>
      <c r="X135" s="2"/>
      <c r="Y135" s="2"/>
      <c r="Z135" s="6"/>
      <c r="AA135" s="126" t="s">
        <v>61</v>
      </c>
      <c r="AB135" s="2"/>
      <c r="AC135" s="6"/>
      <c r="AD135" s="126" t="s">
        <v>61</v>
      </c>
      <c r="AE135" s="2"/>
      <c r="AF135" s="2"/>
      <c r="AG135" s="2"/>
      <c r="AH135" s="2"/>
      <c r="AI135" s="2"/>
      <c r="AJ135" s="2"/>
      <c r="AK135" s="2"/>
      <c r="AL135" s="168"/>
      <c r="AM135" s="126" t="s">
        <v>61</v>
      </c>
      <c r="AN135" s="2"/>
      <c r="AO135" s="2"/>
      <c r="AP135" s="2"/>
      <c r="AQ135" s="2"/>
      <c r="AR135" s="2"/>
      <c r="AS135" s="2"/>
      <c r="AT135" s="112"/>
      <c r="AU135" s="126" t="s">
        <v>61</v>
      </c>
      <c r="AV135" s="2"/>
      <c r="AW135" s="2"/>
      <c r="AX135" s="2"/>
      <c r="AY135" s="2"/>
      <c r="AZ135" s="2"/>
      <c r="BA135" s="2"/>
      <c r="BB135" s="2"/>
      <c r="BC135" s="168"/>
      <c r="BD135" s="126" t="s">
        <v>61</v>
      </c>
      <c r="BE135" s="2"/>
      <c r="BF135" s="2"/>
      <c r="BG135" s="2"/>
      <c r="BH135" s="2"/>
      <c r="BI135" s="168"/>
      <c r="BJ135" s="169" t="s">
        <v>61</v>
      </c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170"/>
      <c r="DG135" s="126" t="s">
        <v>61</v>
      </c>
      <c r="DH135" s="2"/>
      <c r="DI135" s="2"/>
      <c r="DJ135" s="2"/>
      <c r="DK135" s="2"/>
      <c r="DL135" s="2"/>
      <c r="DM135" s="2"/>
      <c r="DN135" s="2"/>
    </row>
    <row r="136" spans="1:118" ht="12.75" customHeight="1">
      <c r="A136" s="31" t="b">
        <v>0</v>
      </c>
      <c r="B136" s="8"/>
      <c r="C136" s="6"/>
      <c r="D136" s="125" t="s">
        <v>61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6"/>
      <c r="T136" s="126" t="s">
        <v>61</v>
      </c>
      <c r="U136" s="2"/>
      <c r="V136" s="2"/>
      <c r="W136" s="2"/>
      <c r="X136" s="2"/>
      <c r="Y136" s="2"/>
      <c r="Z136" s="6"/>
      <c r="AA136" s="126" t="s">
        <v>61</v>
      </c>
      <c r="AB136" s="2"/>
      <c r="AC136" s="6"/>
      <c r="AD136" s="126" t="s">
        <v>61</v>
      </c>
      <c r="AE136" s="2"/>
      <c r="AF136" s="2"/>
      <c r="AG136" s="2"/>
      <c r="AH136" s="2"/>
      <c r="AI136" s="2"/>
      <c r="AJ136" s="2"/>
      <c r="AK136" s="2"/>
      <c r="AL136" s="168"/>
      <c r="AM136" s="126" t="s">
        <v>61</v>
      </c>
      <c r="AN136" s="2"/>
      <c r="AO136" s="2"/>
      <c r="AP136" s="2"/>
      <c r="AQ136" s="2"/>
      <c r="AR136" s="2"/>
      <c r="AS136" s="2"/>
      <c r="AT136" s="112"/>
      <c r="AU136" s="126" t="s">
        <v>61</v>
      </c>
      <c r="AV136" s="2"/>
      <c r="AW136" s="2"/>
      <c r="AX136" s="2"/>
      <c r="AY136" s="2"/>
      <c r="AZ136" s="2"/>
      <c r="BA136" s="2"/>
      <c r="BB136" s="2"/>
      <c r="BC136" s="168"/>
      <c r="BD136" s="126" t="s">
        <v>61</v>
      </c>
      <c r="BE136" s="2"/>
      <c r="BF136" s="2"/>
      <c r="BG136" s="2"/>
      <c r="BH136" s="2"/>
      <c r="BI136" s="168"/>
      <c r="BJ136" s="169" t="s">
        <v>61</v>
      </c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170"/>
      <c r="DG136" s="126" t="s">
        <v>61</v>
      </c>
      <c r="DH136" s="2"/>
      <c r="DI136" s="2"/>
      <c r="DJ136" s="2"/>
      <c r="DK136" s="2"/>
      <c r="DL136" s="2"/>
      <c r="DM136" s="2"/>
      <c r="DN136" s="2"/>
    </row>
    <row r="137" spans="1:118" ht="12.75" customHeight="1">
      <c r="A137" s="31" t="b">
        <v>0</v>
      </c>
      <c r="B137" s="8"/>
      <c r="C137" s="6"/>
      <c r="D137" s="125" t="s">
        <v>61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6"/>
      <c r="T137" s="126" t="s">
        <v>61</v>
      </c>
      <c r="U137" s="2"/>
      <c r="V137" s="2"/>
      <c r="W137" s="2"/>
      <c r="X137" s="2"/>
      <c r="Y137" s="2"/>
      <c r="Z137" s="6"/>
      <c r="AA137" s="126" t="s">
        <v>61</v>
      </c>
      <c r="AB137" s="2"/>
      <c r="AC137" s="6"/>
      <c r="AD137" s="126" t="s">
        <v>61</v>
      </c>
      <c r="AE137" s="2"/>
      <c r="AF137" s="2"/>
      <c r="AG137" s="2"/>
      <c r="AH137" s="2"/>
      <c r="AI137" s="2"/>
      <c r="AJ137" s="2"/>
      <c r="AK137" s="2"/>
      <c r="AL137" s="168"/>
      <c r="AM137" s="126" t="s">
        <v>61</v>
      </c>
      <c r="AN137" s="2"/>
      <c r="AO137" s="2"/>
      <c r="AP137" s="2"/>
      <c r="AQ137" s="2"/>
      <c r="AR137" s="2"/>
      <c r="AS137" s="2"/>
      <c r="AT137" s="112"/>
      <c r="AU137" s="126" t="s">
        <v>61</v>
      </c>
      <c r="AV137" s="2"/>
      <c r="AW137" s="2"/>
      <c r="AX137" s="2"/>
      <c r="AY137" s="2"/>
      <c r="AZ137" s="2"/>
      <c r="BA137" s="2"/>
      <c r="BB137" s="2"/>
      <c r="BC137" s="168"/>
      <c r="BD137" s="126" t="s">
        <v>61</v>
      </c>
      <c r="BE137" s="2"/>
      <c r="BF137" s="2"/>
      <c r="BG137" s="2"/>
      <c r="BH137" s="2"/>
      <c r="BI137" s="168"/>
      <c r="BJ137" s="169" t="s">
        <v>61</v>
      </c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170"/>
      <c r="DG137" s="126" t="s">
        <v>61</v>
      </c>
      <c r="DH137" s="2"/>
      <c r="DI137" s="2"/>
      <c r="DJ137" s="2"/>
      <c r="DK137" s="2"/>
      <c r="DL137" s="2"/>
      <c r="DM137" s="2"/>
      <c r="DN137" s="2"/>
    </row>
    <row r="138" spans="1:118" ht="12.75" customHeight="1">
      <c r="A138" s="31" t="b">
        <v>0</v>
      </c>
      <c r="B138" s="8"/>
      <c r="C138" s="6"/>
      <c r="D138" s="125" t="s">
        <v>61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6"/>
      <c r="T138" s="126" t="s">
        <v>61</v>
      </c>
      <c r="U138" s="2"/>
      <c r="V138" s="2"/>
      <c r="W138" s="2"/>
      <c r="X138" s="2"/>
      <c r="Y138" s="2"/>
      <c r="Z138" s="6"/>
      <c r="AA138" s="126" t="s">
        <v>61</v>
      </c>
      <c r="AB138" s="2"/>
      <c r="AC138" s="6"/>
      <c r="AD138" s="126" t="s">
        <v>61</v>
      </c>
      <c r="AE138" s="2"/>
      <c r="AF138" s="2"/>
      <c r="AG138" s="2"/>
      <c r="AH138" s="2"/>
      <c r="AI138" s="2"/>
      <c r="AJ138" s="2"/>
      <c r="AK138" s="2"/>
      <c r="AL138" s="168"/>
      <c r="AM138" s="126" t="s">
        <v>61</v>
      </c>
      <c r="AN138" s="2"/>
      <c r="AO138" s="2"/>
      <c r="AP138" s="2"/>
      <c r="AQ138" s="2"/>
      <c r="AR138" s="2"/>
      <c r="AS138" s="2"/>
      <c r="AT138" s="112"/>
      <c r="AU138" s="126" t="s">
        <v>61</v>
      </c>
      <c r="AV138" s="2"/>
      <c r="AW138" s="2"/>
      <c r="AX138" s="2"/>
      <c r="AY138" s="2"/>
      <c r="AZ138" s="2"/>
      <c r="BA138" s="2"/>
      <c r="BB138" s="2"/>
      <c r="BC138" s="168"/>
      <c r="BD138" s="126" t="s">
        <v>61</v>
      </c>
      <c r="BE138" s="2"/>
      <c r="BF138" s="2"/>
      <c r="BG138" s="2"/>
      <c r="BH138" s="2"/>
      <c r="BI138" s="168"/>
      <c r="BJ138" s="169" t="s">
        <v>61</v>
      </c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170"/>
      <c r="DG138" s="126" t="s">
        <v>61</v>
      </c>
      <c r="DH138" s="2"/>
      <c r="DI138" s="2"/>
      <c r="DJ138" s="2"/>
      <c r="DK138" s="2"/>
      <c r="DL138" s="2"/>
      <c r="DM138" s="2"/>
      <c r="DN138" s="2"/>
    </row>
    <row r="139" spans="1:118" ht="12.75" customHeight="1">
      <c r="A139" s="31" t="b">
        <v>0</v>
      </c>
      <c r="B139" s="8"/>
      <c r="C139" s="6"/>
      <c r="D139" s="125" t="s">
        <v>61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6"/>
      <c r="T139" s="126" t="s">
        <v>61</v>
      </c>
      <c r="U139" s="2"/>
      <c r="V139" s="2"/>
      <c r="W139" s="2"/>
      <c r="X139" s="2"/>
      <c r="Y139" s="2"/>
      <c r="Z139" s="6"/>
      <c r="AA139" s="126" t="s">
        <v>61</v>
      </c>
      <c r="AB139" s="2"/>
      <c r="AC139" s="6"/>
      <c r="AD139" s="126" t="s">
        <v>61</v>
      </c>
      <c r="AE139" s="2"/>
      <c r="AF139" s="2"/>
      <c r="AG139" s="2"/>
      <c r="AH139" s="2"/>
      <c r="AI139" s="2"/>
      <c r="AJ139" s="2"/>
      <c r="AK139" s="2"/>
      <c r="AL139" s="168"/>
      <c r="AM139" s="126" t="s">
        <v>61</v>
      </c>
      <c r="AN139" s="2"/>
      <c r="AO139" s="2"/>
      <c r="AP139" s="2"/>
      <c r="AQ139" s="2"/>
      <c r="AR139" s="2"/>
      <c r="AS139" s="2"/>
      <c r="AT139" s="112"/>
      <c r="AU139" s="126" t="s">
        <v>61</v>
      </c>
      <c r="AV139" s="2"/>
      <c r="AW139" s="2"/>
      <c r="AX139" s="2"/>
      <c r="AY139" s="2"/>
      <c r="AZ139" s="2"/>
      <c r="BA139" s="2"/>
      <c r="BB139" s="2"/>
      <c r="BC139" s="168"/>
      <c r="BD139" s="126" t="s">
        <v>61</v>
      </c>
      <c r="BE139" s="2"/>
      <c r="BF139" s="2"/>
      <c r="BG139" s="2"/>
      <c r="BH139" s="2"/>
      <c r="BI139" s="168"/>
      <c r="BJ139" s="169" t="s">
        <v>61</v>
      </c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170"/>
      <c r="DG139" s="126" t="s">
        <v>61</v>
      </c>
      <c r="DH139" s="2"/>
      <c r="DI139" s="2"/>
      <c r="DJ139" s="2"/>
      <c r="DK139" s="2"/>
      <c r="DL139" s="2"/>
      <c r="DM139" s="2"/>
      <c r="DN139" s="2"/>
    </row>
    <row r="140" spans="1:118" ht="12.75" customHeight="1">
      <c r="A140" s="31" t="b">
        <v>0</v>
      </c>
      <c r="B140" s="8"/>
      <c r="C140" s="6"/>
      <c r="D140" s="125" t="s">
        <v>61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6"/>
      <c r="T140" s="126" t="s">
        <v>61</v>
      </c>
      <c r="U140" s="2"/>
      <c r="V140" s="2"/>
      <c r="W140" s="2"/>
      <c r="X140" s="2"/>
      <c r="Y140" s="2"/>
      <c r="Z140" s="6"/>
      <c r="AA140" s="126" t="s">
        <v>61</v>
      </c>
      <c r="AB140" s="2"/>
      <c r="AC140" s="6"/>
      <c r="AD140" s="126" t="s">
        <v>61</v>
      </c>
      <c r="AE140" s="2"/>
      <c r="AF140" s="2"/>
      <c r="AG140" s="2"/>
      <c r="AH140" s="2"/>
      <c r="AI140" s="2"/>
      <c r="AJ140" s="2"/>
      <c r="AK140" s="2"/>
      <c r="AL140" s="168"/>
      <c r="AM140" s="126" t="s">
        <v>61</v>
      </c>
      <c r="AN140" s="2"/>
      <c r="AO140" s="2"/>
      <c r="AP140" s="2"/>
      <c r="AQ140" s="2"/>
      <c r="AR140" s="2"/>
      <c r="AS140" s="2"/>
      <c r="AT140" s="112"/>
      <c r="AU140" s="126" t="s">
        <v>61</v>
      </c>
      <c r="AV140" s="2"/>
      <c r="AW140" s="2"/>
      <c r="AX140" s="2"/>
      <c r="AY140" s="2"/>
      <c r="AZ140" s="2"/>
      <c r="BA140" s="2"/>
      <c r="BB140" s="2"/>
      <c r="BC140" s="168"/>
      <c r="BD140" s="126" t="s">
        <v>61</v>
      </c>
      <c r="BE140" s="2"/>
      <c r="BF140" s="2"/>
      <c r="BG140" s="2"/>
      <c r="BH140" s="2"/>
      <c r="BI140" s="168"/>
      <c r="BJ140" s="169" t="s">
        <v>61</v>
      </c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170"/>
      <c r="DG140" s="126" t="s">
        <v>61</v>
      </c>
      <c r="DH140" s="2"/>
      <c r="DI140" s="2"/>
      <c r="DJ140" s="2"/>
      <c r="DK140" s="2"/>
      <c r="DL140" s="2"/>
      <c r="DM140" s="2"/>
      <c r="DN140" s="2"/>
    </row>
    <row r="141" spans="1:118" ht="12.75" customHeight="1">
      <c r="A141" s="31" t="b">
        <v>0</v>
      </c>
      <c r="B141" s="8"/>
      <c r="C141" s="6"/>
      <c r="D141" s="125" t="s">
        <v>61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6"/>
      <c r="T141" s="126" t="s">
        <v>61</v>
      </c>
      <c r="U141" s="2"/>
      <c r="V141" s="2"/>
      <c r="W141" s="2"/>
      <c r="X141" s="2"/>
      <c r="Y141" s="2"/>
      <c r="Z141" s="6"/>
      <c r="AA141" s="126" t="s">
        <v>61</v>
      </c>
      <c r="AB141" s="2"/>
      <c r="AC141" s="6"/>
      <c r="AD141" s="126" t="s">
        <v>61</v>
      </c>
      <c r="AE141" s="2"/>
      <c r="AF141" s="2"/>
      <c r="AG141" s="2"/>
      <c r="AH141" s="2"/>
      <c r="AI141" s="2"/>
      <c r="AJ141" s="2"/>
      <c r="AK141" s="2"/>
      <c r="AL141" s="168"/>
      <c r="AM141" s="126" t="s">
        <v>61</v>
      </c>
      <c r="AN141" s="2"/>
      <c r="AO141" s="2"/>
      <c r="AP141" s="2"/>
      <c r="AQ141" s="2"/>
      <c r="AR141" s="2"/>
      <c r="AS141" s="2"/>
      <c r="AT141" s="112"/>
      <c r="AU141" s="126" t="s">
        <v>61</v>
      </c>
      <c r="AV141" s="2"/>
      <c r="AW141" s="2"/>
      <c r="AX141" s="2"/>
      <c r="AY141" s="2"/>
      <c r="AZ141" s="2"/>
      <c r="BA141" s="2"/>
      <c r="BB141" s="2"/>
      <c r="BC141" s="168"/>
      <c r="BD141" s="126" t="s">
        <v>61</v>
      </c>
      <c r="BE141" s="2"/>
      <c r="BF141" s="2"/>
      <c r="BG141" s="2"/>
      <c r="BH141" s="2"/>
      <c r="BI141" s="168"/>
      <c r="BJ141" s="169" t="s">
        <v>61</v>
      </c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170"/>
      <c r="DG141" s="126" t="s">
        <v>61</v>
      </c>
      <c r="DH141" s="2"/>
      <c r="DI141" s="2"/>
      <c r="DJ141" s="2"/>
      <c r="DK141" s="2"/>
      <c r="DL141" s="2"/>
      <c r="DM141" s="2"/>
      <c r="DN141" s="2"/>
    </row>
    <row r="142" spans="1:118" ht="12.75" customHeight="1">
      <c r="A142" s="31" t="b">
        <v>0</v>
      </c>
      <c r="B142" s="8"/>
      <c r="C142" s="6"/>
      <c r="D142" s="125" t="s">
        <v>61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6"/>
      <c r="T142" s="126" t="s">
        <v>61</v>
      </c>
      <c r="U142" s="2"/>
      <c r="V142" s="2"/>
      <c r="W142" s="2"/>
      <c r="X142" s="2"/>
      <c r="Y142" s="2"/>
      <c r="Z142" s="6"/>
      <c r="AA142" s="126" t="s">
        <v>61</v>
      </c>
      <c r="AB142" s="2"/>
      <c r="AC142" s="6"/>
      <c r="AD142" s="126" t="s">
        <v>61</v>
      </c>
      <c r="AE142" s="2"/>
      <c r="AF142" s="2"/>
      <c r="AG142" s="2"/>
      <c r="AH142" s="2"/>
      <c r="AI142" s="2"/>
      <c r="AJ142" s="2"/>
      <c r="AK142" s="2"/>
      <c r="AL142" s="168"/>
      <c r="AM142" s="126" t="s">
        <v>61</v>
      </c>
      <c r="AN142" s="2"/>
      <c r="AO142" s="2"/>
      <c r="AP142" s="2"/>
      <c r="AQ142" s="2"/>
      <c r="AR142" s="2"/>
      <c r="AS142" s="2"/>
      <c r="AT142" s="112"/>
      <c r="AU142" s="126" t="s">
        <v>61</v>
      </c>
      <c r="AV142" s="2"/>
      <c r="AW142" s="2"/>
      <c r="AX142" s="2"/>
      <c r="AY142" s="2"/>
      <c r="AZ142" s="2"/>
      <c r="BA142" s="2"/>
      <c r="BB142" s="2"/>
      <c r="BC142" s="168"/>
      <c r="BD142" s="126" t="s">
        <v>61</v>
      </c>
      <c r="BE142" s="2"/>
      <c r="BF142" s="2"/>
      <c r="BG142" s="2"/>
      <c r="BH142" s="2"/>
      <c r="BI142" s="168"/>
      <c r="BJ142" s="169" t="s">
        <v>61</v>
      </c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170"/>
      <c r="DG142" s="126" t="s">
        <v>61</v>
      </c>
      <c r="DH142" s="2"/>
      <c r="DI142" s="2"/>
      <c r="DJ142" s="2"/>
      <c r="DK142" s="2"/>
      <c r="DL142" s="2"/>
      <c r="DM142" s="2"/>
      <c r="DN142" s="2"/>
    </row>
    <row r="143" spans="1:118" ht="12.75" customHeight="1">
      <c r="A143" s="31" t="b">
        <v>0</v>
      </c>
      <c r="B143" s="8"/>
      <c r="C143" s="6"/>
      <c r="D143" s="125" t="s">
        <v>61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6"/>
      <c r="T143" s="126" t="s">
        <v>61</v>
      </c>
      <c r="U143" s="2"/>
      <c r="V143" s="2"/>
      <c r="W143" s="2"/>
      <c r="X143" s="2"/>
      <c r="Y143" s="2"/>
      <c r="Z143" s="6"/>
      <c r="AA143" s="126" t="s">
        <v>61</v>
      </c>
      <c r="AB143" s="2"/>
      <c r="AC143" s="6"/>
      <c r="AD143" s="126" t="s">
        <v>61</v>
      </c>
      <c r="AE143" s="2"/>
      <c r="AF143" s="2"/>
      <c r="AG143" s="2"/>
      <c r="AH143" s="2"/>
      <c r="AI143" s="2"/>
      <c r="AJ143" s="2"/>
      <c r="AK143" s="2"/>
      <c r="AL143" s="168"/>
      <c r="AM143" s="126" t="s">
        <v>61</v>
      </c>
      <c r="AN143" s="2"/>
      <c r="AO143" s="2"/>
      <c r="AP143" s="2"/>
      <c r="AQ143" s="2"/>
      <c r="AR143" s="2"/>
      <c r="AS143" s="2"/>
      <c r="AT143" s="112"/>
      <c r="AU143" s="126" t="s">
        <v>61</v>
      </c>
      <c r="AV143" s="2"/>
      <c r="AW143" s="2"/>
      <c r="AX143" s="2"/>
      <c r="AY143" s="2"/>
      <c r="AZ143" s="2"/>
      <c r="BA143" s="2"/>
      <c r="BB143" s="2"/>
      <c r="BC143" s="168"/>
      <c r="BD143" s="126" t="s">
        <v>61</v>
      </c>
      <c r="BE143" s="2"/>
      <c r="BF143" s="2"/>
      <c r="BG143" s="2"/>
      <c r="BH143" s="2"/>
      <c r="BI143" s="168"/>
      <c r="BJ143" s="169" t="s">
        <v>61</v>
      </c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170"/>
      <c r="DG143" s="126" t="s">
        <v>61</v>
      </c>
      <c r="DH143" s="2"/>
      <c r="DI143" s="2"/>
      <c r="DJ143" s="2"/>
      <c r="DK143" s="2"/>
      <c r="DL143" s="2"/>
      <c r="DM143" s="2"/>
      <c r="DN143" s="2"/>
    </row>
    <row r="144" spans="1:118" ht="18" customHeight="1">
      <c r="A144" s="22" t="s">
        <v>202</v>
      </c>
      <c r="B144" s="8"/>
      <c r="C144" s="6"/>
      <c r="D144" s="122" t="s">
        <v>225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6"/>
      <c r="T144" s="23" t="s">
        <v>195</v>
      </c>
      <c r="U144" s="8"/>
      <c r="V144" s="8"/>
      <c r="W144" s="8"/>
      <c r="X144" s="8"/>
      <c r="Y144" s="8"/>
      <c r="Z144" s="112"/>
      <c r="AA144" s="22" t="s">
        <v>196</v>
      </c>
      <c r="AB144" s="8"/>
      <c r="AC144" s="6"/>
      <c r="AD144" s="22" t="s">
        <v>197</v>
      </c>
      <c r="AE144" s="8"/>
      <c r="AF144" s="8"/>
      <c r="AG144" s="8"/>
      <c r="AH144" s="8"/>
      <c r="AI144" s="8"/>
      <c r="AJ144" s="8"/>
      <c r="AK144" s="8"/>
      <c r="AL144" s="168"/>
      <c r="AM144" s="22" t="s">
        <v>198</v>
      </c>
      <c r="AN144" s="8"/>
      <c r="AO144" s="8"/>
      <c r="AP144" s="8"/>
      <c r="AQ144" s="8"/>
      <c r="AR144" s="8"/>
      <c r="AS144" s="8"/>
      <c r="AT144" s="112"/>
      <c r="AU144" s="22" t="s">
        <v>199</v>
      </c>
      <c r="AV144" s="8"/>
      <c r="AW144" s="8"/>
      <c r="AX144" s="8"/>
      <c r="AY144" s="8"/>
      <c r="AZ144" s="8"/>
      <c r="BA144" s="8"/>
      <c r="BB144" s="8"/>
      <c r="BC144" s="168"/>
      <c r="BD144" s="22" t="s">
        <v>94</v>
      </c>
      <c r="BE144" s="8"/>
      <c r="BF144" s="8"/>
      <c r="BG144" s="8"/>
      <c r="BH144" s="8"/>
      <c r="BI144" s="168"/>
      <c r="BJ144" s="21" t="s">
        <v>200</v>
      </c>
      <c r="BK144" s="8"/>
      <c r="BL144" s="8"/>
      <c r="BM144" s="8"/>
      <c r="BN144" s="8"/>
      <c r="BO144" s="8"/>
      <c r="BP144" s="8"/>
      <c r="BQ144" s="112"/>
      <c r="BR144" s="112"/>
      <c r="BS144" s="112"/>
      <c r="BT144" s="112"/>
      <c r="BU144" s="112"/>
      <c r="BV144" s="112"/>
      <c r="BW144" s="112"/>
      <c r="BX144" s="168"/>
      <c r="BY144" s="168"/>
      <c r="BZ144" s="168"/>
      <c r="CA144" s="112"/>
      <c r="CB144" s="112"/>
      <c r="CC144" s="112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112"/>
      <c r="CY144" s="112"/>
      <c r="CZ144" s="112"/>
      <c r="DA144" s="112"/>
      <c r="DB144" s="112"/>
      <c r="DC144" s="112"/>
      <c r="DD144" s="112"/>
      <c r="DE144" s="112"/>
      <c r="DF144" s="112"/>
      <c r="DG144" s="22" t="s">
        <v>201</v>
      </c>
      <c r="DH144" s="8"/>
      <c r="DI144" s="8"/>
      <c r="DJ144" s="8"/>
      <c r="DK144" s="8"/>
      <c r="DL144" s="8"/>
      <c r="DM144" s="8"/>
      <c r="DN144" s="8"/>
    </row>
    <row r="145" spans="1:118" ht="12.75" customHeight="1">
      <c r="A145" s="31" t="b">
        <v>0</v>
      </c>
      <c r="B145" s="8"/>
      <c r="C145" s="6"/>
      <c r="D145" s="125" t="s">
        <v>61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6"/>
      <c r="T145" s="126" t="s">
        <v>61</v>
      </c>
      <c r="U145" s="2"/>
      <c r="V145" s="2"/>
      <c r="W145" s="2"/>
      <c r="X145" s="2"/>
      <c r="Y145" s="2"/>
      <c r="Z145" s="6"/>
      <c r="AA145" s="126" t="s">
        <v>61</v>
      </c>
      <c r="AB145" s="2"/>
      <c r="AC145" s="6"/>
      <c r="AD145" s="126" t="s">
        <v>61</v>
      </c>
      <c r="AE145" s="2"/>
      <c r="AF145" s="2"/>
      <c r="AG145" s="2"/>
      <c r="AH145" s="2"/>
      <c r="AI145" s="2"/>
      <c r="AJ145" s="2"/>
      <c r="AK145" s="2"/>
      <c r="AL145" s="168"/>
      <c r="AM145" s="126" t="s">
        <v>61</v>
      </c>
      <c r="AN145" s="2"/>
      <c r="AO145" s="2"/>
      <c r="AP145" s="2"/>
      <c r="AQ145" s="2"/>
      <c r="AR145" s="2"/>
      <c r="AS145" s="2"/>
      <c r="AT145" s="112"/>
      <c r="AU145" s="126" t="s">
        <v>61</v>
      </c>
      <c r="AV145" s="2"/>
      <c r="AW145" s="2"/>
      <c r="AX145" s="2"/>
      <c r="AY145" s="2"/>
      <c r="AZ145" s="2"/>
      <c r="BA145" s="2"/>
      <c r="BB145" s="2"/>
      <c r="BC145" s="168"/>
      <c r="BD145" s="126" t="s">
        <v>61</v>
      </c>
      <c r="BE145" s="2"/>
      <c r="BF145" s="2"/>
      <c r="BG145" s="2"/>
      <c r="BH145" s="2"/>
      <c r="BI145" s="168"/>
      <c r="BJ145" s="169" t="s">
        <v>61</v>
      </c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170"/>
      <c r="DG145" s="126" t="s">
        <v>61</v>
      </c>
      <c r="DH145" s="2"/>
      <c r="DI145" s="2"/>
      <c r="DJ145" s="2"/>
      <c r="DK145" s="2"/>
      <c r="DL145" s="2"/>
      <c r="DM145" s="2"/>
      <c r="DN145" s="2"/>
    </row>
    <row r="146" spans="1:118" ht="12.75" customHeight="1">
      <c r="A146" s="31" t="b">
        <v>0</v>
      </c>
      <c r="B146" s="8"/>
      <c r="C146" s="6"/>
      <c r="D146" s="125" t="s">
        <v>61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6"/>
      <c r="T146" s="126" t="s">
        <v>61</v>
      </c>
      <c r="U146" s="2"/>
      <c r="V146" s="2"/>
      <c r="W146" s="2"/>
      <c r="X146" s="2"/>
      <c r="Y146" s="2"/>
      <c r="Z146" s="6"/>
      <c r="AA146" s="126" t="s">
        <v>61</v>
      </c>
      <c r="AB146" s="2"/>
      <c r="AC146" s="6"/>
      <c r="AD146" s="126" t="s">
        <v>61</v>
      </c>
      <c r="AE146" s="2"/>
      <c r="AF146" s="2"/>
      <c r="AG146" s="2"/>
      <c r="AH146" s="2"/>
      <c r="AI146" s="2"/>
      <c r="AJ146" s="2"/>
      <c r="AK146" s="2"/>
      <c r="AL146" s="168"/>
      <c r="AM146" s="126" t="s">
        <v>61</v>
      </c>
      <c r="AN146" s="2"/>
      <c r="AO146" s="2"/>
      <c r="AP146" s="2"/>
      <c r="AQ146" s="2"/>
      <c r="AR146" s="2"/>
      <c r="AS146" s="2"/>
      <c r="AT146" s="112"/>
      <c r="AU146" s="126" t="s">
        <v>61</v>
      </c>
      <c r="AV146" s="2"/>
      <c r="AW146" s="2"/>
      <c r="AX146" s="2"/>
      <c r="AY146" s="2"/>
      <c r="AZ146" s="2"/>
      <c r="BA146" s="2"/>
      <c r="BB146" s="2"/>
      <c r="BC146" s="168"/>
      <c r="BD146" s="126" t="s">
        <v>61</v>
      </c>
      <c r="BE146" s="2"/>
      <c r="BF146" s="2"/>
      <c r="BG146" s="2"/>
      <c r="BH146" s="2"/>
      <c r="BI146" s="168"/>
      <c r="BJ146" s="169" t="s">
        <v>61</v>
      </c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170"/>
      <c r="DG146" s="126" t="s">
        <v>61</v>
      </c>
      <c r="DH146" s="2"/>
      <c r="DI146" s="2"/>
      <c r="DJ146" s="2"/>
      <c r="DK146" s="2"/>
      <c r="DL146" s="2"/>
      <c r="DM146" s="2"/>
      <c r="DN146" s="2"/>
    </row>
    <row r="147" spans="1:118" ht="12.75" customHeight="1">
      <c r="A147" s="31" t="b">
        <v>0</v>
      </c>
      <c r="B147" s="8"/>
      <c r="C147" s="6"/>
      <c r="D147" s="125" t="s">
        <v>61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6"/>
      <c r="T147" s="126" t="s">
        <v>61</v>
      </c>
      <c r="U147" s="2"/>
      <c r="V147" s="2"/>
      <c r="W147" s="2"/>
      <c r="X147" s="2"/>
      <c r="Y147" s="2"/>
      <c r="Z147" s="6"/>
      <c r="AA147" s="126" t="s">
        <v>61</v>
      </c>
      <c r="AB147" s="2"/>
      <c r="AC147" s="6"/>
      <c r="AD147" s="126" t="s">
        <v>61</v>
      </c>
      <c r="AE147" s="2"/>
      <c r="AF147" s="2"/>
      <c r="AG147" s="2"/>
      <c r="AH147" s="2"/>
      <c r="AI147" s="2"/>
      <c r="AJ147" s="2"/>
      <c r="AK147" s="2"/>
      <c r="AL147" s="168"/>
      <c r="AM147" s="126" t="s">
        <v>61</v>
      </c>
      <c r="AN147" s="2"/>
      <c r="AO147" s="2"/>
      <c r="AP147" s="2"/>
      <c r="AQ147" s="2"/>
      <c r="AR147" s="2"/>
      <c r="AS147" s="2"/>
      <c r="AT147" s="112"/>
      <c r="AU147" s="126" t="s">
        <v>61</v>
      </c>
      <c r="AV147" s="2"/>
      <c r="AW147" s="2"/>
      <c r="AX147" s="2"/>
      <c r="AY147" s="2"/>
      <c r="AZ147" s="2"/>
      <c r="BA147" s="2"/>
      <c r="BB147" s="2"/>
      <c r="BC147" s="168"/>
      <c r="BD147" s="126" t="s">
        <v>61</v>
      </c>
      <c r="BE147" s="2"/>
      <c r="BF147" s="2"/>
      <c r="BG147" s="2"/>
      <c r="BH147" s="2"/>
      <c r="BI147" s="168"/>
      <c r="BJ147" s="169" t="s">
        <v>61</v>
      </c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170"/>
      <c r="DG147" s="126" t="s">
        <v>61</v>
      </c>
      <c r="DH147" s="2"/>
      <c r="DI147" s="2"/>
      <c r="DJ147" s="2"/>
      <c r="DK147" s="2"/>
      <c r="DL147" s="2"/>
      <c r="DM147" s="2"/>
      <c r="DN147" s="2"/>
    </row>
    <row r="148" spans="1:118" ht="12.75" customHeight="1">
      <c r="A148" s="31" t="b">
        <v>0</v>
      </c>
      <c r="B148" s="8"/>
      <c r="C148" s="6"/>
      <c r="D148" s="125" t="s">
        <v>61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6"/>
      <c r="T148" s="126" t="s">
        <v>61</v>
      </c>
      <c r="U148" s="2"/>
      <c r="V148" s="2"/>
      <c r="W148" s="2"/>
      <c r="X148" s="2"/>
      <c r="Y148" s="2"/>
      <c r="Z148" s="6"/>
      <c r="AA148" s="126" t="s">
        <v>61</v>
      </c>
      <c r="AB148" s="2"/>
      <c r="AC148" s="6"/>
      <c r="AD148" s="126" t="s">
        <v>61</v>
      </c>
      <c r="AE148" s="2"/>
      <c r="AF148" s="2"/>
      <c r="AG148" s="2"/>
      <c r="AH148" s="2"/>
      <c r="AI148" s="2"/>
      <c r="AJ148" s="2"/>
      <c r="AK148" s="2"/>
      <c r="AL148" s="168"/>
      <c r="AM148" s="126" t="s">
        <v>61</v>
      </c>
      <c r="AN148" s="2"/>
      <c r="AO148" s="2"/>
      <c r="AP148" s="2"/>
      <c r="AQ148" s="2"/>
      <c r="AR148" s="2"/>
      <c r="AS148" s="2"/>
      <c r="AT148" s="112"/>
      <c r="AU148" s="126" t="s">
        <v>61</v>
      </c>
      <c r="AV148" s="2"/>
      <c r="AW148" s="2"/>
      <c r="AX148" s="2"/>
      <c r="AY148" s="2"/>
      <c r="AZ148" s="2"/>
      <c r="BA148" s="2"/>
      <c r="BB148" s="2"/>
      <c r="BC148" s="168"/>
      <c r="BD148" s="126" t="s">
        <v>61</v>
      </c>
      <c r="BE148" s="2"/>
      <c r="BF148" s="2"/>
      <c r="BG148" s="2"/>
      <c r="BH148" s="2"/>
      <c r="BI148" s="168"/>
      <c r="BJ148" s="169" t="s">
        <v>61</v>
      </c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170"/>
      <c r="DG148" s="126" t="s">
        <v>61</v>
      </c>
      <c r="DH148" s="2"/>
      <c r="DI148" s="2"/>
      <c r="DJ148" s="2"/>
      <c r="DK148" s="2"/>
      <c r="DL148" s="2"/>
      <c r="DM148" s="2"/>
      <c r="DN148" s="2"/>
    </row>
    <row r="149" spans="1:118" ht="12.75" customHeight="1">
      <c r="A149" s="31" t="b">
        <v>0</v>
      </c>
      <c r="B149" s="8"/>
      <c r="C149" s="6"/>
      <c r="D149" s="125" t="s">
        <v>61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6"/>
      <c r="T149" s="126" t="s">
        <v>61</v>
      </c>
      <c r="U149" s="2"/>
      <c r="V149" s="2"/>
      <c r="W149" s="2"/>
      <c r="X149" s="2"/>
      <c r="Y149" s="2"/>
      <c r="Z149" s="6"/>
      <c r="AA149" s="126" t="s">
        <v>61</v>
      </c>
      <c r="AB149" s="2"/>
      <c r="AC149" s="6"/>
      <c r="AD149" s="126" t="s">
        <v>61</v>
      </c>
      <c r="AE149" s="2"/>
      <c r="AF149" s="2"/>
      <c r="AG149" s="2"/>
      <c r="AH149" s="2"/>
      <c r="AI149" s="2"/>
      <c r="AJ149" s="2"/>
      <c r="AK149" s="2"/>
      <c r="AL149" s="168"/>
      <c r="AM149" s="126" t="s">
        <v>61</v>
      </c>
      <c r="AN149" s="2"/>
      <c r="AO149" s="2"/>
      <c r="AP149" s="2"/>
      <c r="AQ149" s="2"/>
      <c r="AR149" s="2"/>
      <c r="AS149" s="2"/>
      <c r="AT149" s="112"/>
      <c r="AU149" s="126" t="s">
        <v>61</v>
      </c>
      <c r="AV149" s="2"/>
      <c r="AW149" s="2"/>
      <c r="AX149" s="2"/>
      <c r="AY149" s="2"/>
      <c r="AZ149" s="2"/>
      <c r="BA149" s="2"/>
      <c r="BB149" s="2"/>
      <c r="BC149" s="168"/>
      <c r="BD149" s="126" t="s">
        <v>61</v>
      </c>
      <c r="BE149" s="2"/>
      <c r="BF149" s="2"/>
      <c r="BG149" s="2"/>
      <c r="BH149" s="2"/>
      <c r="BI149" s="168"/>
      <c r="BJ149" s="169" t="s">
        <v>61</v>
      </c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170"/>
      <c r="DG149" s="126" t="s">
        <v>61</v>
      </c>
      <c r="DH149" s="2"/>
      <c r="DI149" s="2"/>
      <c r="DJ149" s="2"/>
      <c r="DK149" s="2"/>
      <c r="DL149" s="2"/>
      <c r="DM149" s="2"/>
      <c r="DN149" s="2"/>
    </row>
    <row r="150" spans="1:118" ht="12.75" customHeight="1">
      <c r="A150" s="31" t="b">
        <v>0</v>
      </c>
      <c r="B150" s="8"/>
      <c r="C150" s="6"/>
      <c r="D150" s="125" t="s">
        <v>61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6"/>
      <c r="T150" s="126" t="s">
        <v>61</v>
      </c>
      <c r="U150" s="2"/>
      <c r="V150" s="2"/>
      <c r="W150" s="2"/>
      <c r="X150" s="2"/>
      <c r="Y150" s="2"/>
      <c r="Z150" s="6"/>
      <c r="AA150" s="126" t="s">
        <v>61</v>
      </c>
      <c r="AB150" s="2"/>
      <c r="AC150" s="6"/>
      <c r="AD150" s="126" t="s">
        <v>61</v>
      </c>
      <c r="AE150" s="2"/>
      <c r="AF150" s="2"/>
      <c r="AG150" s="2"/>
      <c r="AH150" s="2"/>
      <c r="AI150" s="2"/>
      <c r="AJ150" s="2"/>
      <c r="AK150" s="2"/>
      <c r="AL150" s="168"/>
      <c r="AM150" s="126" t="s">
        <v>61</v>
      </c>
      <c r="AN150" s="2"/>
      <c r="AO150" s="2"/>
      <c r="AP150" s="2"/>
      <c r="AQ150" s="2"/>
      <c r="AR150" s="2"/>
      <c r="AS150" s="2"/>
      <c r="AT150" s="112"/>
      <c r="AU150" s="126" t="s">
        <v>61</v>
      </c>
      <c r="AV150" s="2"/>
      <c r="AW150" s="2"/>
      <c r="AX150" s="2"/>
      <c r="AY150" s="2"/>
      <c r="AZ150" s="2"/>
      <c r="BA150" s="2"/>
      <c r="BB150" s="2"/>
      <c r="BC150" s="168"/>
      <c r="BD150" s="126" t="s">
        <v>61</v>
      </c>
      <c r="BE150" s="2"/>
      <c r="BF150" s="2"/>
      <c r="BG150" s="2"/>
      <c r="BH150" s="2"/>
      <c r="BI150" s="168"/>
      <c r="BJ150" s="169" t="s">
        <v>61</v>
      </c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170"/>
      <c r="DG150" s="126" t="s">
        <v>61</v>
      </c>
      <c r="DH150" s="2"/>
      <c r="DI150" s="2"/>
      <c r="DJ150" s="2"/>
      <c r="DK150" s="2"/>
      <c r="DL150" s="2"/>
      <c r="DM150" s="2"/>
      <c r="DN150" s="2"/>
    </row>
    <row r="151" spans="1:118" ht="12.75" customHeight="1">
      <c r="A151" s="31" t="b">
        <v>0</v>
      </c>
      <c r="B151" s="8"/>
      <c r="C151" s="6"/>
      <c r="D151" s="125" t="s">
        <v>61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6"/>
      <c r="T151" s="126" t="s">
        <v>61</v>
      </c>
      <c r="U151" s="2"/>
      <c r="V151" s="2"/>
      <c r="W151" s="2"/>
      <c r="X151" s="2"/>
      <c r="Y151" s="2"/>
      <c r="Z151" s="6"/>
      <c r="AA151" s="126" t="s">
        <v>61</v>
      </c>
      <c r="AB151" s="2"/>
      <c r="AC151" s="6"/>
      <c r="AD151" s="126" t="s">
        <v>61</v>
      </c>
      <c r="AE151" s="2"/>
      <c r="AF151" s="2"/>
      <c r="AG151" s="2"/>
      <c r="AH151" s="2"/>
      <c r="AI151" s="2"/>
      <c r="AJ151" s="2"/>
      <c r="AK151" s="2"/>
      <c r="AL151" s="168"/>
      <c r="AM151" s="126" t="s">
        <v>61</v>
      </c>
      <c r="AN151" s="2"/>
      <c r="AO151" s="2"/>
      <c r="AP151" s="2"/>
      <c r="AQ151" s="2"/>
      <c r="AR151" s="2"/>
      <c r="AS151" s="2"/>
      <c r="AT151" s="112"/>
      <c r="AU151" s="126" t="s">
        <v>61</v>
      </c>
      <c r="AV151" s="2"/>
      <c r="AW151" s="2"/>
      <c r="AX151" s="2"/>
      <c r="AY151" s="2"/>
      <c r="AZ151" s="2"/>
      <c r="BA151" s="2"/>
      <c r="BB151" s="2"/>
      <c r="BC151" s="168"/>
      <c r="BD151" s="126" t="s">
        <v>61</v>
      </c>
      <c r="BE151" s="2"/>
      <c r="BF151" s="2"/>
      <c r="BG151" s="2"/>
      <c r="BH151" s="2"/>
      <c r="BI151" s="168"/>
      <c r="BJ151" s="169" t="s">
        <v>61</v>
      </c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170"/>
      <c r="DG151" s="126" t="s">
        <v>61</v>
      </c>
      <c r="DH151" s="2"/>
      <c r="DI151" s="2"/>
      <c r="DJ151" s="2"/>
      <c r="DK151" s="2"/>
      <c r="DL151" s="2"/>
      <c r="DM151" s="2"/>
      <c r="DN151" s="2"/>
    </row>
    <row r="152" spans="1:118" ht="12.75" customHeight="1">
      <c r="A152" s="31" t="b">
        <v>0</v>
      </c>
      <c r="B152" s="8"/>
      <c r="C152" s="6"/>
      <c r="D152" s="125" t="s">
        <v>61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6"/>
      <c r="T152" s="126" t="s">
        <v>61</v>
      </c>
      <c r="U152" s="2"/>
      <c r="V152" s="2"/>
      <c r="W152" s="2"/>
      <c r="X152" s="2"/>
      <c r="Y152" s="2"/>
      <c r="Z152" s="6"/>
      <c r="AA152" s="126" t="s">
        <v>61</v>
      </c>
      <c r="AB152" s="2"/>
      <c r="AC152" s="6"/>
      <c r="AD152" s="126" t="s">
        <v>61</v>
      </c>
      <c r="AE152" s="2"/>
      <c r="AF152" s="2"/>
      <c r="AG152" s="2"/>
      <c r="AH152" s="2"/>
      <c r="AI152" s="2"/>
      <c r="AJ152" s="2"/>
      <c r="AK152" s="2"/>
      <c r="AL152" s="168"/>
      <c r="AM152" s="126" t="s">
        <v>61</v>
      </c>
      <c r="AN152" s="2"/>
      <c r="AO152" s="2"/>
      <c r="AP152" s="2"/>
      <c r="AQ152" s="2"/>
      <c r="AR152" s="2"/>
      <c r="AS152" s="2"/>
      <c r="AT152" s="112"/>
      <c r="AU152" s="126" t="s">
        <v>61</v>
      </c>
      <c r="AV152" s="2"/>
      <c r="AW152" s="2"/>
      <c r="AX152" s="2"/>
      <c r="AY152" s="2"/>
      <c r="AZ152" s="2"/>
      <c r="BA152" s="2"/>
      <c r="BB152" s="2"/>
      <c r="BC152" s="168"/>
      <c r="BD152" s="126" t="s">
        <v>61</v>
      </c>
      <c r="BE152" s="2"/>
      <c r="BF152" s="2"/>
      <c r="BG152" s="2"/>
      <c r="BH152" s="2"/>
      <c r="BI152" s="168"/>
      <c r="BJ152" s="169" t="s">
        <v>61</v>
      </c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170"/>
      <c r="DG152" s="126" t="s">
        <v>61</v>
      </c>
      <c r="DH152" s="2"/>
      <c r="DI152" s="2"/>
      <c r="DJ152" s="2"/>
      <c r="DK152" s="2"/>
      <c r="DL152" s="2"/>
      <c r="DM152" s="2"/>
      <c r="DN152" s="2"/>
    </row>
    <row r="153" spans="1:118" ht="12.75" customHeight="1">
      <c r="A153" s="31" t="b">
        <v>0</v>
      </c>
      <c r="B153" s="8"/>
      <c r="C153" s="6"/>
      <c r="D153" s="125" t="s">
        <v>61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6"/>
      <c r="T153" s="126" t="s">
        <v>61</v>
      </c>
      <c r="U153" s="2"/>
      <c r="V153" s="2"/>
      <c r="W153" s="2"/>
      <c r="X153" s="2"/>
      <c r="Y153" s="2"/>
      <c r="Z153" s="6"/>
      <c r="AA153" s="126" t="s">
        <v>61</v>
      </c>
      <c r="AB153" s="2"/>
      <c r="AC153" s="6"/>
      <c r="AD153" s="126" t="s">
        <v>61</v>
      </c>
      <c r="AE153" s="2"/>
      <c r="AF153" s="2"/>
      <c r="AG153" s="2"/>
      <c r="AH153" s="2"/>
      <c r="AI153" s="2"/>
      <c r="AJ153" s="2"/>
      <c r="AK153" s="2"/>
      <c r="AL153" s="168"/>
      <c r="AM153" s="126" t="s">
        <v>61</v>
      </c>
      <c r="AN153" s="2"/>
      <c r="AO153" s="2"/>
      <c r="AP153" s="2"/>
      <c r="AQ153" s="2"/>
      <c r="AR153" s="2"/>
      <c r="AS153" s="2"/>
      <c r="AT153" s="112"/>
      <c r="AU153" s="126" t="s">
        <v>61</v>
      </c>
      <c r="AV153" s="2"/>
      <c r="AW153" s="2"/>
      <c r="AX153" s="2"/>
      <c r="AY153" s="2"/>
      <c r="AZ153" s="2"/>
      <c r="BA153" s="2"/>
      <c r="BB153" s="2"/>
      <c r="BC153" s="168"/>
      <c r="BD153" s="126" t="s">
        <v>61</v>
      </c>
      <c r="BE153" s="2"/>
      <c r="BF153" s="2"/>
      <c r="BG153" s="2"/>
      <c r="BH153" s="2"/>
      <c r="BI153" s="168"/>
      <c r="BJ153" s="169" t="s">
        <v>61</v>
      </c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170"/>
      <c r="DG153" s="126" t="s">
        <v>61</v>
      </c>
      <c r="DH153" s="2"/>
      <c r="DI153" s="2"/>
      <c r="DJ153" s="2"/>
      <c r="DK153" s="2"/>
      <c r="DL153" s="2"/>
      <c r="DM153" s="2"/>
      <c r="DN153" s="2"/>
    </row>
    <row r="154" spans="1:118" ht="12.75" customHeight="1">
      <c r="A154" s="31" t="b">
        <v>0</v>
      </c>
      <c r="B154" s="8"/>
      <c r="C154" s="6"/>
      <c r="D154" s="125" t="s">
        <v>61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6"/>
      <c r="T154" s="126" t="s">
        <v>61</v>
      </c>
      <c r="U154" s="2"/>
      <c r="V154" s="2"/>
      <c r="W154" s="2"/>
      <c r="X154" s="2"/>
      <c r="Y154" s="2"/>
      <c r="Z154" s="6"/>
      <c r="AA154" s="126" t="s">
        <v>61</v>
      </c>
      <c r="AB154" s="2"/>
      <c r="AC154" s="6"/>
      <c r="AD154" s="126" t="s">
        <v>61</v>
      </c>
      <c r="AE154" s="2"/>
      <c r="AF154" s="2"/>
      <c r="AG154" s="2"/>
      <c r="AH154" s="2"/>
      <c r="AI154" s="2"/>
      <c r="AJ154" s="2"/>
      <c r="AK154" s="2"/>
      <c r="AL154" s="168"/>
      <c r="AM154" s="126" t="s">
        <v>61</v>
      </c>
      <c r="AN154" s="2"/>
      <c r="AO154" s="2"/>
      <c r="AP154" s="2"/>
      <c r="AQ154" s="2"/>
      <c r="AR154" s="2"/>
      <c r="AS154" s="2"/>
      <c r="AT154" s="112"/>
      <c r="AU154" s="126" t="s">
        <v>61</v>
      </c>
      <c r="AV154" s="2"/>
      <c r="AW154" s="2"/>
      <c r="AX154" s="2"/>
      <c r="AY154" s="2"/>
      <c r="AZ154" s="2"/>
      <c r="BA154" s="2"/>
      <c r="BB154" s="2"/>
      <c r="BC154" s="168"/>
      <c r="BD154" s="126" t="s">
        <v>61</v>
      </c>
      <c r="BE154" s="2"/>
      <c r="BF154" s="2"/>
      <c r="BG154" s="2"/>
      <c r="BH154" s="2"/>
      <c r="BI154" s="168"/>
      <c r="BJ154" s="169" t="s">
        <v>61</v>
      </c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170"/>
      <c r="DG154" s="126" t="s">
        <v>61</v>
      </c>
      <c r="DH154" s="2"/>
      <c r="DI154" s="2"/>
      <c r="DJ154" s="2"/>
      <c r="DK154" s="2"/>
      <c r="DL154" s="2"/>
      <c r="DM154" s="2"/>
      <c r="DN154" s="2"/>
    </row>
    <row r="155" spans="1:118" ht="12.75" customHeight="1">
      <c r="A155" s="31" t="b">
        <v>0</v>
      </c>
      <c r="B155" s="8"/>
      <c r="C155" s="6"/>
      <c r="D155" s="125" t="s">
        <v>61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6"/>
      <c r="T155" s="126" t="s">
        <v>61</v>
      </c>
      <c r="U155" s="2"/>
      <c r="V155" s="2"/>
      <c r="W155" s="2"/>
      <c r="X155" s="2"/>
      <c r="Y155" s="2"/>
      <c r="Z155" s="6"/>
      <c r="AA155" s="126" t="s">
        <v>61</v>
      </c>
      <c r="AB155" s="2"/>
      <c r="AC155" s="6"/>
      <c r="AD155" s="126" t="s">
        <v>61</v>
      </c>
      <c r="AE155" s="2"/>
      <c r="AF155" s="2"/>
      <c r="AG155" s="2"/>
      <c r="AH155" s="2"/>
      <c r="AI155" s="2"/>
      <c r="AJ155" s="2"/>
      <c r="AK155" s="2"/>
      <c r="AL155" s="168"/>
      <c r="AM155" s="126" t="s">
        <v>61</v>
      </c>
      <c r="AN155" s="2"/>
      <c r="AO155" s="2"/>
      <c r="AP155" s="2"/>
      <c r="AQ155" s="2"/>
      <c r="AR155" s="2"/>
      <c r="AS155" s="2"/>
      <c r="AT155" s="112"/>
      <c r="AU155" s="126" t="s">
        <v>61</v>
      </c>
      <c r="AV155" s="2"/>
      <c r="AW155" s="2"/>
      <c r="AX155" s="2"/>
      <c r="AY155" s="2"/>
      <c r="AZ155" s="2"/>
      <c r="BA155" s="2"/>
      <c r="BB155" s="2"/>
      <c r="BC155" s="168"/>
      <c r="BD155" s="126" t="s">
        <v>61</v>
      </c>
      <c r="BE155" s="2"/>
      <c r="BF155" s="2"/>
      <c r="BG155" s="2"/>
      <c r="BH155" s="2"/>
      <c r="BI155" s="168"/>
      <c r="BJ155" s="169" t="s">
        <v>61</v>
      </c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170"/>
      <c r="DG155" s="126" t="s">
        <v>61</v>
      </c>
      <c r="DH155" s="2"/>
      <c r="DI155" s="2"/>
      <c r="DJ155" s="2"/>
      <c r="DK155" s="2"/>
      <c r="DL155" s="2"/>
      <c r="DM155" s="2"/>
      <c r="DN155" s="2"/>
    </row>
    <row r="156" spans="1:118" ht="12.75" customHeight="1">
      <c r="A156" s="31" t="b">
        <v>0</v>
      </c>
      <c r="B156" s="8"/>
      <c r="C156" s="6"/>
      <c r="D156" s="125" t="s">
        <v>61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6"/>
      <c r="T156" s="126" t="s">
        <v>61</v>
      </c>
      <c r="U156" s="2"/>
      <c r="V156" s="2"/>
      <c r="W156" s="2"/>
      <c r="X156" s="2"/>
      <c r="Y156" s="2"/>
      <c r="Z156" s="6"/>
      <c r="AA156" s="126" t="s">
        <v>61</v>
      </c>
      <c r="AB156" s="2"/>
      <c r="AC156" s="6"/>
      <c r="AD156" s="126" t="s">
        <v>61</v>
      </c>
      <c r="AE156" s="2"/>
      <c r="AF156" s="2"/>
      <c r="AG156" s="2"/>
      <c r="AH156" s="2"/>
      <c r="AI156" s="2"/>
      <c r="AJ156" s="2"/>
      <c r="AK156" s="2"/>
      <c r="AL156" s="168"/>
      <c r="AM156" s="126" t="s">
        <v>61</v>
      </c>
      <c r="AN156" s="2"/>
      <c r="AO156" s="2"/>
      <c r="AP156" s="2"/>
      <c r="AQ156" s="2"/>
      <c r="AR156" s="2"/>
      <c r="AS156" s="2"/>
      <c r="AT156" s="112"/>
      <c r="AU156" s="126" t="s">
        <v>61</v>
      </c>
      <c r="AV156" s="2"/>
      <c r="AW156" s="2"/>
      <c r="AX156" s="2"/>
      <c r="AY156" s="2"/>
      <c r="AZ156" s="2"/>
      <c r="BA156" s="2"/>
      <c r="BB156" s="2"/>
      <c r="BC156" s="168"/>
      <c r="BD156" s="126" t="s">
        <v>61</v>
      </c>
      <c r="BE156" s="2"/>
      <c r="BF156" s="2"/>
      <c r="BG156" s="2"/>
      <c r="BH156" s="2"/>
      <c r="BI156" s="168"/>
      <c r="BJ156" s="169" t="s">
        <v>61</v>
      </c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170"/>
      <c r="DG156" s="126" t="s">
        <v>61</v>
      </c>
      <c r="DH156" s="2"/>
      <c r="DI156" s="2"/>
      <c r="DJ156" s="2"/>
      <c r="DK156" s="2"/>
      <c r="DL156" s="2"/>
      <c r="DM156" s="2"/>
      <c r="DN156" s="2"/>
    </row>
    <row r="157" spans="1:118" ht="12.75" customHeight="1">
      <c r="A157" s="31" t="b">
        <v>0</v>
      </c>
      <c r="B157" s="8"/>
      <c r="C157" s="6"/>
      <c r="D157" s="125" t="s">
        <v>61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6"/>
      <c r="T157" s="126" t="s">
        <v>61</v>
      </c>
      <c r="U157" s="2"/>
      <c r="V157" s="2"/>
      <c r="W157" s="2"/>
      <c r="X157" s="2"/>
      <c r="Y157" s="2"/>
      <c r="Z157" s="6"/>
      <c r="AA157" s="126" t="s">
        <v>61</v>
      </c>
      <c r="AB157" s="2"/>
      <c r="AC157" s="6"/>
      <c r="AD157" s="126" t="s">
        <v>61</v>
      </c>
      <c r="AE157" s="2"/>
      <c r="AF157" s="2"/>
      <c r="AG157" s="2"/>
      <c r="AH157" s="2"/>
      <c r="AI157" s="2"/>
      <c r="AJ157" s="2"/>
      <c r="AK157" s="2"/>
      <c r="AL157" s="168"/>
      <c r="AM157" s="126" t="s">
        <v>61</v>
      </c>
      <c r="AN157" s="2"/>
      <c r="AO157" s="2"/>
      <c r="AP157" s="2"/>
      <c r="AQ157" s="2"/>
      <c r="AR157" s="2"/>
      <c r="AS157" s="2"/>
      <c r="AT157" s="112"/>
      <c r="AU157" s="126" t="s">
        <v>61</v>
      </c>
      <c r="AV157" s="2"/>
      <c r="AW157" s="2"/>
      <c r="AX157" s="2"/>
      <c r="AY157" s="2"/>
      <c r="AZ157" s="2"/>
      <c r="BA157" s="2"/>
      <c r="BB157" s="2"/>
      <c r="BC157" s="168"/>
      <c r="BD157" s="126" t="s">
        <v>61</v>
      </c>
      <c r="BE157" s="2"/>
      <c r="BF157" s="2"/>
      <c r="BG157" s="2"/>
      <c r="BH157" s="2"/>
      <c r="BI157" s="168"/>
      <c r="BJ157" s="169" t="s">
        <v>61</v>
      </c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170"/>
      <c r="DG157" s="126" t="s">
        <v>61</v>
      </c>
      <c r="DH157" s="2"/>
      <c r="DI157" s="2"/>
      <c r="DJ157" s="2"/>
      <c r="DK157" s="2"/>
      <c r="DL157" s="2"/>
      <c r="DM157" s="2"/>
      <c r="DN157" s="2"/>
    </row>
    <row r="158" spans="1:118" ht="12.75" customHeight="1">
      <c r="A158" s="31" t="b">
        <v>0</v>
      </c>
      <c r="B158" s="8"/>
      <c r="C158" s="6"/>
      <c r="D158" s="125" t="s">
        <v>61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6"/>
      <c r="T158" s="126" t="s">
        <v>61</v>
      </c>
      <c r="U158" s="2"/>
      <c r="V158" s="2"/>
      <c r="W158" s="2"/>
      <c r="X158" s="2"/>
      <c r="Y158" s="2"/>
      <c r="Z158" s="6"/>
      <c r="AA158" s="126" t="s">
        <v>61</v>
      </c>
      <c r="AB158" s="2"/>
      <c r="AC158" s="6"/>
      <c r="AD158" s="126" t="s">
        <v>61</v>
      </c>
      <c r="AE158" s="2"/>
      <c r="AF158" s="2"/>
      <c r="AG158" s="2"/>
      <c r="AH158" s="2"/>
      <c r="AI158" s="2"/>
      <c r="AJ158" s="2"/>
      <c r="AK158" s="2"/>
      <c r="AL158" s="168"/>
      <c r="AM158" s="126" t="s">
        <v>61</v>
      </c>
      <c r="AN158" s="2"/>
      <c r="AO158" s="2"/>
      <c r="AP158" s="2"/>
      <c r="AQ158" s="2"/>
      <c r="AR158" s="2"/>
      <c r="AS158" s="2"/>
      <c r="AT158" s="112"/>
      <c r="AU158" s="126" t="s">
        <v>61</v>
      </c>
      <c r="AV158" s="2"/>
      <c r="AW158" s="2"/>
      <c r="AX158" s="2"/>
      <c r="AY158" s="2"/>
      <c r="AZ158" s="2"/>
      <c r="BA158" s="2"/>
      <c r="BB158" s="2"/>
      <c r="BC158" s="168"/>
      <c r="BD158" s="126" t="s">
        <v>61</v>
      </c>
      <c r="BE158" s="2"/>
      <c r="BF158" s="2"/>
      <c r="BG158" s="2"/>
      <c r="BH158" s="2"/>
      <c r="BI158" s="168"/>
      <c r="BJ158" s="169" t="s">
        <v>61</v>
      </c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170"/>
      <c r="DG158" s="126" t="s">
        <v>61</v>
      </c>
      <c r="DH158" s="2"/>
      <c r="DI158" s="2"/>
      <c r="DJ158" s="2"/>
      <c r="DK158" s="2"/>
      <c r="DL158" s="2"/>
      <c r="DM158" s="2"/>
      <c r="DN158" s="2"/>
    </row>
    <row r="159" spans="1:118" ht="12.75" customHeight="1">
      <c r="A159" s="31" t="b">
        <v>0</v>
      </c>
      <c r="B159" s="8"/>
      <c r="C159" s="6"/>
      <c r="D159" s="125" t="s">
        <v>61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6"/>
      <c r="T159" s="126" t="s">
        <v>61</v>
      </c>
      <c r="U159" s="2"/>
      <c r="V159" s="2"/>
      <c r="W159" s="2"/>
      <c r="X159" s="2"/>
      <c r="Y159" s="2"/>
      <c r="Z159" s="6"/>
      <c r="AA159" s="126" t="s">
        <v>61</v>
      </c>
      <c r="AB159" s="2"/>
      <c r="AC159" s="6"/>
      <c r="AD159" s="126" t="s">
        <v>61</v>
      </c>
      <c r="AE159" s="2"/>
      <c r="AF159" s="2"/>
      <c r="AG159" s="2"/>
      <c r="AH159" s="2"/>
      <c r="AI159" s="2"/>
      <c r="AJ159" s="2"/>
      <c r="AK159" s="2"/>
      <c r="AL159" s="168"/>
      <c r="AM159" s="126" t="s">
        <v>61</v>
      </c>
      <c r="AN159" s="2"/>
      <c r="AO159" s="2"/>
      <c r="AP159" s="2"/>
      <c r="AQ159" s="2"/>
      <c r="AR159" s="2"/>
      <c r="AS159" s="2"/>
      <c r="AT159" s="112"/>
      <c r="AU159" s="126" t="s">
        <v>61</v>
      </c>
      <c r="AV159" s="2"/>
      <c r="AW159" s="2"/>
      <c r="AX159" s="2"/>
      <c r="AY159" s="2"/>
      <c r="AZ159" s="2"/>
      <c r="BA159" s="2"/>
      <c r="BB159" s="2"/>
      <c r="BC159" s="168"/>
      <c r="BD159" s="126" t="s">
        <v>61</v>
      </c>
      <c r="BE159" s="2"/>
      <c r="BF159" s="2"/>
      <c r="BG159" s="2"/>
      <c r="BH159" s="2"/>
      <c r="BI159" s="168"/>
      <c r="BJ159" s="169" t="s">
        <v>61</v>
      </c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170"/>
      <c r="DG159" s="126" t="s">
        <v>61</v>
      </c>
      <c r="DH159" s="2"/>
      <c r="DI159" s="2"/>
      <c r="DJ159" s="2"/>
      <c r="DK159" s="2"/>
      <c r="DL159" s="2"/>
      <c r="DM159" s="2"/>
      <c r="DN159" s="2"/>
    </row>
    <row r="160" spans="1:118" ht="12.75" customHeight="1">
      <c r="A160" s="22" t="s">
        <v>202</v>
      </c>
      <c r="B160" s="8"/>
      <c r="C160" s="6"/>
      <c r="D160" s="122" t="s">
        <v>226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6"/>
      <c r="T160" s="23" t="s">
        <v>195</v>
      </c>
      <c r="U160" s="8"/>
      <c r="V160" s="8"/>
      <c r="W160" s="8"/>
      <c r="X160" s="8"/>
      <c r="Y160" s="8"/>
      <c r="Z160" s="112"/>
      <c r="AA160" s="22" t="s">
        <v>196</v>
      </c>
      <c r="AB160" s="8"/>
      <c r="AC160" s="6"/>
      <c r="AD160" s="22" t="s">
        <v>197</v>
      </c>
      <c r="AE160" s="8"/>
      <c r="AF160" s="8"/>
      <c r="AG160" s="8"/>
      <c r="AH160" s="8"/>
      <c r="AI160" s="8"/>
      <c r="AJ160" s="8"/>
      <c r="AK160" s="8"/>
      <c r="AL160" s="168"/>
      <c r="AM160" s="22" t="s">
        <v>198</v>
      </c>
      <c r="AN160" s="8"/>
      <c r="AO160" s="8"/>
      <c r="AP160" s="8"/>
      <c r="AQ160" s="8"/>
      <c r="AR160" s="8"/>
      <c r="AS160" s="8"/>
      <c r="AT160" s="112"/>
      <c r="AU160" s="22" t="s">
        <v>199</v>
      </c>
      <c r="AV160" s="8"/>
      <c r="AW160" s="8"/>
      <c r="AX160" s="8"/>
      <c r="AY160" s="8"/>
      <c r="AZ160" s="8"/>
      <c r="BA160" s="8"/>
      <c r="BB160" s="8"/>
      <c r="BC160" s="168"/>
      <c r="BD160" s="22" t="s">
        <v>94</v>
      </c>
      <c r="BE160" s="8"/>
      <c r="BF160" s="8"/>
      <c r="BG160" s="8"/>
      <c r="BH160" s="8"/>
      <c r="BI160" s="168"/>
      <c r="BJ160" s="21" t="s">
        <v>200</v>
      </c>
      <c r="BK160" s="8"/>
      <c r="BL160" s="8"/>
      <c r="BM160" s="8"/>
      <c r="BN160" s="8"/>
      <c r="BO160" s="8"/>
      <c r="BP160" s="8"/>
      <c r="BQ160" s="112"/>
      <c r="BR160" s="112"/>
      <c r="BS160" s="112"/>
      <c r="BT160" s="112"/>
      <c r="BU160" s="112"/>
      <c r="BV160" s="112"/>
      <c r="BW160" s="112"/>
      <c r="BX160" s="168"/>
      <c r="BY160" s="168"/>
      <c r="BZ160" s="168"/>
      <c r="CA160" s="112"/>
      <c r="CB160" s="112"/>
      <c r="CC160" s="112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22" t="s">
        <v>201</v>
      </c>
      <c r="DH160" s="8"/>
      <c r="DI160" s="8"/>
      <c r="DJ160" s="8"/>
      <c r="DK160" s="8"/>
      <c r="DL160" s="8"/>
      <c r="DM160" s="8"/>
      <c r="DN160" s="8"/>
    </row>
    <row r="161" spans="1:118" ht="18" customHeight="1">
      <c r="A161" s="31" t="b">
        <v>0</v>
      </c>
      <c r="B161" s="8"/>
      <c r="C161" s="6"/>
      <c r="D161" s="125" t="s">
        <v>61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6"/>
      <c r="T161" s="126" t="s">
        <v>61</v>
      </c>
      <c r="U161" s="2"/>
      <c r="V161" s="2"/>
      <c r="W161" s="2"/>
      <c r="X161" s="2"/>
      <c r="Y161" s="2"/>
      <c r="Z161" s="6"/>
      <c r="AA161" s="126" t="s">
        <v>61</v>
      </c>
      <c r="AB161" s="2"/>
      <c r="AC161" s="6"/>
      <c r="AD161" s="126" t="s">
        <v>61</v>
      </c>
      <c r="AE161" s="2"/>
      <c r="AF161" s="2"/>
      <c r="AG161" s="2"/>
      <c r="AH161" s="2"/>
      <c r="AI161" s="2"/>
      <c r="AJ161" s="2"/>
      <c r="AK161" s="2"/>
      <c r="AL161" s="168"/>
      <c r="AM161" s="126" t="s">
        <v>61</v>
      </c>
      <c r="AN161" s="2"/>
      <c r="AO161" s="2"/>
      <c r="AP161" s="2"/>
      <c r="AQ161" s="2"/>
      <c r="AR161" s="2"/>
      <c r="AS161" s="2"/>
      <c r="AT161" s="112"/>
      <c r="AU161" s="126" t="s">
        <v>61</v>
      </c>
      <c r="AV161" s="2"/>
      <c r="AW161" s="2"/>
      <c r="AX161" s="2"/>
      <c r="AY161" s="2"/>
      <c r="AZ161" s="2"/>
      <c r="BA161" s="2"/>
      <c r="BB161" s="2"/>
      <c r="BC161" s="168"/>
      <c r="BD161" s="126" t="s">
        <v>61</v>
      </c>
      <c r="BE161" s="2"/>
      <c r="BF161" s="2"/>
      <c r="BG161" s="2"/>
      <c r="BH161" s="2"/>
      <c r="BI161" s="168"/>
      <c r="BJ161" s="169" t="s">
        <v>61</v>
      </c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170"/>
      <c r="DG161" s="126" t="s">
        <v>61</v>
      </c>
      <c r="DH161" s="2"/>
      <c r="DI161" s="2"/>
      <c r="DJ161" s="2"/>
      <c r="DK161" s="2"/>
      <c r="DL161" s="2"/>
      <c r="DM161" s="2"/>
      <c r="DN161" s="2"/>
    </row>
    <row r="162" spans="1:118" ht="12.75" customHeight="1">
      <c r="A162" s="31" t="b">
        <v>0</v>
      </c>
      <c r="B162" s="8"/>
      <c r="C162" s="6"/>
      <c r="D162" s="125" t="s">
        <v>61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6"/>
      <c r="T162" s="126" t="s">
        <v>61</v>
      </c>
      <c r="U162" s="2"/>
      <c r="V162" s="2"/>
      <c r="W162" s="2"/>
      <c r="X162" s="2"/>
      <c r="Y162" s="2"/>
      <c r="Z162" s="6"/>
      <c r="AA162" s="126" t="s">
        <v>61</v>
      </c>
      <c r="AB162" s="2"/>
      <c r="AC162" s="6"/>
      <c r="AD162" s="126" t="s">
        <v>61</v>
      </c>
      <c r="AE162" s="2"/>
      <c r="AF162" s="2"/>
      <c r="AG162" s="2"/>
      <c r="AH162" s="2"/>
      <c r="AI162" s="2"/>
      <c r="AJ162" s="2"/>
      <c r="AK162" s="2"/>
      <c r="AL162" s="168"/>
      <c r="AM162" s="126" t="s">
        <v>61</v>
      </c>
      <c r="AN162" s="2"/>
      <c r="AO162" s="2"/>
      <c r="AP162" s="2"/>
      <c r="AQ162" s="2"/>
      <c r="AR162" s="2"/>
      <c r="AS162" s="2"/>
      <c r="AT162" s="112"/>
      <c r="AU162" s="126" t="s">
        <v>61</v>
      </c>
      <c r="AV162" s="2"/>
      <c r="AW162" s="2"/>
      <c r="AX162" s="2"/>
      <c r="AY162" s="2"/>
      <c r="AZ162" s="2"/>
      <c r="BA162" s="2"/>
      <c r="BB162" s="2"/>
      <c r="BC162" s="168"/>
      <c r="BD162" s="126" t="s">
        <v>61</v>
      </c>
      <c r="BE162" s="2"/>
      <c r="BF162" s="2"/>
      <c r="BG162" s="2"/>
      <c r="BH162" s="2"/>
      <c r="BI162" s="168"/>
      <c r="BJ162" s="169" t="s">
        <v>61</v>
      </c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170"/>
      <c r="DG162" s="126" t="s">
        <v>61</v>
      </c>
      <c r="DH162" s="2"/>
      <c r="DI162" s="2"/>
      <c r="DJ162" s="2"/>
      <c r="DK162" s="2"/>
      <c r="DL162" s="2"/>
      <c r="DM162" s="2"/>
      <c r="DN162" s="2"/>
    </row>
    <row r="163" spans="1:118" ht="12.75" customHeight="1">
      <c r="A163" s="31" t="b">
        <v>0</v>
      </c>
      <c r="B163" s="8"/>
      <c r="C163" s="6"/>
      <c r="D163" s="125" t="s">
        <v>61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6"/>
      <c r="T163" s="126" t="s">
        <v>61</v>
      </c>
      <c r="U163" s="2"/>
      <c r="V163" s="2"/>
      <c r="W163" s="2"/>
      <c r="X163" s="2"/>
      <c r="Y163" s="2"/>
      <c r="Z163" s="6"/>
      <c r="AA163" s="126" t="s">
        <v>61</v>
      </c>
      <c r="AB163" s="2"/>
      <c r="AC163" s="6"/>
      <c r="AD163" s="126" t="s">
        <v>61</v>
      </c>
      <c r="AE163" s="2"/>
      <c r="AF163" s="2"/>
      <c r="AG163" s="2"/>
      <c r="AH163" s="2"/>
      <c r="AI163" s="2"/>
      <c r="AJ163" s="2"/>
      <c r="AK163" s="2"/>
      <c r="AL163" s="168"/>
      <c r="AM163" s="126" t="s">
        <v>61</v>
      </c>
      <c r="AN163" s="2"/>
      <c r="AO163" s="2"/>
      <c r="AP163" s="2"/>
      <c r="AQ163" s="2"/>
      <c r="AR163" s="2"/>
      <c r="AS163" s="2"/>
      <c r="AT163" s="112"/>
      <c r="AU163" s="126" t="s">
        <v>61</v>
      </c>
      <c r="AV163" s="2"/>
      <c r="AW163" s="2"/>
      <c r="AX163" s="2"/>
      <c r="AY163" s="2"/>
      <c r="AZ163" s="2"/>
      <c r="BA163" s="2"/>
      <c r="BB163" s="2"/>
      <c r="BC163" s="168"/>
      <c r="BD163" s="126" t="s">
        <v>61</v>
      </c>
      <c r="BE163" s="2"/>
      <c r="BF163" s="2"/>
      <c r="BG163" s="2"/>
      <c r="BH163" s="2"/>
      <c r="BI163" s="168"/>
      <c r="BJ163" s="169" t="s">
        <v>61</v>
      </c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170"/>
      <c r="DG163" s="126" t="s">
        <v>61</v>
      </c>
      <c r="DH163" s="2"/>
      <c r="DI163" s="2"/>
      <c r="DJ163" s="2"/>
      <c r="DK163" s="2"/>
      <c r="DL163" s="2"/>
      <c r="DM163" s="2"/>
      <c r="DN163" s="2"/>
    </row>
    <row r="164" spans="1:118" ht="12.75" customHeight="1">
      <c r="A164" s="31" t="b">
        <v>0</v>
      </c>
      <c r="B164" s="8"/>
      <c r="C164" s="6"/>
      <c r="D164" s="125" t="s">
        <v>61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6"/>
      <c r="T164" s="126" t="s">
        <v>61</v>
      </c>
      <c r="U164" s="2"/>
      <c r="V164" s="2"/>
      <c r="W164" s="2"/>
      <c r="X164" s="2"/>
      <c r="Y164" s="2"/>
      <c r="Z164" s="6"/>
      <c r="AA164" s="126" t="s">
        <v>61</v>
      </c>
      <c r="AB164" s="2"/>
      <c r="AC164" s="6"/>
      <c r="AD164" s="126" t="s">
        <v>61</v>
      </c>
      <c r="AE164" s="2"/>
      <c r="AF164" s="2"/>
      <c r="AG164" s="2"/>
      <c r="AH164" s="2"/>
      <c r="AI164" s="2"/>
      <c r="AJ164" s="2"/>
      <c r="AK164" s="2"/>
      <c r="AL164" s="168"/>
      <c r="AM164" s="126" t="s">
        <v>61</v>
      </c>
      <c r="AN164" s="2"/>
      <c r="AO164" s="2"/>
      <c r="AP164" s="2"/>
      <c r="AQ164" s="2"/>
      <c r="AR164" s="2"/>
      <c r="AS164" s="2"/>
      <c r="AT164" s="112"/>
      <c r="AU164" s="126" t="s">
        <v>61</v>
      </c>
      <c r="AV164" s="2"/>
      <c r="AW164" s="2"/>
      <c r="AX164" s="2"/>
      <c r="AY164" s="2"/>
      <c r="AZ164" s="2"/>
      <c r="BA164" s="2"/>
      <c r="BB164" s="2"/>
      <c r="BC164" s="168"/>
      <c r="BD164" s="126" t="s">
        <v>61</v>
      </c>
      <c r="BE164" s="2"/>
      <c r="BF164" s="2"/>
      <c r="BG164" s="2"/>
      <c r="BH164" s="2"/>
      <c r="BI164" s="168"/>
      <c r="BJ164" s="169" t="s">
        <v>61</v>
      </c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170"/>
      <c r="DG164" s="126" t="s">
        <v>61</v>
      </c>
      <c r="DH164" s="2"/>
      <c r="DI164" s="2"/>
      <c r="DJ164" s="2"/>
      <c r="DK164" s="2"/>
      <c r="DL164" s="2"/>
      <c r="DM164" s="2"/>
      <c r="DN164" s="2"/>
    </row>
    <row r="165" spans="1:118" ht="12.75" customHeight="1">
      <c r="A165" s="31" t="b">
        <v>0</v>
      </c>
      <c r="B165" s="8"/>
      <c r="C165" s="6"/>
      <c r="D165" s="125" t="s">
        <v>61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6"/>
      <c r="T165" s="126" t="s">
        <v>61</v>
      </c>
      <c r="U165" s="2"/>
      <c r="V165" s="2"/>
      <c r="W165" s="2"/>
      <c r="X165" s="2"/>
      <c r="Y165" s="2"/>
      <c r="Z165" s="6"/>
      <c r="AA165" s="126" t="s">
        <v>61</v>
      </c>
      <c r="AB165" s="2"/>
      <c r="AC165" s="6"/>
      <c r="AD165" s="126" t="s">
        <v>61</v>
      </c>
      <c r="AE165" s="2"/>
      <c r="AF165" s="2"/>
      <c r="AG165" s="2"/>
      <c r="AH165" s="2"/>
      <c r="AI165" s="2"/>
      <c r="AJ165" s="2"/>
      <c r="AK165" s="2"/>
      <c r="AL165" s="168"/>
      <c r="AM165" s="126" t="s">
        <v>61</v>
      </c>
      <c r="AN165" s="2"/>
      <c r="AO165" s="2"/>
      <c r="AP165" s="2"/>
      <c r="AQ165" s="2"/>
      <c r="AR165" s="2"/>
      <c r="AS165" s="2"/>
      <c r="AT165" s="112"/>
      <c r="AU165" s="126" t="s">
        <v>61</v>
      </c>
      <c r="AV165" s="2"/>
      <c r="AW165" s="2"/>
      <c r="AX165" s="2"/>
      <c r="AY165" s="2"/>
      <c r="AZ165" s="2"/>
      <c r="BA165" s="2"/>
      <c r="BB165" s="2"/>
      <c r="BC165" s="168"/>
      <c r="BD165" s="126" t="s">
        <v>61</v>
      </c>
      <c r="BE165" s="2"/>
      <c r="BF165" s="2"/>
      <c r="BG165" s="2"/>
      <c r="BH165" s="2"/>
      <c r="BI165" s="168"/>
      <c r="BJ165" s="169" t="s">
        <v>61</v>
      </c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170"/>
      <c r="DG165" s="126" t="s">
        <v>61</v>
      </c>
      <c r="DH165" s="2"/>
      <c r="DI165" s="2"/>
      <c r="DJ165" s="2"/>
      <c r="DK165" s="2"/>
      <c r="DL165" s="2"/>
      <c r="DM165" s="2"/>
      <c r="DN165" s="2"/>
    </row>
    <row r="166" spans="1:118" ht="12.75" customHeight="1">
      <c r="A166" s="31" t="b">
        <v>0</v>
      </c>
      <c r="B166" s="8"/>
      <c r="C166" s="6"/>
      <c r="D166" s="125" t="s">
        <v>61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6"/>
      <c r="T166" s="126" t="s">
        <v>61</v>
      </c>
      <c r="U166" s="2"/>
      <c r="V166" s="2"/>
      <c r="W166" s="2"/>
      <c r="X166" s="2"/>
      <c r="Y166" s="2"/>
      <c r="Z166" s="6"/>
      <c r="AA166" s="126" t="s">
        <v>61</v>
      </c>
      <c r="AB166" s="2"/>
      <c r="AC166" s="6"/>
      <c r="AD166" s="126" t="s">
        <v>61</v>
      </c>
      <c r="AE166" s="2"/>
      <c r="AF166" s="2"/>
      <c r="AG166" s="2"/>
      <c r="AH166" s="2"/>
      <c r="AI166" s="2"/>
      <c r="AJ166" s="2"/>
      <c r="AK166" s="2"/>
      <c r="AL166" s="168"/>
      <c r="AM166" s="126" t="s">
        <v>61</v>
      </c>
      <c r="AN166" s="2"/>
      <c r="AO166" s="2"/>
      <c r="AP166" s="2"/>
      <c r="AQ166" s="2"/>
      <c r="AR166" s="2"/>
      <c r="AS166" s="2"/>
      <c r="AT166" s="112"/>
      <c r="AU166" s="126" t="s">
        <v>61</v>
      </c>
      <c r="AV166" s="2"/>
      <c r="AW166" s="2"/>
      <c r="AX166" s="2"/>
      <c r="AY166" s="2"/>
      <c r="AZ166" s="2"/>
      <c r="BA166" s="2"/>
      <c r="BB166" s="2"/>
      <c r="BC166" s="168"/>
      <c r="BD166" s="126" t="s">
        <v>61</v>
      </c>
      <c r="BE166" s="2"/>
      <c r="BF166" s="2"/>
      <c r="BG166" s="2"/>
      <c r="BH166" s="2"/>
      <c r="BI166" s="168"/>
      <c r="BJ166" s="169" t="s">
        <v>61</v>
      </c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170"/>
      <c r="DG166" s="126" t="s">
        <v>61</v>
      </c>
      <c r="DH166" s="2"/>
      <c r="DI166" s="2"/>
      <c r="DJ166" s="2"/>
      <c r="DK166" s="2"/>
      <c r="DL166" s="2"/>
      <c r="DM166" s="2"/>
      <c r="DN166" s="2"/>
    </row>
    <row r="167" spans="1:118" ht="12.75" customHeight="1">
      <c r="A167" s="31" t="b">
        <v>0</v>
      </c>
      <c r="B167" s="8"/>
      <c r="C167" s="6"/>
      <c r="D167" s="125" t="s">
        <v>61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6"/>
      <c r="T167" s="126" t="s">
        <v>61</v>
      </c>
      <c r="U167" s="2"/>
      <c r="V167" s="2"/>
      <c r="W167" s="2"/>
      <c r="X167" s="2"/>
      <c r="Y167" s="2"/>
      <c r="Z167" s="6"/>
      <c r="AA167" s="126" t="s">
        <v>61</v>
      </c>
      <c r="AB167" s="2"/>
      <c r="AC167" s="6"/>
      <c r="AD167" s="126" t="s">
        <v>61</v>
      </c>
      <c r="AE167" s="2"/>
      <c r="AF167" s="2"/>
      <c r="AG167" s="2"/>
      <c r="AH167" s="2"/>
      <c r="AI167" s="2"/>
      <c r="AJ167" s="2"/>
      <c r="AK167" s="2"/>
      <c r="AL167" s="168"/>
      <c r="AM167" s="126" t="s">
        <v>61</v>
      </c>
      <c r="AN167" s="2"/>
      <c r="AO167" s="2"/>
      <c r="AP167" s="2"/>
      <c r="AQ167" s="2"/>
      <c r="AR167" s="2"/>
      <c r="AS167" s="2"/>
      <c r="AT167" s="112"/>
      <c r="AU167" s="126" t="s">
        <v>61</v>
      </c>
      <c r="AV167" s="2"/>
      <c r="AW167" s="2"/>
      <c r="AX167" s="2"/>
      <c r="AY167" s="2"/>
      <c r="AZ167" s="2"/>
      <c r="BA167" s="2"/>
      <c r="BB167" s="2"/>
      <c r="BC167" s="168"/>
      <c r="BD167" s="126" t="s">
        <v>61</v>
      </c>
      <c r="BE167" s="2"/>
      <c r="BF167" s="2"/>
      <c r="BG167" s="2"/>
      <c r="BH167" s="2"/>
      <c r="BI167" s="168"/>
      <c r="BJ167" s="169" t="s">
        <v>61</v>
      </c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170"/>
      <c r="DG167" s="126" t="s">
        <v>61</v>
      </c>
      <c r="DH167" s="2"/>
      <c r="DI167" s="2"/>
      <c r="DJ167" s="2"/>
      <c r="DK167" s="2"/>
      <c r="DL167" s="2"/>
      <c r="DM167" s="2"/>
      <c r="DN167" s="2"/>
    </row>
    <row r="168" spans="1:118" ht="12.75" customHeight="1">
      <c r="A168" s="31" t="b">
        <v>0</v>
      </c>
      <c r="B168" s="8"/>
      <c r="C168" s="6"/>
      <c r="D168" s="125" t="s">
        <v>61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6"/>
      <c r="T168" s="126" t="s">
        <v>61</v>
      </c>
      <c r="U168" s="2"/>
      <c r="V168" s="2"/>
      <c r="W168" s="2"/>
      <c r="X168" s="2"/>
      <c r="Y168" s="2"/>
      <c r="Z168" s="6"/>
      <c r="AA168" s="126" t="s">
        <v>61</v>
      </c>
      <c r="AB168" s="2"/>
      <c r="AC168" s="6"/>
      <c r="AD168" s="126" t="s">
        <v>61</v>
      </c>
      <c r="AE168" s="2"/>
      <c r="AF168" s="2"/>
      <c r="AG168" s="2"/>
      <c r="AH168" s="2"/>
      <c r="AI168" s="2"/>
      <c r="AJ168" s="2"/>
      <c r="AK168" s="2"/>
      <c r="AL168" s="168"/>
      <c r="AM168" s="126" t="s">
        <v>61</v>
      </c>
      <c r="AN168" s="2"/>
      <c r="AO168" s="2"/>
      <c r="AP168" s="2"/>
      <c r="AQ168" s="2"/>
      <c r="AR168" s="2"/>
      <c r="AS168" s="2"/>
      <c r="AT168" s="112"/>
      <c r="AU168" s="126" t="s">
        <v>61</v>
      </c>
      <c r="AV168" s="2"/>
      <c r="AW168" s="2"/>
      <c r="AX168" s="2"/>
      <c r="AY168" s="2"/>
      <c r="AZ168" s="2"/>
      <c r="BA168" s="2"/>
      <c r="BB168" s="2"/>
      <c r="BC168" s="168"/>
      <c r="BD168" s="126" t="s">
        <v>61</v>
      </c>
      <c r="BE168" s="2"/>
      <c r="BF168" s="2"/>
      <c r="BG168" s="2"/>
      <c r="BH168" s="2"/>
      <c r="BI168" s="168"/>
      <c r="BJ168" s="169" t="s">
        <v>61</v>
      </c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170"/>
      <c r="DG168" s="126" t="s">
        <v>61</v>
      </c>
      <c r="DH168" s="2"/>
      <c r="DI168" s="2"/>
      <c r="DJ168" s="2"/>
      <c r="DK168" s="2"/>
      <c r="DL168" s="2"/>
      <c r="DM168" s="2"/>
      <c r="DN168" s="2"/>
    </row>
    <row r="169" spans="1:118" ht="12.75" customHeight="1">
      <c r="A169" s="31" t="b">
        <v>0</v>
      </c>
      <c r="B169" s="8"/>
      <c r="C169" s="6"/>
      <c r="D169" s="125" t="s">
        <v>61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6"/>
      <c r="T169" s="126" t="s">
        <v>61</v>
      </c>
      <c r="U169" s="2"/>
      <c r="V169" s="2"/>
      <c r="W169" s="2"/>
      <c r="X169" s="2"/>
      <c r="Y169" s="2"/>
      <c r="Z169" s="6"/>
      <c r="AA169" s="126" t="s">
        <v>61</v>
      </c>
      <c r="AB169" s="2"/>
      <c r="AC169" s="6"/>
      <c r="AD169" s="126" t="s">
        <v>61</v>
      </c>
      <c r="AE169" s="2"/>
      <c r="AF169" s="2"/>
      <c r="AG169" s="2"/>
      <c r="AH169" s="2"/>
      <c r="AI169" s="2"/>
      <c r="AJ169" s="2"/>
      <c r="AK169" s="2"/>
      <c r="AL169" s="168"/>
      <c r="AM169" s="126" t="s">
        <v>61</v>
      </c>
      <c r="AN169" s="2"/>
      <c r="AO169" s="2"/>
      <c r="AP169" s="2"/>
      <c r="AQ169" s="2"/>
      <c r="AR169" s="2"/>
      <c r="AS169" s="2"/>
      <c r="AT169" s="112"/>
      <c r="AU169" s="126" t="s">
        <v>61</v>
      </c>
      <c r="AV169" s="2"/>
      <c r="AW169" s="2"/>
      <c r="AX169" s="2"/>
      <c r="AY169" s="2"/>
      <c r="AZ169" s="2"/>
      <c r="BA169" s="2"/>
      <c r="BB169" s="2"/>
      <c r="BC169" s="168"/>
      <c r="BD169" s="126" t="s">
        <v>61</v>
      </c>
      <c r="BE169" s="2"/>
      <c r="BF169" s="2"/>
      <c r="BG169" s="2"/>
      <c r="BH169" s="2"/>
      <c r="BI169" s="168"/>
      <c r="BJ169" s="169" t="s">
        <v>61</v>
      </c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170"/>
      <c r="DG169" s="126" t="s">
        <v>61</v>
      </c>
      <c r="DH169" s="2"/>
      <c r="DI169" s="2"/>
      <c r="DJ169" s="2"/>
      <c r="DK169" s="2"/>
      <c r="DL169" s="2"/>
      <c r="DM169" s="2"/>
      <c r="DN169" s="2"/>
    </row>
    <row r="170" spans="1:118" ht="12.75" customHeight="1">
      <c r="A170" s="31" t="b">
        <v>0</v>
      </c>
      <c r="B170" s="8"/>
      <c r="C170" s="6"/>
      <c r="D170" s="125" t="s">
        <v>61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6"/>
      <c r="T170" s="126" t="s">
        <v>61</v>
      </c>
      <c r="U170" s="2"/>
      <c r="V170" s="2"/>
      <c r="W170" s="2"/>
      <c r="X170" s="2"/>
      <c r="Y170" s="2"/>
      <c r="Z170" s="6"/>
      <c r="AA170" s="126" t="s">
        <v>61</v>
      </c>
      <c r="AB170" s="2"/>
      <c r="AC170" s="6"/>
      <c r="AD170" s="126" t="s">
        <v>61</v>
      </c>
      <c r="AE170" s="2"/>
      <c r="AF170" s="2"/>
      <c r="AG170" s="2"/>
      <c r="AH170" s="2"/>
      <c r="AI170" s="2"/>
      <c r="AJ170" s="2"/>
      <c r="AK170" s="2"/>
      <c r="AL170" s="168"/>
      <c r="AM170" s="126" t="s">
        <v>61</v>
      </c>
      <c r="AN170" s="2"/>
      <c r="AO170" s="2"/>
      <c r="AP170" s="2"/>
      <c r="AQ170" s="2"/>
      <c r="AR170" s="2"/>
      <c r="AS170" s="2"/>
      <c r="AT170" s="112"/>
      <c r="AU170" s="126" t="s">
        <v>61</v>
      </c>
      <c r="AV170" s="2"/>
      <c r="AW170" s="2"/>
      <c r="AX170" s="2"/>
      <c r="AY170" s="2"/>
      <c r="AZ170" s="2"/>
      <c r="BA170" s="2"/>
      <c r="BB170" s="2"/>
      <c r="BC170" s="168"/>
      <c r="BD170" s="126" t="s">
        <v>61</v>
      </c>
      <c r="BE170" s="2"/>
      <c r="BF170" s="2"/>
      <c r="BG170" s="2"/>
      <c r="BH170" s="2"/>
      <c r="BI170" s="168"/>
      <c r="BJ170" s="169" t="s">
        <v>61</v>
      </c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170"/>
      <c r="DG170" s="126" t="s">
        <v>61</v>
      </c>
      <c r="DH170" s="2"/>
      <c r="DI170" s="2"/>
      <c r="DJ170" s="2"/>
      <c r="DK170" s="2"/>
      <c r="DL170" s="2"/>
      <c r="DM170" s="2"/>
      <c r="DN170" s="2"/>
    </row>
    <row r="171" spans="1:118" ht="12.75" customHeight="1">
      <c r="A171" s="31" t="b">
        <v>0</v>
      </c>
      <c r="B171" s="8"/>
      <c r="C171" s="6"/>
      <c r="D171" s="125" t="s">
        <v>61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6"/>
      <c r="T171" s="126" t="s">
        <v>61</v>
      </c>
      <c r="U171" s="2"/>
      <c r="V171" s="2"/>
      <c r="W171" s="2"/>
      <c r="X171" s="2"/>
      <c r="Y171" s="2"/>
      <c r="Z171" s="6"/>
      <c r="AA171" s="126" t="s">
        <v>61</v>
      </c>
      <c r="AB171" s="2"/>
      <c r="AC171" s="6"/>
      <c r="AD171" s="126" t="s">
        <v>61</v>
      </c>
      <c r="AE171" s="2"/>
      <c r="AF171" s="2"/>
      <c r="AG171" s="2"/>
      <c r="AH171" s="2"/>
      <c r="AI171" s="2"/>
      <c r="AJ171" s="2"/>
      <c r="AK171" s="2"/>
      <c r="AL171" s="168"/>
      <c r="AM171" s="126" t="s">
        <v>61</v>
      </c>
      <c r="AN171" s="2"/>
      <c r="AO171" s="2"/>
      <c r="AP171" s="2"/>
      <c r="AQ171" s="2"/>
      <c r="AR171" s="2"/>
      <c r="AS171" s="2"/>
      <c r="AT171" s="112"/>
      <c r="AU171" s="126" t="s">
        <v>61</v>
      </c>
      <c r="AV171" s="2"/>
      <c r="AW171" s="2"/>
      <c r="AX171" s="2"/>
      <c r="AY171" s="2"/>
      <c r="AZ171" s="2"/>
      <c r="BA171" s="2"/>
      <c r="BB171" s="2"/>
      <c r="BC171" s="168"/>
      <c r="BD171" s="126" t="s">
        <v>61</v>
      </c>
      <c r="BE171" s="2"/>
      <c r="BF171" s="2"/>
      <c r="BG171" s="2"/>
      <c r="BH171" s="2"/>
      <c r="BI171" s="168"/>
      <c r="BJ171" s="169" t="s">
        <v>61</v>
      </c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170"/>
      <c r="DG171" s="126" t="s">
        <v>61</v>
      </c>
      <c r="DH171" s="2"/>
      <c r="DI171" s="2"/>
      <c r="DJ171" s="2"/>
      <c r="DK171" s="2"/>
      <c r="DL171" s="2"/>
      <c r="DM171" s="2"/>
      <c r="DN171" s="2"/>
    </row>
    <row r="172" spans="1:118" ht="12.75" customHeight="1">
      <c r="A172" s="31" t="b">
        <v>0</v>
      </c>
      <c r="B172" s="8"/>
      <c r="C172" s="6"/>
      <c r="D172" s="125" t="s">
        <v>61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6"/>
      <c r="T172" s="126" t="s">
        <v>61</v>
      </c>
      <c r="U172" s="2"/>
      <c r="V172" s="2"/>
      <c r="W172" s="2"/>
      <c r="X172" s="2"/>
      <c r="Y172" s="2"/>
      <c r="Z172" s="6"/>
      <c r="AA172" s="126" t="s">
        <v>61</v>
      </c>
      <c r="AB172" s="2"/>
      <c r="AC172" s="6"/>
      <c r="AD172" s="126" t="s">
        <v>61</v>
      </c>
      <c r="AE172" s="2"/>
      <c r="AF172" s="2"/>
      <c r="AG172" s="2"/>
      <c r="AH172" s="2"/>
      <c r="AI172" s="2"/>
      <c r="AJ172" s="2"/>
      <c r="AK172" s="2"/>
      <c r="AL172" s="168"/>
      <c r="AM172" s="126" t="s">
        <v>61</v>
      </c>
      <c r="AN172" s="2"/>
      <c r="AO172" s="2"/>
      <c r="AP172" s="2"/>
      <c r="AQ172" s="2"/>
      <c r="AR172" s="2"/>
      <c r="AS172" s="2"/>
      <c r="AT172" s="112"/>
      <c r="AU172" s="126" t="s">
        <v>61</v>
      </c>
      <c r="AV172" s="2"/>
      <c r="AW172" s="2"/>
      <c r="AX172" s="2"/>
      <c r="AY172" s="2"/>
      <c r="AZ172" s="2"/>
      <c r="BA172" s="2"/>
      <c r="BB172" s="2"/>
      <c r="BC172" s="168"/>
      <c r="BD172" s="126" t="s">
        <v>61</v>
      </c>
      <c r="BE172" s="2"/>
      <c r="BF172" s="2"/>
      <c r="BG172" s="2"/>
      <c r="BH172" s="2"/>
      <c r="BI172" s="168"/>
      <c r="BJ172" s="169" t="s">
        <v>61</v>
      </c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170"/>
      <c r="DG172" s="126" t="s">
        <v>61</v>
      </c>
      <c r="DH172" s="2"/>
      <c r="DI172" s="2"/>
      <c r="DJ172" s="2"/>
      <c r="DK172" s="2"/>
      <c r="DL172" s="2"/>
      <c r="DM172" s="2"/>
      <c r="DN172" s="2"/>
    </row>
    <row r="173" spans="1:118" ht="12.75" customHeight="1">
      <c r="A173" s="31" t="b">
        <v>0</v>
      </c>
      <c r="B173" s="8"/>
      <c r="C173" s="6"/>
      <c r="D173" s="125" t="s">
        <v>61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6"/>
      <c r="T173" s="126" t="s">
        <v>61</v>
      </c>
      <c r="U173" s="2"/>
      <c r="V173" s="2"/>
      <c r="W173" s="2"/>
      <c r="X173" s="2"/>
      <c r="Y173" s="2"/>
      <c r="Z173" s="6"/>
      <c r="AA173" s="126" t="s">
        <v>61</v>
      </c>
      <c r="AB173" s="2"/>
      <c r="AC173" s="6"/>
      <c r="AD173" s="126" t="s">
        <v>61</v>
      </c>
      <c r="AE173" s="2"/>
      <c r="AF173" s="2"/>
      <c r="AG173" s="2"/>
      <c r="AH173" s="2"/>
      <c r="AI173" s="2"/>
      <c r="AJ173" s="2"/>
      <c r="AK173" s="2"/>
      <c r="AL173" s="168"/>
      <c r="AM173" s="126" t="s">
        <v>61</v>
      </c>
      <c r="AN173" s="2"/>
      <c r="AO173" s="2"/>
      <c r="AP173" s="2"/>
      <c r="AQ173" s="2"/>
      <c r="AR173" s="2"/>
      <c r="AS173" s="2"/>
      <c r="AT173" s="112"/>
      <c r="AU173" s="126" t="s">
        <v>61</v>
      </c>
      <c r="AV173" s="2"/>
      <c r="AW173" s="2"/>
      <c r="AX173" s="2"/>
      <c r="AY173" s="2"/>
      <c r="AZ173" s="2"/>
      <c r="BA173" s="2"/>
      <c r="BB173" s="2"/>
      <c r="BC173" s="168"/>
      <c r="BD173" s="126" t="s">
        <v>61</v>
      </c>
      <c r="BE173" s="2"/>
      <c r="BF173" s="2"/>
      <c r="BG173" s="2"/>
      <c r="BH173" s="2"/>
      <c r="BI173" s="168"/>
      <c r="BJ173" s="169" t="s">
        <v>61</v>
      </c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170"/>
      <c r="DG173" s="126" t="s">
        <v>61</v>
      </c>
      <c r="DH173" s="2"/>
      <c r="DI173" s="2"/>
      <c r="DJ173" s="2"/>
      <c r="DK173" s="2"/>
      <c r="DL173" s="2"/>
      <c r="DM173" s="2"/>
      <c r="DN173" s="2"/>
    </row>
    <row r="174" spans="1:118" ht="12.75" customHeight="1">
      <c r="A174" s="31" t="b">
        <v>0</v>
      </c>
      <c r="B174" s="8"/>
      <c r="C174" s="6"/>
      <c r="D174" s="125" t="s">
        <v>61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6"/>
      <c r="T174" s="126" t="s">
        <v>61</v>
      </c>
      <c r="U174" s="2"/>
      <c r="V174" s="2"/>
      <c r="W174" s="2"/>
      <c r="X174" s="2"/>
      <c r="Y174" s="2"/>
      <c r="Z174" s="6"/>
      <c r="AA174" s="126" t="s">
        <v>61</v>
      </c>
      <c r="AB174" s="2"/>
      <c r="AC174" s="6"/>
      <c r="AD174" s="126" t="s">
        <v>61</v>
      </c>
      <c r="AE174" s="2"/>
      <c r="AF174" s="2"/>
      <c r="AG174" s="2"/>
      <c r="AH174" s="2"/>
      <c r="AI174" s="2"/>
      <c r="AJ174" s="2"/>
      <c r="AK174" s="2"/>
      <c r="AL174" s="168"/>
      <c r="AM174" s="126" t="s">
        <v>61</v>
      </c>
      <c r="AN174" s="2"/>
      <c r="AO174" s="2"/>
      <c r="AP174" s="2"/>
      <c r="AQ174" s="2"/>
      <c r="AR174" s="2"/>
      <c r="AS174" s="2"/>
      <c r="AT174" s="112"/>
      <c r="AU174" s="126" t="s">
        <v>61</v>
      </c>
      <c r="AV174" s="2"/>
      <c r="AW174" s="2"/>
      <c r="AX174" s="2"/>
      <c r="AY174" s="2"/>
      <c r="AZ174" s="2"/>
      <c r="BA174" s="2"/>
      <c r="BB174" s="2"/>
      <c r="BC174" s="168"/>
      <c r="BD174" s="126" t="s">
        <v>61</v>
      </c>
      <c r="BE174" s="2"/>
      <c r="BF174" s="2"/>
      <c r="BG174" s="2"/>
      <c r="BH174" s="2"/>
      <c r="BI174" s="168"/>
      <c r="BJ174" s="169" t="s">
        <v>61</v>
      </c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170"/>
      <c r="DG174" s="126" t="s">
        <v>61</v>
      </c>
      <c r="DH174" s="2"/>
      <c r="DI174" s="2"/>
      <c r="DJ174" s="2"/>
      <c r="DK174" s="2"/>
      <c r="DL174" s="2"/>
      <c r="DM174" s="2"/>
      <c r="DN174" s="2"/>
    </row>
    <row r="175" spans="1:118" ht="12.75" customHeight="1">
      <c r="A175" s="31" t="b">
        <v>0</v>
      </c>
      <c r="B175" s="8"/>
      <c r="C175" s="6"/>
      <c r="D175" s="125" t="s">
        <v>61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6"/>
      <c r="T175" s="126" t="s">
        <v>61</v>
      </c>
      <c r="U175" s="2"/>
      <c r="V175" s="2"/>
      <c r="W175" s="2"/>
      <c r="X175" s="2"/>
      <c r="Y175" s="2"/>
      <c r="Z175" s="6"/>
      <c r="AA175" s="126" t="s">
        <v>61</v>
      </c>
      <c r="AB175" s="2"/>
      <c r="AC175" s="6"/>
      <c r="AD175" s="126" t="s">
        <v>61</v>
      </c>
      <c r="AE175" s="2"/>
      <c r="AF175" s="2"/>
      <c r="AG175" s="2"/>
      <c r="AH175" s="2"/>
      <c r="AI175" s="2"/>
      <c r="AJ175" s="2"/>
      <c r="AK175" s="2"/>
      <c r="AL175" s="168"/>
      <c r="AM175" s="126" t="s">
        <v>61</v>
      </c>
      <c r="AN175" s="2"/>
      <c r="AO175" s="2"/>
      <c r="AP175" s="2"/>
      <c r="AQ175" s="2"/>
      <c r="AR175" s="2"/>
      <c r="AS175" s="2"/>
      <c r="AT175" s="112"/>
      <c r="AU175" s="126" t="s">
        <v>61</v>
      </c>
      <c r="AV175" s="2"/>
      <c r="AW175" s="2"/>
      <c r="AX175" s="2"/>
      <c r="AY175" s="2"/>
      <c r="AZ175" s="2"/>
      <c r="BA175" s="2"/>
      <c r="BB175" s="2"/>
      <c r="BC175" s="168"/>
      <c r="BD175" s="126" t="s">
        <v>61</v>
      </c>
      <c r="BE175" s="2"/>
      <c r="BF175" s="2"/>
      <c r="BG175" s="2"/>
      <c r="BH175" s="2"/>
      <c r="BI175" s="168"/>
      <c r="BJ175" s="169" t="s">
        <v>61</v>
      </c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170"/>
      <c r="DG175" s="126" t="s">
        <v>61</v>
      </c>
      <c r="DH175" s="2"/>
      <c r="DI175" s="2"/>
      <c r="DJ175" s="2"/>
      <c r="DK175" s="2"/>
      <c r="DL175" s="2"/>
      <c r="DM175" s="2"/>
      <c r="DN175" s="2"/>
    </row>
    <row r="176" spans="1:118" ht="12.75" customHeight="1">
      <c r="A176" s="22" t="s">
        <v>202</v>
      </c>
      <c r="B176" s="8"/>
      <c r="C176" s="6"/>
      <c r="D176" s="122" t="s">
        <v>227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6"/>
      <c r="T176" s="23" t="s">
        <v>195</v>
      </c>
      <c r="U176" s="8"/>
      <c r="V176" s="8"/>
      <c r="W176" s="8"/>
      <c r="X176" s="8"/>
      <c r="Y176" s="8"/>
      <c r="Z176" s="112"/>
      <c r="AA176" s="22" t="s">
        <v>196</v>
      </c>
      <c r="AB176" s="8"/>
      <c r="AC176" s="6"/>
      <c r="AD176" s="22" t="s">
        <v>197</v>
      </c>
      <c r="AE176" s="8"/>
      <c r="AF176" s="8"/>
      <c r="AG176" s="8"/>
      <c r="AH176" s="8"/>
      <c r="AI176" s="8"/>
      <c r="AJ176" s="8"/>
      <c r="AK176" s="8"/>
      <c r="AL176" s="168"/>
      <c r="AM176" s="22" t="s">
        <v>198</v>
      </c>
      <c r="AN176" s="8"/>
      <c r="AO176" s="8"/>
      <c r="AP176" s="8"/>
      <c r="AQ176" s="8"/>
      <c r="AR176" s="8"/>
      <c r="AS176" s="8"/>
      <c r="AT176" s="112"/>
      <c r="AU176" s="22" t="s">
        <v>199</v>
      </c>
      <c r="AV176" s="8"/>
      <c r="AW176" s="8"/>
      <c r="AX176" s="8"/>
      <c r="AY176" s="8"/>
      <c r="AZ176" s="8"/>
      <c r="BA176" s="8"/>
      <c r="BB176" s="8"/>
      <c r="BC176" s="168"/>
      <c r="BD176" s="22" t="s">
        <v>94</v>
      </c>
      <c r="BE176" s="8"/>
      <c r="BF176" s="8"/>
      <c r="BG176" s="8"/>
      <c r="BH176" s="8"/>
      <c r="BI176" s="168"/>
      <c r="BJ176" s="21" t="s">
        <v>200</v>
      </c>
      <c r="BK176" s="8"/>
      <c r="BL176" s="8"/>
      <c r="BM176" s="8"/>
      <c r="BN176" s="8"/>
      <c r="BO176" s="8"/>
      <c r="BP176" s="8"/>
      <c r="BQ176" s="112"/>
      <c r="BR176" s="112"/>
      <c r="BS176" s="112"/>
      <c r="BT176" s="112"/>
      <c r="BU176" s="112"/>
      <c r="BV176" s="112"/>
      <c r="BW176" s="112"/>
      <c r="BX176" s="168"/>
      <c r="BY176" s="168"/>
      <c r="BZ176" s="168"/>
      <c r="CA176" s="112"/>
      <c r="CB176" s="112"/>
      <c r="CC176" s="112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112"/>
      <c r="CY176" s="112"/>
      <c r="CZ176" s="112"/>
      <c r="DA176" s="112"/>
      <c r="DB176" s="112"/>
      <c r="DC176" s="112"/>
      <c r="DD176" s="112"/>
      <c r="DE176" s="112"/>
      <c r="DF176" s="112"/>
      <c r="DG176" s="22" t="s">
        <v>201</v>
      </c>
      <c r="DH176" s="8"/>
      <c r="DI176" s="8"/>
      <c r="DJ176" s="8"/>
      <c r="DK176" s="8"/>
      <c r="DL176" s="8"/>
      <c r="DM176" s="8"/>
      <c r="DN176" s="8"/>
    </row>
    <row r="177" spans="1:118" ht="12.75" customHeight="1">
      <c r="A177" s="31" t="b">
        <v>0</v>
      </c>
      <c r="B177" s="8"/>
      <c r="C177" s="6"/>
      <c r="D177" s="125" t="s">
        <v>61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6"/>
      <c r="T177" s="126" t="s">
        <v>61</v>
      </c>
      <c r="U177" s="2"/>
      <c r="V177" s="2"/>
      <c r="W177" s="2"/>
      <c r="X177" s="2"/>
      <c r="Y177" s="2"/>
      <c r="Z177" s="6"/>
      <c r="AA177" s="126" t="s">
        <v>61</v>
      </c>
      <c r="AB177" s="2"/>
      <c r="AC177" s="6"/>
      <c r="AD177" s="126" t="s">
        <v>61</v>
      </c>
      <c r="AE177" s="2"/>
      <c r="AF177" s="2"/>
      <c r="AG177" s="2"/>
      <c r="AH177" s="2"/>
      <c r="AI177" s="2"/>
      <c r="AJ177" s="2"/>
      <c r="AK177" s="2"/>
      <c r="AL177" s="168"/>
      <c r="AM177" s="126" t="s">
        <v>61</v>
      </c>
      <c r="AN177" s="2"/>
      <c r="AO177" s="2"/>
      <c r="AP177" s="2"/>
      <c r="AQ177" s="2"/>
      <c r="AR177" s="2"/>
      <c r="AS177" s="2"/>
      <c r="AT177" s="112"/>
      <c r="AU177" s="126" t="s">
        <v>61</v>
      </c>
      <c r="AV177" s="2"/>
      <c r="AW177" s="2"/>
      <c r="AX177" s="2"/>
      <c r="AY177" s="2"/>
      <c r="AZ177" s="2"/>
      <c r="BA177" s="2"/>
      <c r="BB177" s="2"/>
      <c r="BC177" s="168"/>
      <c r="BD177" s="126" t="s">
        <v>61</v>
      </c>
      <c r="BE177" s="2"/>
      <c r="BF177" s="2"/>
      <c r="BG177" s="2"/>
      <c r="BH177" s="2"/>
      <c r="BI177" s="168"/>
      <c r="BJ177" s="169" t="s">
        <v>61</v>
      </c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170"/>
      <c r="DG177" s="126" t="s">
        <v>61</v>
      </c>
      <c r="DH177" s="2"/>
      <c r="DI177" s="2"/>
      <c r="DJ177" s="2"/>
      <c r="DK177" s="2"/>
      <c r="DL177" s="2"/>
      <c r="DM177" s="2"/>
      <c r="DN177" s="2"/>
    </row>
    <row r="178" spans="1:118" ht="12.75" customHeight="1">
      <c r="A178" s="31" t="b">
        <v>0</v>
      </c>
      <c r="B178" s="8"/>
      <c r="C178" s="6"/>
      <c r="D178" s="125" t="s">
        <v>61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6"/>
      <c r="T178" s="126" t="s">
        <v>61</v>
      </c>
      <c r="U178" s="2"/>
      <c r="V178" s="2"/>
      <c r="W178" s="2"/>
      <c r="X178" s="2"/>
      <c r="Y178" s="2"/>
      <c r="Z178" s="6"/>
      <c r="AA178" s="126" t="s">
        <v>61</v>
      </c>
      <c r="AB178" s="2"/>
      <c r="AC178" s="6"/>
      <c r="AD178" s="126" t="s">
        <v>61</v>
      </c>
      <c r="AE178" s="2"/>
      <c r="AF178" s="2"/>
      <c r="AG178" s="2"/>
      <c r="AH178" s="2"/>
      <c r="AI178" s="2"/>
      <c r="AJ178" s="2"/>
      <c r="AK178" s="2"/>
      <c r="AL178" s="168"/>
      <c r="AM178" s="126" t="s">
        <v>61</v>
      </c>
      <c r="AN178" s="2"/>
      <c r="AO178" s="2"/>
      <c r="AP178" s="2"/>
      <c r="AQ178" s="2"/>
      <c r="AR178" s="2"/>
      <c r="AS178" s="2"/>
      <c r="AT178" s="112"/>
      <c r="AU178" s="126" t="s">
        <v>61</v>
      </c>
      <c r="AV178" s="2"/>
      <c r="AW178" s="2"/>
      <c r="AX178" s="2"/>
      <c r="AY178" s="2"/>
      <c r="AZ178" s="2"/>
      <c r="BA178" s="2"/>
      <c r="BB178" s="2"/>
      <c r="BC178" s="168"/>
      <c r="BD178" s="126" t="s">
        <v>61</v>
      </c>
      <c r="BE178" s="2"/>
      <c r="BF178" s="2"/>
      <c r="BG178" s="2"/>
      <c r="BH178" s="2"/>
      <c r="BI178" s="168"/>
      <c r="BJ178" s="169" t="s">
        <v>61</v>
      </c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170"/>
      <c r="DG178" s="126" t="s">
        <v>61</v>
      </c>
      <c r="DH178" s="2"/>
      <c r="DI178" s="2"/>
      <c r="DJ178" s="2"/>
      <c r="DK178" s="2"/>
      <c r="DL178" s="2"/>
      <c r="DM178" s="2"/>
      <c r="DN178" s="2"/>
    </row>
    <row r="179" spans="1:118" ht="12.75" customHeight="1">
      <c r="A179" s="31" t="b">
        <v>0</v>
      </c>
      <c r="B179" s="8"/>
      <c r="C179" s="6"/>
      <c r="D179" s="125" t="s">
        <v>61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6"/>
      <c r="T179" s="126" t="s">
        <v>61</v>
      </c>
      <c r="U179" s="2"/>
      <c r="V179" s="2"/>
      <c r="W179" s="2"/>
      <c r="X179" s="2"/>
      <c r="Y179" s="2"/>
      <c r="Z179" s="6"/>
      <c r="AA179" s="126" t="s">
        <v>61</v>
      </c>
      <c r="AB179" s="2"/>
      <c r="AC179" s="6"/>
      <c r="AD179" s="126" t="s">
        <v>61</v>
      </c>
      <c r="AE179" s="2"/>
      <c r="AF179" s="2"/>
      <c r="AG179" s="2"/>
      <c r="AH179" s="2"/>
      <c r="AI179" s="2"/>
      <c r="AJ179" s="2"/>
      <c r="AK179" s="2"/>
      <c r="AL179" s="168"/>
      <c r="AM179" s="126" t="s">
        <v>61</v>
      </c>
      <c r="AN179" s="2"/>
      <c r="AO179" s="2"/>
      <c r="AP179" s="2"/>
      <c r="AQ179" s="2"/>
      <c r="AR179" s="2"/>
      <c r="AS179" s="2"/>
      <c r="AT179" s="112"/>
      <c r="AU179" s="126" t="s">
        <v>61</v>
      </c>
      <c r="AV179" s="2"/>
      <c r="AW179" s="2"/>
      <c r="AX179" s="2"/>
      <c r="AY179" s="2"/>
      <c r="AZ179" s="2"/>
      <c r="BA179" s="2"/>
      <c r="BB179" s="2"/>
      <c r="BC179" s="168"/>
      <c r="BD179" s="126" t="s">
        <v>61</v>
      </c>
      <c r="BE179" s="2"/>
      <c r="BF179" s="2"/>
      <c r="BG179" s="2"/>
      <c r="BH179" s="2"/>
      <c r="BI179" s="168"/>
      <c r="BJ179" s="169" t="s">
        <v>61</v>
      </c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170"/>
      <c r="DG179" s="126" t="s">
        <v>61</v>
      </c>
      <c r="DH179" s="2"/>
      <c r="DI179" s="2"/>
      <c r="DJ179" s="2"/>
      <c r="DK179" s="2"/>
      <c r="DL179" s="2"/>
      <c r="DM179" s="2"/>
      <c r="DN179" s="2"/>
    </row>
    <row r="180" spans="1:118" ht="12.75" customHeight="1">
      <c r="A180" s="31" t="b">
        <v>0</v>
      </c>
      <c r="B180" s="8"/>
      <c r="C180" s="6"/>
      <c r="D180" s="125" t="s">
        <v>61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6"/>
      <c r="T180" s="126" t="s">
        <v>61</v>
      </c>
      <c r="U180" s="2"/>
      <c r="V180" s="2"/>
      <c r="W180" s="2"/>
      <c r="X180" s="2"/>
      <c r="Y180" s="2"/>
      <c r="Z180" s="6"/>
      <c r="AA180" s="126" t="s">
        <v>61</v>
      </c>
      <c r="AB180" s="2"/>
      <c r="AC180" s="6"/>
      <c r="AD180" s="126" t="s">
        <v>61</v>
      </c>
      <c r="AE180" s="2"/>
      <c r="AF180" s="2"/>
      <c r="AG180" s="2"/>
      <c r="AH180" s="2"/>
      <c r="AI180" s="2"/>
      <c r="AJ180" s="2"/>
      <c r="AK180" s="2"/>
      <c r="AL180" s="168"/>
      <c r="AM180" s="126" t="s">
        <v>61</v>
      </c>
      <c r="AN180" s="2"/>
      <c r="AO180" s="2"/>
      <c r="AP180" s="2"/>
      <c r="AQ180" s="2"/>
      <c r="AR180" s="2"/>
      <c r="AS180" s="2"/>
      <c r="AT180" s="112"/>
      <c r="AU180" s="126" t="s">
        <v>61</v>
      </c>
      <c r="AV180" s="2"/>
      <c r="AW180" s="2"/>
      <c r="AX180" s="2"/>
      <c r="AY180" s="2"/>
      <c r="AZ180" s="2"/>
      <c r="BA180" s="2"/>
      <c r="BB180" s="2"/>
      <c r="BC180" s="168"/>
      <c r="BD180" s="126" t="s">
        <v>61</v>
      </c>
      <c r="BE180" s="2"/>
      <c r="BF180" s="2"/>
      <c r="BG180" s="2"/>
      <c r="BH180" s="2"/>
      <c r="BI180" s="168"/>
      <c r="BJ180" s="169" t="s">
        <v>61</v>
      </c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170"/>
      <c r="DG180" s="126" t="s">
        <v>61</v>
      </c>
      <c r="DH180" s="2"/>
      <c r="DI180" s="2"/>
      <c r="DJ180" s="2"/>
      <c r="DK180" s="2"/>
      <c r="DL180" s="2"/>
      <c r="DM180" s="2"/>
      <c r="DN180" s="2"/>
    </row>
    <row r="181" spans="1:118" ht="12.75" customHeight="1">
      <c r="A181" s="31" t="b">
        <v>0</v>
      </c>
      <c r="B181" s="8"/>
      <c r="C181" s="6"/>
      <c r="D181" s="125" t="s">
        <v>61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6"/>
      <c r="T181" s="126" t="s">
        <v>61</v>
      </c>
      <c r="U181" s="2"/>
      <c r="V181" s="2"/>
      <c r="W181" s="2"/>
      <c r="X181" s="2"/>
      <c r="Y181" s="2"/>
      <c r="Z181" s="6"/>
      <c r="AA181" s="126" t="s">
        <v>61</v>
      </c>
      <c r="AB181" s="2"/>
      <c r="AC181" s="6"/>
      <c r="AD181" s="126" t="s">
        <v>61</v>
      </c>
      <c r="AE181" s="2"/>
      <c r="AF181" s="2"/>
      <c r="AG181" s="2"/>
      <c r="AH181" s="2"/>
      <c r="AI181" s="2"/>
      <c r="AJ181" s="2"/>
      <c r="AK181" s="2"/>
      <c r="AL181" s="168"/>
      <c r="AM181" s="126" t="s">
        <v>61</v>
      </c>
      <c r="AN181" s="2"/>
      <c r="AO181" s="2"/>
      <c r="AP181" s="2"/>
      <c r="AQ181" s="2"/>
      <c r="AR181" s="2"/>
      <c r="AS181" s="2"/>
      <c r="AT181" s="112"/>
      <c r="AU181" s="126" t="s">
        <v>61</v>
      </c>
      <c r="AV181" s="2"/>
      <c r="AW181" s="2"/>
      <c r="AX181" s="2"/>
      <c r="AY181" s="2"/>
      <c r="AZ181" s="2"/>
      <c r="BA181" s="2"/>
      <c r="BB181" s="2"/>
      <c r="BC181" s="168"/>
      <c r="BD181" s="126" t="s">
        <v>61</v>
      </c>
      <c r="BE181" s="2"/>
      <c r="BF181" s="2"/>
      <c r="BG181" s="2"/>
      <c r="BH181" s="2"/>
      <c r="BI181" s="168"/>
      <c r="BJ181" s="169" t="s">
        <v>61</v>
      </c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170"/>
      <c r="DG181" s="126" t="s">
        <v>61</v>
      </c>
      <c r="DH181" s="2"/>
      <c r="DI181" s="2"/>
      <c r="DJ181" s="2"/>
      <c r="DK181" s="2"/>
      <c r="DL181" s="2"/>
      <c r="DM181" s="2"/>
      <c r="DN181" s="2"/>
    </row>
    <row r="182" spans="1:118" ht="12.75" customHeight="1">
      <c r="A182" s="31" t="b">
        <v>0</v>
      </c>
      <c r="B182" s="8"/>
      <c r="C182" s="6"/>
      <c r="D182" s="125" t="s">
        <v>61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6"/>
      <c r="T182" s="126" t="s">
        <v>61</v>
      </c>
      <c r="U182" s="2"/>
      <c r="V182" s="2"/>
      <c r="W182" s="2"/>
      <c r="X182" s="2"/>
      <c r="Y182" s="2"/>
      <c r="Z182" s="6"/>
      <c r="AA182" s="126" t="s">
        <v>61</v>
      </c>
      <c r="AB182" s="2"/>
      <c r="AC182" s="6"/>
      <c r="AD182" s="126" t="s">
        <v>61</v>
      </c>
      <c r="AE182" s="2"/>
      <c r="AF182" s="2"/>
      <c r="AG182" s="2"/>
      <c r="AH182" s="2"/>
      <c r="AI182" s="2"/>
      <c r="AJ182" s="2"/>
      <c r="AK182" s="2"/>
      <c r="AL182" s="168"/>
      <c r="AM182" s="126" t="s">
        <v>61</v>
      </c>
      <c r="AN182" s="2"/>
      <c r="AO182" s="2"/>
      <c r="AP182" s="2"/>
      <c r="AQ182" s="2"/>
      <c r="AR182" s="2"/>
      <c r="AS182" s="2"/>
      <c r="AT182" s="112"/>
      <c r="AU182" s="126" t="s">
        <v>61</v>
      </c>
      <c r="AV182" s="2"/>
      <c r="AW182" s="2"/>
      <c r="AX182" s="2"/>
      <c r="AY182" s="2"/>
      <c r="AZ182" s="2"/>
      <c r="BA182" s="2"/>
      <c r="BB182" s="2"/>
      <c r="BC182" s="168"/>
      <c r="BD182" s="126" t="s">
        <v>61</v>
      </c>
      <c r="BE182" s="2"/>
      <c r="BF182" s="2"/>
      <c r="BG182" s="2"/>
      <c r="BH182" s="2"/>
      <c r="BI182" s="168"/>
      <c r="BJ182" s="169" t="s">
        <v>61</v>
      </c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170"/>
      <c r="DG182" s="126" t="s">
        <v>61</v>
      </c>
      <c r="DH182" s="2"/>
      <c r="DI182" s="2"/>
      <c r="DJ182" s="2"/>
      <c r="DK182" s="2"/>
      <c r="DL182" s="2"/>
      <c r="DM182" s="2"/>
      <c r="DN182" s="2"/>
    </row>
    <row r="183" spans="1:118" ht="12.75" customHeight="1">
      <c r="A183" s="31" t="b">
        <v>0</v>
      </c>
      <c r="B183" s="8"/>
      <c r="C183" s="6"/>
      <c r="D183" s="125" t="s">
        <v>61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6"/>
      <c r="T183" s="126" t="s">
        <v>61</v>
      </c>
      <c r="U183" s="2"/>
      <c r="V183" s="2"/>
      <c r="W183" s="2"/>
      <c r="X183" s="2"/>
      <c r="Y183" s="2"/>
      <c r="Z183" s="6"/>
      <c r="AA183" s="126" t="s">
        <v>61</v>
      </c>
      <c r="AB183" s="2"/>
      <c r="AC183" s="6"/>
      <c r="AD183" s="126" t="s">
        <v>61</v>
      </c>
      <c r="AE183" s="2"/>
      <c r="AF183" s="2"/>
      <c r="AG183" s="2"/>
      <c r="AH183" s="2"/>
      <c r="AI183" s="2"/>
      <c r="AJ183" s="2"/>
      <c r="AK183" s="2"/>
      <c r="AL183" s="168"/>
      <c r="AM183" s="126" t="s">
        <v>61</v>
      </c>
      <c r="AN183" s="2"/>
      <c r="AO183" s="2"/>
      <c r="AP183" s="2"/>
      <c r="AQ183" s="2"/>
      <c r="AR183" s="2"/>
      <c r="AS183" s="2"/>
      <c r="AT183" s="112"/>
      <c r="AU183" s="126" t="s">
        <v>61</v>
      </c>
      <c r="AV183" s="2"/>
      <c r="AW183" s="2"/>
      <c r="AX183" s="2"/>
      <c r="AY183" s="2"/>
      <c r="AZ183" s="2"/>
      <c r="BA183" s="2"/>
      <c r="BB183" s="2"/>
      <c r="BC183" s="168"/>
      <c r="BD183" s="126" t="s">
        <v>61</v>
      </c>
      <c r="BE183" s="2"/>
      <c r="BF183" s="2"/>
      <c r="BG183" s="2"/>
      <c r="BH183" s="2"/>
      <c r="BI183" s="168"/>
      <c r="BJ183" s="169" t="s">
        <v>61</v>
      </c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170"/>
      <c r="DG183" s="126" t="s">
        <v>61</v>
      </c>
      <c r="DH183" s="2"/>
      <c r="DI183" s="2"/>
      <c r="DJ183" s="2"/>
      <c r="DK183" s="2"/>
      <c r="DL183" s="2"/>
      <c r="DM183" s="2"/>
      <c r="DN183" s="2"/>
    </row>
    <row r="184" spans="1:118" ht="12.75" customHeight="1">
      <c r="A184" s="31" t="b">
        <v>0</v>
      </c>
      <c r="B184" s="8"/>
      <c r="C184" s="6"/>
      <c r="D184" s="125" t="s">
        <v>61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6"/>
      <c r="T184" s="126" t="s">
        <v>61</v>
      </c>
      <c r="U184" s="2"/>
      <c r="V184" s="2"/>
      <c r="W184" s="2"/>
      <c r="X184" s="2"/>
      <c r="Y184" s="2"/>
      <c r="Z184" s="6"/>
      <c r="AA184" s="126" t="s">
        <v>61</v>
      </c>
      <c r="AB184" s="2"/>
      <c r="AC184" s="6"/>
      <c r="AD184" s="126" t="s">
        <v>61</v>
      </c>
      <c r="AE184" s="2"/>
      <c r="AF184" s="2"/>
      <c r="AG184" s="2"/>
      <c r="AH184" s="2"/>
      <c r="AI184" s="2"/>
      <c r="AJ184" s="2"/>
      <c r="AK184" s="2"/>
      <c r="AL184" s="168"/>
      <c r="AM184" s="126" t="s">
        <v>61</v>
      </c>
      <c r="AN184" s="2"/>
      <c r="AO184" s="2"/>
      <c r="AP184" s="2"/>
      <c r="AQ184" s="2"/>
      <c r="AR184" s="2"/>
      <c r="AS184" s="2"/>
      <c r="AT184" s="112"/>
      <c r="AU184" s="126" t="s">
        <v>61</v>
      </c>
      <c r="AV184" s="2"/>
      <c r="AW184" s="2"/>
      <c r="AX184" s="2"/>
      <c r="AY184" s="2"/>
      <c r="AZ184" s="2"/>
      <c r="BA184" s="2"/>
      <c r="BB184" s="2"/>
      <c r="BC184" s="168"/>
      <c r="BD184" s="126" t="s">
        <v>61</v>
      </c>
      <c r="BE184" s="2"/>
      <c r="BF184" s="2"/>
      <c r="BG184" s="2"/>
      <c r="BH184" s="2"/>
      <c r="BI184" s="168"/>
      <c r="BJ184" s="169" t="s">
        <v>61</v>
      </c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170"/>
      <c r="DG184" s="126" t="s">
        <v>61</v>
      </c>
      <c r="DH184" s="2"/>
      <c r="DI184" s="2"/>
      <c r="DJ184" s="2"/>
      <c r="DK184" s="2"/>
      <c r="DL184" s="2"/>
      <c r="DM184" s="2"/>
      <c r="DN184" s="2"/>
    </row>
    <row r="185" spans="1:118" ht="12.75" customHeight="1">
      <c r="A185" s="31" t="b">
        <v>0</v>
      </c>
      <c r="B185" s="8"/>
      <c r="C185" s="6"/>
      <c r="D185" s="125" t="s">
        <v>61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6"/>
      <c r="T185" s="126" t="s">
        <v>61</v>
      </c>
      <c r="U185" s="2"/>
      <c r="V185" s="2"/>
      <c r="W185" s="2"/>
      <c r="X185" s="2"/>
      <c r="Y185" s="2"/>
      <c r="Z185" s="6"/>
      <c r="AA185" s="126" t="s">
        <v>61</v>
      </c>
      <c r="AB185" s="2"/>
      <c r="AC185" s="6"/>
      <c r="AD185" s="126" t="s">
        <v>61</v>
      </c>
      <c r="AE185" s="2"/>
      <c r="AF185" s="2"/>
      <c r="AG185" s="2"/>
      <c r="AH185" s="2"/>
      <c r="AI185" s="2"/>
      <c r="AJ185" s="2"/>
      <c r="AK185" s="2"/>
      <c r="AL185" s="168"/>
      <c r="AM185" s="126" t="s">
        <v>61</v>
      </c>
      <c r="AN185" s="2"/>
      <c r="AO185" s="2"/>
      <c r="AP185" s="2"/>
      <c r="AQ185" s="2"/>
      <c r="AR185" s="2"/>
      <c r="AS185" s="2"/>
      <c r="AT185" s="112"/>
      <c r="AU185" s="126" t="s">
        <v>61</v>
      </c>
      <c r="AV185" s="2"/>
      <c r="AW185" s="2"/>
      <c r="AX185" s="2"/>
      <c r="AY185" s="2"/>
      <c r="AZ185" s="2"/>
      <c r="BA185" s="2"/>
      <c r="BB185" s="2"/>
      <c r="BC185" s="168"/>
      <c r="BD185" s="126" t="s">
        <v>61</v>
      </c>
      <c r="BE185" s="2"/>
      <c r="BF185" s="2"/>
      <c r="BG185" s="2"/>
      <c r="BH185" s="2"/>
      <c r="BI185" s="168"/>
      <c r="BJ185" s="169" t="s">
        <v>61</v>
      </c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170"/>
      <c r="DG185" s="126" t="s">
        <v>61</v>
      </c>
      <c r="DH185" s="2"/>
      <c r="DI185" s="2"/>
      <c r="DJ185" s="2"/>
      <c r="DK185" s="2"/>
      <c r="DL185" s="2"/>
      <c r="DM185" s="2"/>
      <c r="DN185" s="2"/>
    </row>
    <row r="186" spans="1:118" ht="12.75" customHeight="1">
      <c r="A186" s="31" t="b">
        <v>0</v>
      </c>
      <c r="B186" s="8"/>
      <c r="C186" s="6"/>
      <c r="D186" s="125" t="s">
        <v>61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6"/>
      <c r="T186" s="126" t="s">
        <v>61</v>
      </c>
      <c r="U186" s="2"/>
      <c r="V186" s="2"/>
      <c r="W186" s="2"/>
      <c r="X186" s="2"/>
      <c r="Y186" s="2"/>
      <c r="Z186" s="6"/>
      <c r="AA186" s="126" t="s">
        <v>61</v>
      </c>
      <c r="AB186" s="2"/>
      <c r="AC186" s="6"/>
      <c r="AD186" s="126" t="s">
        <v>61</v>
      </c>
      <c r="AE186" s="2"/>
      <c r="AF186" s="2"/>
      <c r="AG186" s="2"/>
      <c r="AH186" s="2"/>
      <c r="AI186" s="2"/>
      <c r="AJ186" s="2"/>
      <c r="AK186" s="2"/>
      <c r="AL186" s="168"/>
      <c r="AM186" s="126" t="s">
        <v>61</v>
      </c>
      <c r="AN186" s="2"/>
      <c r="AO186" s="2"/>
      <c r="AP186" s="2"/>
      <c r="AQ186" s="2"/>
      <c r="AR186" s="2"/>
      <c r="AS186" s="2"/>
      <c r="AT186" s="112"/>
      <c r="AU186" s="126" t="s">
        <v>61</v>
      </c>
      <c r="AV186" s="2"/>
      <c r="AW186" s="2"/>
      <c r="AX186" s="2"/>
      <c r="AY186" s="2"/>
      <c r="AZ186" s="2"/>
      <c r="BA186" s="2"/>
      <c r="BB186" s="2"/>
      <c r="BC186" s="168"/>
      <c r="BD186" s="126" t="s">
        <v>61</v>
      </c>
      <c r="BE186" s="2"/>
      <c r="BF186" s="2"/>
      <c r="BG186" s="2"/>
      <c r="BH186" s="2"/>
      <c r="BI186" s="168"/>
      <c r="BJ186" s="169" t="s">
        <v>61</v>
      </c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170"/>
      <c r="DG186" s="126" t="s">
        <v>61</v>
      </c>
      <c r="DH186" s="2"/>
      <c r="DI186" s="2"/>
      <c r="DJ186" s="2"/>
      <c r="DK186" s="2"/>
      <c r="DL186" s="2"/>
      <c r="DM186" s="2"/>
      <c r="DN186" s="2"/>
    </row>
    <row r="187" spans="1:118" ht="12.75" customHeight="1">
      <c r="A187" s="22" t="s">
        <v>202</v>
      </c>
      <c r="B187" s="8"/>
      <c r="C187" s="6"/>
      <c r="D187" s="122" t="s">
        <v>228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6"/>
      <c r="T187" s="23" t="s">
        <v>195</v>
      </c>
      <c r="U187" s="8"/>
      <c r="V187" s="8"/>
      <c r="W187" s="8"/>
      <c r="X187" s="8"/>
      <c r="Y187" s="8"/>
      <c r="Z187" s="112"/>
      <c r="AA187" s="22" t="s">
        <v>196</v>
      </c>
      <c r="AB187" s="8"/>
      <c r="AC187" s="6"/>
      <c r="AD187" s="22" t="s">
        <v>197</v>
      </c>
      <c r="AE187" s="8"/>
      <c r="AF187" s="8"/>
      <c r="AG187" s="8"/>
      <c r="AH187" s="8"/>
      <c r="AI187" s="8"/>
      <c r="AJ187" s="8"/>
      <c r="AK187" s="8"/>
      <c r="AL187" s="168"/>
      <c r="AM187" s="22" t="s">
        <v>198</v>
      </c>
      <c r="AN187" s="8"/>
      <c r="AO187" s="8"/>
      <c r="AP187" s="8"/>
      <c r="AQ187" s="8"/>
      <c r="AR187" s="8"/>
      <c r="AS187" s="8"/>
      <c r="AT187" s="112"/>
      <c r="AU187" s="22" t="s">
        <v>199</v>
      </c>
      <c r="AV187" s="8"/>
      <c r="AW187" s="8"/>
      <c r="AX187" s="8"/>
      <c r="AY187" s="8"/>
      <c r="AZ187" s="8"/>
      <c r="BA187" s="8"/>
      <c r="BB187" s="8"/>
      <c r="BC187" s="168"/>
      <c r="BD187" s="22" t="s">
        <v>94</v>
      </c>
      <c r="BE187" s="8"/>
      <c r="BF187" s="8"/>
      <c r="BG187" s="8"/>
      <c r="BH187" s="8"/>
      <c r="BI187" s="168"/>
      <c r="BJ187" s="21" t="s">
        <v>200</v>
      </c>
      <c r="BK187" s="8"/>
      <c r="BL187" s="8"/>
      <c r="BM187" s="8"/>
      <c r="BN187" s="8"/>
      <c r="BO187" s="8"/>
      <c r="BP187" s="8"/>
      <c r="BQ187" s="112"/>
      <c r="BR187" s="112"/>
      <c r="BS187" s="112"/>
      <c r="BT187" s="112"/>
      <c r="BU187" s="112"/>
      <c r="BV187" s="112"/>
      <c r="BW187" s="112"/>
      <c r="BX187" s="168"/>
      <c r="BY187" s="168"/>
      <c r="BZ187" s="168"/>
      <c r="CA187" s="112"/>
      <c r="CB187" s="112"/>
      <c r="CC187" s="112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22" t="s">
        <v>201</v>
      </c>
      <c r="DH187" s="8"/>
      <c r="DI187" s="8"/>
      <c r="DJ187" s="8"/>
      <c r="DK187" s="8"/>
      <c r="DL187" s="8"/>
      <c r="DM187" s="8"/>
      <c r="DN187" s="8"/>
    </row>
    <row r="188" spans="1:118" ht="12.75" customHeight="1">
      <c r="A188" s="31" t="b">
        <v>0</v>
      </c>
      <c r="B188" s="8"/>
      <c r="C188" s="6"/>
      <c r="D188" s="125" t="s">
        <v>61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6"/>
      <c r="T188" s="126" t="s">
        <v>61</v>
      </c>
      <c r="U188" s="2"/>
      <c r="V188" s="2"/>
      <c r="W188" s="2"/>
      <c r="X188" s="2"/>
      <c r="Y188" s="2"/>
      <c r="Z188" s="6"/>
      <c r="AA188" s="126" t="s">
        <v>61</v>
      </c>
      <c r="AB188" s="2"/>
      <c r="AC188" s="6"/>
      <c r="AD188" s="126" t="s">
        <v>61</v>
      </c>
      <c r="AE188" s="2"/>
      <c r="AF188" s="2"/>
      <c r="AG188" s="2"/>
      <c r="AH188" s="2"/>
      <c r="AI188" s="2"/>
      <c r="AJ188" s="2"/>
      <c r="AK188" s="2"/>
      <c r="AL188" s="168"/>
      <c r="AM188" s="126" t="s">
        <v>61</v>
      </c>
      <c r="AN188" s="2"/>
      <c r="AO188" s="2"/>
      <c r="AP188" s="2"/>
      <c r="AQ188" s="2"/>
      <c r="AR188" s="2"/>
      <c r="AS188" s="2"/>
      <c r="AT188" s="112"/>
      <c r="AU188" s="126" t="s">
        <v>61</v>
      </c>
      <c r="AV188" s="2"/>
      <c r="AW188" s="2"/>
      <c r="AX188" s="2"/>
      <c r="AY188" s="2"/>
      <c r="AZ188" s="2"/>
      <c r="BA188" s="2"/>
      <c r="BB188" s="2"/>
      <c r="BC188" s="168"/>
      <c r="BD188" s="126" t="s">
        <v>61</v>
      </c>
      <c r="BE188" s="2"/>
      <c r="BF188" s="2"/>
      <c r="BG188" s="2"/>
      <c r="BH188" s="2"/>
      <c r="BI188" s="168"/>
      <c r="BJ188" s="169" t="s">
        <v>61</v>
      </c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170"/>
      <c r="DG188" s="126" t="s">
        <v>61</v>
      </c>
      <c r="DH188" s="2"/>
      <c r="DI188" s="2"/>
      <c r="DJ188" s="2"/>
      <c r="DK188" s="2"/>
      <c r="DL188" s="2"/>
      <c r="DM188" s="2"/>
      <c r="DN188" s="2"/>
    </row>
    <row r="189" spans="1:118" ht="12.75" customHeight="1">
      <c r="A189" s="31" t="b">
        <v>0</v>
      </c>
      <c r="B189" s="8"/>
      <c r="C189" s="6"/>
      <c r="D189" s="125" t="s">
        <v>61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6"/>
      <c r="T189" s="126" t="s">
        <v>61</v>
      </c>
      <c r="U189" s="2"/>
      <c r="V189" s="2"/>
      <c r="W189" s="2"/>
      <c r="X189" s="2"/>
      <c r="Y189" s="2"/>
      <c r="Z189" s="6"/>
      <c r="AA189" s="126" t="s">
        <v>61</v>
      </c>
      <c r="AB189" s="2"/>
      <c r="AC189" s="6"/>
      <c r="AD189" s="126" t="s">
        <v>61</v>
      </c>
      <c r="AE189" s="2"/>
      <c r="AF189" s="2"/>
      <c r="AG189" s="2"/>
      <c r="AH189" s="2"/>
      <c r="AI189" s="2"/>
      <c r="AJ189" s="2"/>
      <c r="AK189" s="2"/>
      <c r="AL189" s="168"/>
      <c r="AM189" s="126" t="s">
        <v>61</v>
      </c>
      <c r="AN189" s="2"/>
      <c r="AO189" s="2"/>
      <c r="AP189" s="2"/>
      <c r="AQ189" s="2"/>
      <c r="AR189" s="2"/>
      <c r="AS189" s="2"/>
      <c r="AT189" s="112"/>
      <c r="AU189" s="126" t="s">
        <v>61</v>
      </c>
      <c r="AV189" s="2"/>
      <c r="AW189" s="2"/>
      <c r="AX189" s="2"/>
      <c r="AY189" s="2"/>
      <c r="AZ189" s="2"/>
      <c r="BA189" s="2"/>
      <c r="BB189" s="2"/>
      <c r="BC189" s="168"/>
      <c r="BD189" s="126" t="s">
        <v>61</v>
      </c>
      <c r="BE189" s="2"/>
      <c r="BF189" s="2"/>
      <c r="BG189" s="2"/>
      <c r="BH189" s="2"/>
      <c r="BI189" s="168"/>
      <c r="BJ189" s="169" t="s">
        <v>61</v>
      </c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170"/>
      <c r="DG189" s="126" t="s">
        <v>61</v>
      </c>
      <c r="DH189" s="2"/>
      <c r="DI189" s="2"/>
      <c r="DJ189" s="2"/>
      <c r="DK189" s="2"/>
      <c r="DL189" s="2"/>
      <c r="DM189" s="2"/>
      <c r="DN189" s="2"/>
    </row>
    <row r="190" spans="1:118" ht="12.75" customHeight="1">
      <c r="A190" s="31" t="b">
        <v>0</v>
      </c>
      <c r="B190" s="8"/>
      <c r="C190" s="6"/>
      <c r="D190" s="125" t="s">
        <v>61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6"/>
      <c r="T190" s="126" t="s">
        <v>61</v>
      </c>
      <c r="U190" s="2"/>
      <c r="V190" s="2"/>
      <c r="W190" s="2"/>
      <c r="X190" s="2"/>
      <c r="Y190" s="2"/>
      <c r="Z190" s="6"/>
      <c r="AA190" s="126" t="s">
        <v>61</v>
      </c>
      <c r="AB190" s="2"/>
      <c r="AC190" s="6"/>
      <c r="AD190" s="126" t="s">
        <v>61</v>
      </c>
      <c r="AE190" s="2"/>
      <c r="AF190" s="2"/>
      <c r="AG190" s="2"/>
      <c r="AH190" s="2"/>
      <c r="AI190" s="2"/>
      <c r="AJ190" s="2"/>
      <c r="AK190" s="2"/>
      <c r="AL190" s="168"/>
      <c r="AM190" s="126" t="s">
        <v>61</v>
      </c>
      <c r="AN190" s="2"/>
      <c r="AO190" s="2"/>
      <c r="AP190" s="2"/>
      <c r="AQ190" s="2"/>
      <c r="AR190" s="2"/>
      <c r="AS190" s="2"/>
      <c r="AT190" s="112"/>
      <c r="AU190" s="126" t="s">
        <v>61</v>
      </c>
      <c r="AV190" s="2"/>
      <c r="AW190" s="2"/>
      <c r="AX190" s="2"/>
      <c r="AY190" s="2"/>
      <c r="AZ190" s="2"/>
      <c r="BA190" s="2"/>
      <c r="BB190" s="2"/>
      <c r="BC190" s="168"/>
      <c r="BD190" s="126" t="s">
        <v>61</v>
      </c>
      <c r="BE190" s="2"/>
      <c r="BF190" s="2"/>
      <c r="BG190" s="2"/>
      <c r="BH190" s="2"/>
      <c r="BI190" s="168"/>
      <c r="BJ190" s="169" t="s">
        <v>61</v>
      </c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170"/>
      <c r="DG190" s="126" t="s">
        <v>61</v>
      </c>
      <c r="DH190" s="2"/>
      <c r="DI190" s="2"/>
      <c r="DJ190" s="2"/>
      <c r="DK190" s="2"/>
      <c r="DL190" s="2"/>
      <c r="DM190" s="2"/>
      <c r="DN190" s="2"/>
    </row>
    <row r="191" spans="1:118" ht="12.75" customHeight="1">
      <c r="A191" s="31" t="b">
        <v>0</v>
      </c>
      <c r="B191" s="8"/>
      <c r="C191" s="6"/>
      <c r="D191" s="125" t="s">
        <v>61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6"/>
      <c r="T191" s="126" t="s">
        <v>61</v>
      </c>
      <c r="U191" s="2"/>
      <c r="V191" s="2"/>
      <c r="W191" s="2"/>
      <c r="X191" s="2"/>
      <c r="Y191" s="2"/>
      <c r="Z191" s="6"/>
      <c r="AA191" s="126" t="s">
        <v>61</v>
      </c>
      <c r="AB191" s="2"/>
      <c r="AC191" s="6"/>
      <c r="AD191" s="126" t="s">
        <v>61</v>
      </c>
      <c r="AE191" s="2"/>
      <c r="AF191" s="2"/>
      <c r="AG191" s="2"/>
      <c r="AH191" s="2"/>
      <c r="AI191" s="2"/>
      <c r="AJ191" s="2"/>
      <c r="AK191" s="2"/>
      <c r="AL191" s="168"/>
      <c r="AM191" s="126" t="s">
        <v>61</v>
      </c>
      <c r="AN191" s="2"/>
      <c r="AO191" s="2"/>
      <c r="AP191" s="2"/>
      <c r="AQ191" s="2"/>
      <c r="AR191" s="2"/>
      <c r="AS191" s="2"/>
      <c r="AT191" s="112"/>
      <c r="AU191" s="126" t="s">
        <v>61</v>
      </c>
      <c r="AV191" s="2"/>
      <c r="AW191" s="2"/>
      <c r="AX191" s="2"/>
      <c r="AY191" s="2"/>
      <c r="AZ191" s="2"/>
      <c r="BA191" s="2"/>
      <c r="BB191" s="2"/>
      <c r="BC191" s="168"/>
      <c r="BD191" s="126" t="s">
        <v>61</v>
      </c>
      <c r="BE191" s="2"/>
      <c r="BF191" s="2"/>
      <c r="BG191" s="2"/>
      <c r="BH191" s="2"/>
      <c r="BI191" s="168"/>
      <c r="BJ191" s="169" t="s">
        <v>61</v>
      </c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170"/>
      <c r="DG191" s="126" t="s">
        <v>61</v>
      </c>
      <c r="DH191" s="2"/>
      <c r="DI191" s="2"/>
      <c r="DJ191" s="2"/>
      <c r="DK191" s="2"/>
      <c r="DL191" s="2"/>
      <c r="DM191" s="2"/>
      <c r="DN191" s="2"/>
    </row>
    <row r="192" spans="1:118" ht="12.75" customHeight="1">
      <c r="A192" s="31" t="b">
        <v>0</v>
      </c>
      <c r="B192" s="8"/>
      <c r="C192" s="6"/>
      <c r="D192" s="125" t="s">
        <v>61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6"/>
      <c r="T192" s="126" t="s">
        <v>61</v>
      </c>
      <c r="U192" s="2"/>
      <c r="V192" s="2"/>
      <c r="W192" s="2"/>
      <c r="X192" s="2"/>
      <c r="Y192" s="2"/>
      <c r="Z192" s="6"/>
      <c r="AA192" s="126" t="s">
        <v>61</v>
      </c>
      <c r="AB192" s="2"/>
      <c r="AC192" s="6"/>
      <c r="AD192" s="126" t="s">
        <v>61</v>
      </c>
      <c r="AE192" s="2"/>
      <c r="AF192" s="2"/>
      <c r="AG192" s="2"/>
      <c r="AH192" s="2"/>
      <c r="AI192" s="2"/>
      <c r="AJ192" s="2"/>
      <c r="AK192" s="2"/>
      <c r="AL192" s="168"/>
      <c r="AM192" s="126" t="s">
        <v>61</v>
      </c>
      <c r="AN192" s="2"/>
      <c r="AO192" s="2"/>
      <c r="AP192" s="2"/>
      <c r="AQ192" s="2"/>
      <c r="AR192" s="2"/>
      <c r="AS192" s="2"/>
      <c r="AT192" s="112"/>
      <c r="AU192" s="126" t="s">
        <v>61</v>
      </c>
      <c r="AV192" s="2"/>
      <c r="AW192" s="2"/>
      <c r="AX192" s="2"/>
      <c r="AY192" s="2"/>
      <c r="AZ192" s="2"/>
      <c r="BA192" s="2"/>
      <c r="BB192" s="2"/>
      <c r="BC192" s="168"/>
      <c r="BD192" s="126" t="s">
        <v>61</v>
      </c>
      <c r="BE192" s="2"/>
      <c r="BF192" s="2"/>
      <c r="BG192" s="2"/>
      <c r="BH192" s="2"/>
      <c r="BI192" s="168"/>
      <c r="BJ192" s="169" t="s">
        <v>61</v>
      </c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170"/>
      <c r="DG192" s="126" t="s">
        <v>61</v>
      </c>
      <c r="DH192" s="2"/>
      <c r="DI192" s="2"/>
      <c r="DJ192" s="2"/>
      <c r="DK192" s="2"/>
      <c r="DL192" s="2"/>
      <c r="DM192" s="2"/>
      <c r="DN192" s="2"/>
    </row>
    <row r="193" spans="1:118" ht="12.75" customHeight="1">
      <c r="A193" s="31" t="b">
        <v>0</v>
      </c>
      <c r="B193" s="8"/>
      <c r="C193" s="6"/>
      <c r="D193" s="125" t="s">
        <v>61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6"/>
      <c r="T193" s="126" t="s">
        <v>61</v>
      </c>
      <c r="U193" s="2"/>
      <c r="V193" s="2"/>
      <c r="W193" s="2"/>
      <c r="X193" s="2"/>
      <c r="Y193" s="2"/>
      <c r="Z193" s="6"/>
      <c r="AA193" s="126" t="s">
        <v>61</v>
      </c>
      <c r="AB193" s="2"/>
      <c r="AC193" s="6"/>
      <c r="AD193" s="126" t="s">
        <v>61</v>
      </c>
      <c r="AE193" s="2"/>
      <c r="AF193" s="2"/>
      <c r="AG193" s="2"/>
      <c r="AH193" s="2"/>
      <c r="AI193" s="2"/>
      <c r="AJ193" s="2"/>
      <c r="AK193" s="2"/>
      <c r="AL193" s="168"/>
      <c r="AM193" s="126" t="s">
        <v>61</v>
      </c>
      <c r="AN193" s="2"/>
      <c r="AO193" s="2"/>
      <c r="AP193" s="2"/>
      <c r="AQ193" s="2"/>
      <c r="AR193" s="2"/>
      <c r="AS193" s="2"/>
      <c r="AT193" s="112"/>
      <c r="AU193" s="126" t="s">
        <v>61</v>
      </c>
      <c r="AV193" s="2"/>
      <c r="AW193" s="2"/>
      <c r="AX193" s="2"/>
      <c r="AY193" s="2"/>
      <c r="AZ193" s="2"/>
      <c r="BA193" s="2"/>
      <c r="BB193" s="2"/>
      <c r="BC193" s="168"/>
      <c r="BD193" s="126" t="s">
        <v>61</v>
      </c>
      <c r="BE193" s="2"/>
      <c r="BF193" s="2"/>
      <c r="BG193" s="2"/>
      <c r="BH193" s="2"/>
      <c r="BI193" s="168"/>
      <c r="BJ193" s="169" t="s">
        <v>61</v>
      </c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170"/>
      <c r="DG193" s="126" t="s">
        <v>61</v>
      </c>
      <c r="DH193" s="2"/>
      <c r="DI193" s="2"/>
      <c r="DJ193" s="2"/>
      <c r="DK193" s="2"/>
      <c r="DL193" s="2"/>
      <c r="DM193" s="2"/>
      <c r="DN193" s="2"/>
    </row>
    <row r="194" spans="1:118" ht="12.75" customHeight="1">
      <c r="A194" s="31" t="b">
        <v>0</v>
      </c>
      <c r="B194" s="8"/>
      <c r="C194" s="6"/>
      <c r="D194" s="125" t="s">
        <v>61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6"/>
      <c r="T194" s="126" t="s">
        <v>61</v>
      </c>
      <c r="U194" s="2"/>
      <c r="V194" s="2"/>
      <c r="W194" s="2"/>
      <c r="X194" s="2"/>
      <c r="Y194" s="2"/>
      <c r="Z194" s="6"/>
      <c r="AA194" s="126" t="s">
        <v>61</v>
      </c>
      <c r="AB194" s="2"/>
      <c r="AC194" s="6"/>
      <c r="AD194" s="126" t="s">
        <v>61</v>
      </c>
      <c r="AE194" s="2"/>
      <c r="AF194" s="2"/>
      <c r="AG194" s="2"/>
      <c r="AH194" s="2"/>
      <c r="AI194" s="2"/>
      <c r="AJ194" s="2"/>
      <c r="AK194" s="2"/>
      <c r="AL194" s="168"/>
      <c r="AM194" s="126" t="s">
        <v>61</v>
      </c>
      <c r="AN194" s="2"/>
      <c r="AO194" s="2"/>
      <c r="AP194" s="2"/>
      <c r="AQ194" s="2"/>
      <c r="AR194" s="2"/>
      <c r="AS194" s="2"/>
      <c r="AT194" s="112"/>
      <c r="AU194" s="126" t="s">
        <v>61</v>
      </c>
      <c r="AV194" s="2"/>
      <c r="AW194" s="2"/>
      <c r="AX194" s="2"/>
      <c r="AY194" s="2"/>
      <c r="AZ194" s="2"/>
      <c r="BA194" s="2"/>
      <c r="BB194" s="2"/>
      <c r="BC194" s="168"/>
      <c r="BD194" s="126" t="s">
        <v>61</v>
      </c>
      <c r="BE194" s="2"/>
      <c r="BF194" s="2"/>
      <c r="BG194" s="2"/>
      <c r="BH194" s="2"/>
      <c r="BI194" s="168"/>
      <c r="BJ194" s="169" t="s">
        <v>61</v>
      </c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170"/>
      <c r="DG194" s="126" t="s">
        <v>61</v>
      </c>
      <c r="DH194" s="2"/>
      <c r="DI194" s="2"/>
      <c r="DJ194" s="2"/>
      <c r="DK194" s="2"/>
      <c r="DL194" s="2"/>
      <c r="DM194" s="2"/>
      <c r="DN194" s="2"/>
    </row>
    <row r="195" spans="1:118" ht="12.75" customHeight="1">
      <c r="A195" s="31" t="b">
        <v>0</v>
      </c>
      <c r="B195" s="8"/>
      <c r="C195" s="6"/>
      <c r="D195" s="125" t="s">
        <v>61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6"/>
      <c r="T195" s="126" t="s">
        <v>61</v>
      </c>
      <c r="U195" s="2"/>
      <c r="V195" s="2"/>
      <c r="W195" s="2"/>
      <c r="X195" s="2"/>
      <c r="Y195" s="2"/>
      <c r="Z195" s="6"/>
      <c r="AA195" s="126" t="s">
        <v>61</v>
      </c>
      <c r="AB195" s="2"/>
      <c r="AC195" s="6"/>
      <c r="AD195" s="126" t="s">
        <v>61</v>
      </c>
      <c r="AE195" s="2"/>
      <c r="AF195" s="2"/>
      <c r="AG195" s="2"/>
      <c r="AH195" s="2"/>
      <c r="AI195" s="2"/>
      <c r="AJ195" s="2"/>
      <c r="AK195" s="2"/>
      <c r="AL195" s="168"/>
      <c r="AM195" s="126" t="s">
        <v>61</v>
      </c>
      <c r="AN195" s="2"/>
      <c r="AO195" s="2"/>
      <c r="AP195" s="2"/>
      <c r="AQ195" s="2"/>
      <c r="AR195" s="2"/>
      <c r="AS195" s="2"/>
      <c r="AT195" s="112"/>
      <c r="AU195" s="126" t="s">
        <v>61</v>
      </c>
      <c r="AV195" s="2"/>
      <c r="AW195" s="2"/>
      <c r="AX195" s="2"/>
      <c r="AY195" s="2"/>
      <c r="AZ195" s="2"/>
      <c r="BA195" s="2"/>
      <c r="BB195" s="2"/>
      <c r="BC195" s="168"/>
      <c r="BD195" s="126" t="s">
        <v>61</v>
      </c>
      <c r="BE195" s="2"/>
      <c r="BF195" s="2"/>
      <c r="BG195" s="2"/>
      <c r="BH195" s="2"/>
      <c r="BI195" s="168"/>
      <c r="BJ195" s="169" t="s">
        <v>61</v>
      </c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170"/>
      <c r="DG195" s="126" t="s">
        <v>61</v>
      </c>
      <c r="DH195" s="2"/>
      <c r="DI195" s="2"/>
      <c r="DJ195" s="2"/>
      <c r="DK195" s="2"/>
      <c r="DL195" s="2"/>
      <c r="DM195" s="2"/>
      <c r="DN195" s="2"/>
    </row>
    <row r="196" spans="1:118" ht="12.75" customHeight="1">
      <c r="A196" s="31" t="b">
        <v>0</v>
      </c>
      <c r="B196" s="8"/>
      <c r="C196" s="6"/>
      <c r="D196" s="125" t="s">
        <v>61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6"/>
      <c r="T196" s="126" t="s">
        <v>61</v>
      </c>
      <c r="U196" s="2"/>
      <c r="V196" s="2"/>
      <c r="W196" s="2"/>
      <c r="X196" s="2"/>
      <c r="Y196" s="2"/>
      <c r="Z196" s="6"/>
      <c r="AA196" s="126" t="s">
        <v>61</v>
      </c>
      <c r="AB196" s="2"/>
      <c r="AC196" s="6"/>
      <c r="AD196" s="126" t="s">
        <v>61</v>
      </c>
      <c r="AE196" s="2"/>
      <c r="AF196" s="2"/>
      <c r="AG196" s="2"/>
      <c r="AH196" s="2"/>
      <c r="AI196" s="2"/>
      <c r="AJ196" s="2"/>
      <c r="AK196" s="2"/>
      <c r="AL196" s="168"/>
      <c r="AM196" s="126" t="s">
        <v>61</v>
      </c>
      <c r="AN196" s="2"/>
      <c r="AO196" s="2"/>
      <c r="AP196" s="2"/>
      <c r="AQ196" s="2"/>
      <c r="AR196" s="2"/>
      <c r="AS196" s="2"/>
      <c r="AT196" s="112"/>
      <c r="AU196" s="126" t="s">
        <v>61</v>
      </c>
      <c r="AV196" s="2"/>
      <c r="AW196" s="2"/>
      <c r="AX196" s="2"/>
      <c r="AY196" s="2"/>
      <c r="AZ196" s="2"/>
      <c r="BA196" s="2"/>
      <c r="BB196" s="2"/>
      <c r="BC196" s="168"/>
      <c r="BD196" s="126" t="s">
        <v>61</v>
      </c>
      <c r="BE196" s="2"/>
      <c r="BF196" s="2"/>
      <c r="BG196" s="2"/>
      <c r="BH196" s="2"/>
      <c r="BI196" s="168"/>
      <c r="BJ196" s="169" t="s">
        <v>61</v>
      </c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170"/>
      <c r="DG196" s="126" t="s">
        <v>61</v>
      </c>
      <c r="DH196" s="2"/>
      <c r="DI196" s="2"/>
      <c r="DJ196" s="2"/>
      <c r="DK196" s="2"/>
      <c r="DL196" s="2"/>
      <c r="DM196" s="2"/>
      <c r="DN196" s="2"/>
    </row>
    <row r="197" spans="1:118" ht="12.75" customHeight="1">
      <c r="A197" s="31" t="b">
        <v>0</v>
      </c>
      <c r="B197" s="8"/>
      <c r="C197" s="6"/>
      <c r="D197" s="125" t="s">
        <v>61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6"/>
      <c r="T197" s="126" t="s">
        <v>61</v>
      </c>
      <c r="U197" s="2"/>
      <c r="V197" s="2"/>
      <c r="W197" s="2"/>
      <c r="X197" s="2"/>
      <c r="Y197" s="2"/>
      <c r="Z197" s="6"/>
      <c r="AA197" s="126" t="s">
        <v>61</v>
      </c>
      <c r="AB197" s="2"/>
      <c r="AC197" s="6"/>
      <c r="AD197" s="126" t="s">
        <v>61</v>
      </c>
      <c r="AE197" s="2"/>
      <c r="AF197" s="2"/>
      <c r="AG197" s="2"/>
      <c r="AH197" s="2"/>
      <c r="AI197" s="2"/>
      <c r="AJ197" s="2"/>
      <c r="AK197" s="2"/>
      <c r="AL197" s="168"/>
      <c r="AM197" s="126" t="s">
        <v>61</v>
      </c>
      <c r="AN197" s="2"/>
      <c r="AO197" s="2"/>
      <c r="AP197" s="2"/>
      <c r="AQ197" s="2"/>
      <c r="AR197" s="2"/>
      <c r="AS197" s="2"/>
      <c r="AT197" s="112"/>
      <c r="AU197" s="126" t="s">
        <v>61</v>
      </c>
      <c r="AV197" s="2"/>
      <c r="AW197" s="2"/>
      <c r="AX197" s="2"/>
      <c r="AY197" s="2"/>
      <c r="AZ197" s="2"/>
      <c r="BA197" s="2"/>
      <c r="BB197" s="2"/>
      <c r="BC197" s="168"/>
      <c r="BD197" s="126" t="s">
        <v>61</v>
      </c>
      <c r="BE197" s="2"/>
      <c r="BF197" s="2"/>
      <c r="BG197" s="2"/>
      <c r="BH197" s="2"/>
      <c r="BI197" s="168"/>
      <c r="BJ197" s="169" t="s">
        <v>61</v>
      </c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170"/>
      <c r="DG197" s="126" t="s">
        <v>61</v>
      </c>
      <c r="DH197" s="2"/>
      <c r="DI197" s="2"/>
      <c r="DJ197" s="2"/>
      <c r="DK197" s="2"/>
      <c r="DL197" s="2"/>
      <c r="DM197" s="2"/>
      <c r="DN197" s="2"/>
    </row>
    <row r="198" spans="1:118" ht="12.75" customHeight="1">
      <c r="A198" s="32"/>
      <c r="B198" s="32"/>
      <c r="C198" s="6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32"/>
      <c r="U198" s="32"/>
      <c r="V198" s="32"/>
      <c r="W198" s="32"/>
      <c r="X198" s="32"/>
      <c r="Y198" s="32"/>
      <c r="Z198" s="112"/>
      <c r="AA198" s="109"/>
      <c r="AB198" s="109"/>
      <c r="AC198" s="6"/>
      <c r="AD198" s="170"/>
      <c r="AE198" s="170"/>
      <c r="AF198" s="170"/>
      <c r="AG198" s="170"/>
      <c r="AH198" s="170"/>
      <c r="AI198" s="170"/>
      <c r="AJ198" s="170"/>
      <c r="AK198" s="170"/>
      <c r="AL198" s="168"/>
      <c r="AM198" s="32"/>
      <c r="AN198" s="32"/>
      <c r="AO198" s="32"/>
      <c r="AP198" s="32"/>
      <c r="AQ198" s="32"/>
      <c r="AR198" s="32"/>
      <c r="AS198" s="32"/>
      <c r="AT198" s="112"/>
      <c r="AU198" s="32"/>
      <c r="AV198" s="32"/>
      <c r="AW198" s="32"/>
      <c r="AX198" s="32"/>
      <c r="AY198" s="32"/>
      <c r="AZ198" s="32"/>
      <c r="BA198" s="32"/>
      <c r="BB198" s="32"/>
      <c r="BC198" s="168"/>
      <c r="BD198" s="32"/>
      <c r="BE198" s="32"/>
      <c r="BF198" s="32"/>
      <c r="BG198" s="32"/>
      <c r="BH198" s="32"/>
      <c r="BI198" s="168"/>
      <c r="BJ198" s="170"/>
      <c r="BK198" s="170"/>
      <c r="BL198" s="170"/>
      <c r="BM198" s="170"/>
      <c r="BN198" s="170"/>
      <c r="BO198" s="170"/>
      <c r="BP198" s="170"/>
      <c r="BQ198" s="170"/>
      <c r="BR198" s="170"/>
      <c r="BS198" s="170"/>
      <c r="BT198" s="170"/>
      <c r="BU198" s="170"/>
      <c r="BV198" s="170"/>
      <c r="BW198" s="170"/>
      <c r="BX198" s="170"/>
      <c r="BY198" s="170"/>
      <c r="BZ198" s="170"/>
      <c r="CA198" s="170"/>
      <c r="CB198" s="170"/>
      <c r="CC198" s="170"/>
      <c r="CD198" s="170"/>
      <c r="CE198" s="170"/>
      <c r="CF198" s="170"/>
      <c r="CG198" s="170"/>
      <c r="CH198" s="170"/>
      <c r="CI198" s="170"/>
      <c r="CJ198" s="170"/>
      <c r="CK198" s="170"/>
      <c r="CL198" s="170"/>
      <c r="CM198" s="170"/>
      <c r="CN198" s="170"/>
      <c r="CO198" s="170"/>
      <c r="CP198" s="170"/>
      <c r="CQ198" s="170"/>
      <c r="CR198" s="170"/>
      <c r="CS198" s="170"/>
      <c r="CT198" s="170"/>
      <c r="CU198" s="170"/>
      <c r="CV198" s="170"/>
      <c r="CW198" s="170"/>
      <c r="CX198" s="170"/>
      <c r="CY198" s="170"/>
      <c r="CZ198" s="170"/>
      <c r="DA198" s="170"/>
      <c r="DB198" s="170"/>
      <c r="DC198" s="170"/>
      <c r="DD198" s="170"/>
      <c r="DE198" s="170"/>
      <c r="DF198" s="170"/>
      <c r="DG198" s="170"/>
      <c r="DH198" s="170"/>
      <c r="DI198" s="170"/>
      <c r="DJ198" s="170"/>
      <c r="DK198" s="170"/>
      <c r="DL198" s="170"/>
      <c r="DM198" s="170"/>
      <c r="DN198" s="170"/>
    </row>
    <row r="199" spans="1:118" ht="12.75" customHeight="1">
      <c r="A199" s="166" t="s">
        <v>229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167"/>
      <c r="DG199" s="167"/>
      <c r="DH199" s="167"/>
      <c r="DI199" s="167"/>
      <c r="DJ199" s="167"/>
      <c r="DK199" s="167"/>
      <c r="DL199" s="167"/>
      <c r="DM199" s="167"/>
      <c r="DN199" s="167"/>
    </row>
    <row r="200" spans="1:118" ht="12.75" customHeight="1">
      <c r="A200" s="122" t="s">
        <v>230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6"/>
      <c r="Q200" s="122" t="s">
        <v>231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170"/>
      <c r="AG200" s="170"/>
      <c r="AH200" s="170"/>
      <c r="AI200" s="170"/>
      <c r="AJ200" s="170"/>
      <c r="AK200" s="170"/>
      <c r="AL200" s="168"/>
      <c r="AM200" s="32"/>
      <c r="AN200" s="32"/>
      <c r="AO200" s="32"/>
      <c r="AP200" s="32"/>
      <c r="AQ200" s="32"/>
      <c r="AR200" s="32"/>
      <c r="AS200" s="32"/>
      <c r="AT200" s="112"/>
      <c r="AU200" s="32"/>
      <c r="AV200" s="32"/>
      <c r="AW200" s="32"/>
      <c r="AX200" s="32"/>
      <c r="AY200" s="32"/>
      <c r="AZ200" s="32"/>
      <c r="BA200" s="32"/>
      <c r="BB200" s="32"/>
      <c r="BC200" s="168"/>
      <c r="BD200" s="32"/>
      <c r="BE200" s="32"/>
      <c r="BF200" s="32"/>
      <c r="BG200" s="32"/>
      <c r="BH200" s="32"/>
      <c r="BI200" s="168"/>
      <c r="BJ200" s="170"/>
      <c r="BK200" s="170"/>
      <c r="BL200" s="170"/>
      <c r="BM200" s="170"/>
      <c r="BN200" s="170"/>
      <c r="BO200" s="170"/>
      <c r="BP200" s="170"/>
      <c r="BQ200" s="170"/>
      <c r="BR200" s="170"/>
      <c r="BS200" s="170"/>
      <c r="BT200" s="170"/>
      <c r="BU200" s="170"/>
      <c r="BV200" s="170"/>
      <c r="BW200" s="170"/>
      <c r="BX200" s="170"/>
      <c r="BY200" s="170"/>
      <c r="BZ200" s="170"/>
      <c r="CA200" s="170"/>
      <c r="CB200" s="170"/>
      <c r="CC200" s="170"/>
      <c r="CD200" s="170"/>
      <c r="CE200" s="170"/>
      <c r="CF200" s="170"/>
      <c r="CG200" s="170"/>
      <c r="CH200" s="170"/>
      <c r="CI200" s="170"/>
      <c r="CJ200" s="170"/>
      <c r="CK200" s="170"/>
      <c r="CL200" s="170"/>
      <c r="CM200" s="170"/>
      <c r="CN200" s="170"/>
      <c r="CO200" s="170"/>
      <c r="CP200" s="170"/>
      <c r="CQ200" s="170"/>
      <c r="CR200" s="170"/>
      <c r="CS200" s="6"/>
      <c r="CT200" s="106"/>
      <c r="CU200" s="106"/>
      <c r="CV200" s="106"/>
      <c r="CW200" s="106"/>
      <c r="CX200" s="106"/>
      <c r="CY200" s="106"/>
      <c r="CZ200" s="106"/>
      <c r="DA200" s="106"/>
      <c r="DB200" s="106"/>
      <c r="DC200" s="106"/>
      <c r="DD200" s="106"/>
      <c r="DE200" s="6"/>
      <c r="DF200" s="106"/>
      <c r="DG200" s="171" t="s">
        <v>201</v>
      </c>
      <c r="DH200" s="172"/>
      <c r="DI200" s="172"/>
      <c r="DJ200" s="172"/>
      <c r="DK200" s="172"/>
      <c r="DL200" s="172"/>
      <c r="DM200" s="172"/>
      <c r="DN200" s="172"/>
    </row>
    <row r="201" spans="1:118" ht="12.75" customHeight="1">
      <c r="A201" s="173" t="s">
        <v>61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6"/>
      <c r="Q201" s="174" t="s">
        <v>61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170"/>
      <c r="DG201" s="175" t="s">
        <v>61</v>
      </c>
      <c r="DH201" s="8"/>
      <c r="DI201" s="8"/>
      <c r="DJ201" s="8"/>
      <c r="DK201" s="8"/>
      <c r="DL201" s="8"/>
      <c r="DM201" s="8"/>
      <c r="DN201" s="8"/>
    </row>
    <row r="202" spans="1:118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170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170"/>
      <c r="DG202" s="8"/>
      <c r="DH202" s="8"/>
      <c r="DI202" s="8"/>
      <c r="DJ202" s="8"/>
      <c r="DK202" s="8"/>
      <c r="DL202" s="8"/>
      <c r="DM202" s="8"/>
      <c r="DN202" s="8"/>
    </row>
    <row r="203" spans="1:118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70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170"/>
      <c r="DG203" s="2"/>
      <c r="DH203" s="2"/>
      <c r="DI203" s="2"/>
      <c r="DJ203" s="2"/>
      <c r="DK203" s="2"/>
      <c r="DL203" s="2"/>
      <c r="DM203" s="2"/>
      <c r="DN203" s="2"/>
    </row>
    <row r="204" spans="1:118" ht="12.75" customHeight="1">
      <c r="A204" s="170"/>
      <c r="B204" s="170"/>
      <c r="C204" s="3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  <c r="AA204" s="3"/>
      <c r="AB204" s="3"/>
      <c r="AC204" s="3"/>
      <c r="AD204" s="170"/>
      <c r="AE204" s="170"/>
      <c r="AF204" s="170"/>
      <c r="AG204" s="170"/>
      <c r="AH204" s="170"/>
      <c r="AI204" s="170"/>
      <c r="AJ204" s="170"/>
      <c r="AK204" s="170"/>
      <c r="AL204" s="168"/>
      <c r="AM204" s="170"/>
      <c r="AN204" s="170"/>
      <c r="AO204" s="170"/>
      <c r="AP204" s="170"/>
      <c r="AQ204" s="170"/>
      <c r="AR204" s="170"/>
      <c r="AS204" s="170"/>
      <c r="AT204" s="170"/>
      <c r="AU204" s="170"/>
      <c r="AV204" s="170"/>
      <c r="AW204" s="170"/>
      <c r="AX204" s="170"/>
      <c r="AY204" s="170"/>
      <c r="AZ204" s="170"/>
      <c r="BA204" s="170"/>
      <c r="BB204" s="170"/>
      <c r="BC204" s="168"/>
      <c r="BD204" s="170"/>
      <c r="BE204" s="170"/>
      <c r="BF204" s="170"/>
      <c r="BG204" s="170"/>
      <c r="BH204" s="170"/>
      <c r="BI204" s="168"/>
      <c r="BJ204" s="170"/>
      <c r="BK204" s="170"/>
      <c r="BL204" s="170"/>
      <c r="BM204" s="170"/>
      <c r="BN204" s="170"/>
      <c r="BO204" s="170"/>
      <c r="BP204" s="170"/>
      <c r="BQ204" s="170"/>
      <c r="BR204" s="170"/>
      <c r="BS204" s="170"/>
      <c r="BT204" s="170"/>
      <c r="BU204" s="170"/>
      <c r="BV204" s="170"/>
      <c r="BW204" s="170"/>
      <c r="BX204" s="170"/>
      <c r="BY204" s="170"/>
      <c r="BZ204" s="170"/>
      <c r="CA204" s="170"/>
      <c r="CB204" s="170"/>
      <c r="CC204" s="170"/>
      <c r="CD204" s="170"/>
      <c r="CE204" s="170"/>
      <c r="CF204" s="170"/>
      <c r="CG204" s="170"/>
      <c r="CH204" s="170"/>
      <c r="CI204" s="170"/>
      <c r="CJ204" s="170"/>
      <c r="CK204" s="170"/>
      <c r="CL204" s="170"/>
      <c r="CM204" s="170"/>
      <c r="CN204" s="170"/>
      <c r="CO204" s="170"/>
      <c r="CP204" s="170"/>
      <c r="CQ204" s="170"/>
      <c r="CR204" s="170"/>
      <c r="CS204" s="170"/>
      <c r="CT204" s="170"/>
      <c r="CU204" s="170"/>
      <c r="CV204" s="170"/>
      <c r="CW204" s="170"/>
      <c r="CX204" s="170"/>
      <c r="CY204" s="170"/>
      <c r="CZ204" s="170"/>
      <c r="DA204" s="170"/>
      <c r="DB204" s="170"/>
      <c r="DC204" s="170"/>
      <c r="DD204" s="170"/>
      <c r="DE204" s="170"/>
      <c r="DF204" s="170"/>
      <c r="DG204" s="170"/>
      <c r="DH204" s="170"/>
      <c r="DI204" s="170"/>
      <c r="DJ204" s="170"/>
      <c r="DK204" s="170"/>
      <c r="DL204" s="170"/>
      <c r="DM204" s="170"/>
      <c r="DN204" s="170"/>
    </row>
    <row r="205" spans="1:118" ht="12.75" customHeight="1">
      <c r="A205" s="173" t="s">
        <v>61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6"/>
      <c r="Q205" s="174" t="s">
        <v>61</v>
      </c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170"/>
      <c r="DG205" s="175" t="s">
        <v>61</v>
      </c>
      <c r="DH205" s="8"/>
      <c r="DI205" s="8"/>
      <c r="DJ205" s="8"/>
      <c r="DK205" s="8"/>
      <c r="DL205" s="8"/>
      <c r="DM205" s="8"/>
      <c r="DN205" s="8"/>
    </row>
    <row r="206" spans="1:118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170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170"/>
      <c r="DG206" s="8"/>
      <c r="DH206" s="8"/>
      <c r="DI206" s="8"/>
      <c r="DJ206" s="8"/>
      <c r="DK206" s="8"/>
      <c r="DL206" s="8"/>
      <c r="DM206" s="8"/>
      <c r="DN206" s="8"/>
    </row>
    <row r="207" spans="1:118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70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170"/>
      <c r="DG207" s="2"/>
      <c r="DH207" s="2"/>
      <c r="DI207" s="2"/>
      <c r="DJ207" s="2"/>
      <c r="DK207" s="2"/>
      <c r="DL207" s="2"/>
      <c r="DM207" s="2"/>
      <c r="DN207" s="2"/>
    </row>
    <row r="208" spans="1:118" ht="12.75" customHeight="1">
      <c r="A208" s="170"/>
      <c r="B208" s="170"/>
      <c r="C208" s="3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  <c r="AA208" s="3"/>
      <c r="AB208" s="3"/>
      <c r="AC208" s="3"/>
      <c r="AD208" s="170"/>
      <c r="AE208" s="170"/>
      <c r="AF208" s="170"/>
      <c r="AG208" s="170"/>
      <c r="AH208" s="170"/>
      <c r="AI208" s="170"/>
      <c r="AJ208" s="170"/>
      <c r="AK208" s="170"/>
      <c r="AL208" s="168"/>
      <c r="AM208" s="170"/>
      <c r="AN208" s="170"/>
      <c r="AO208" s="170"/>
      <c r="AP208" s="170"/>
      <c r="AQ208" s="170"/>
      <c r="AR208" s="170"/>
      <c r="AS208" s="170"/>
      <c r="AT208" s="170"/>
      <c r="AU208" s="170"/>
      <c r="AV208" s="170"/>
      <c r="AW208" s="170"/>
      <c r="AX208" s="170"/>
      <c r="AY208" s="170"/>
      <c r="AZ208" s="170"/>
      <c r="BA208" s="170"/>
      <c r="BB208" s="170"/>
      <c r="BC208" s="168"/>
      <c r="BD208" s="170"/>
      <c r="BE208" s="170"/>
      <c r="BF208" s="170"/>
      <c r="BG208" s="170"/>
      <c r="BH208" s="170"/>
      <c r="BI208" s="168"/>
      <c r="BJ208" s="170"/>
      <c r="BK208" s="170"/>
      <c r="BL208" s="170"/>
      <c r="BM208" s="170"/>
      <c r="BN208" s="170"/>
      <c r="BO208" s="170"/>
      <c r="BP208" s="170"/>
      <c r="BQ208" s="170"/>
      <c r="BR208" s="170"/>
      <c r="BS208" s="170"/>
      <c r="BT208" s="170"/>
      <c r="BU208" s="170"/>
      <c r="BV208" s="170"/>
      <c r="BW208" s="170"/>
      <c r="BX208" s="170"/>
      <c r="BY208" s="170"/>
      <c r="BZ208" s="170"/>
      <c r="CA208" s="170"/>
      <c r="CB208" s="170"/>
      <c r="CC208" s="170"/>
      <c r="CD208" s="170"/>
      <c r="CE208" s="170"/>
      <c r="CF208" s="170"/>
      <c r="CG208" s="170"/>
      <c r="CH208" s="170"/>
      <c r="CI208" s="170"/>
      <c r="CJ208" s="170"/>
      <c r="CK208" s="170"/>
      <c r="CL208" s="170"/>
      <c r="CM208" s="170"/>
      <c r="CN208" s="170"/>
      <c r="CO208" s="170"/>
      <c r="CP208" s="170"/>
      <c r="CQ208" s="170"/>
      <c r="CR208" s="170"/>
      <c r="CS208" s="170"/>
      <c r="CT208" s="170"/>
      <c r="CU208" s="170"/>
      <c r="CV208" s="170"/>
      <c r="CW208" s="170"/>
      <c r="CX208" s="170"/>
      <c r="CY208" s="170"/>
      <c r="CZ208" s="170"/>
      <c r="DA208" s="170"/>
      <c r="DB208" s="170"/>
      <c r="DC208" s="170"/>
      <c r="DD208" s="170"/>
      <c r="DE208" s="170"/>
      <c r="DF208" s="170"/>
      <c r="DG208" s="170"/>
      <c r="DH208" s="170"/>
      <c r="DI208" s="170"/>
      <c r="DJ208" s="170"/>
      <c r="DK208" s="170"/>
      <c r="DL208" s="170"/>
      <c r="DM208" s="170"/>
      <c r="DN208" s="170"/>
    </row>
    <row r="209" spans="1:118" ht="12.75" customHeight="1">
      <c r="A209" s="173" t="s">
        <v>61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6"/>
      <c r="Q209" s="174" t="s">
        <v>61</v>
      </c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170"/>
      <c r="DG209" s="175" t="s">
        <v>61</v>
      </c>
      <c r="DH209" s="8"/>
      <c r="DI209" s="8"/>
      <c r="DJ209" s="8"/>
      <c r="DK209" s="8"/>
      <c r="DL209" s="8"/>
      <c r="DM209" s="8"/>
      <c r="DN209" s="8"/>
    </row>
    <row r="210" spans="1:118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170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170"/>
      <c r="DG210" s="8"/>
      <c r="DH210" s="8"/>
      <c r="DI210" s="8"/>
      <c r="DJ210" s="8"/>
      <c r="DK210" s="8"/>
      <c r="DL210" s="8"/>
      <c r="DM210" s="8"/>
      <c r="DN210" s="8"/>
    </row>
    <row r="211" spans="1:118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70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170"/>
      <c r="DG211" s="2"/>
      <c r="DH211" s="2"/>
      <c r="DI211" s="2"/>
      <c r="DJ211" s="2"/>
      <c r="DK211" s="2"/>
      <c r="DL211" s="2"/>
      <c r="DM211" s="2"/>
      <c r="DN211" s="2"/>
    </row>
    <row r="212" spans="1:118" ht="12.75" customHeight="1">
      <c r="A212" s="170"/>
      <c r="B212" s="170"/>
      <c r="C212" s="3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  <c r="AA212" s="3"/>
      <c r="AB212" s="3"/>
      <c r="AC212" s="3"/>
      <c r="AD212" s="170"/>
      <c r="AE212" s="170"/>
      <c r="AF212" s="170"/>
      <c r="AG212" s="170"/>
      <c r="AH212" s="170"/>
      <c r="AI212" s="170"/>
      <c r="AJ212" s="170"/>
      <c r="AK212" s="170"/>
      <c r="AL212" s="168"/>
      <c r="AM212" s="170"/>
      <c r="AN212" s="170"/>
      <c r="AO212" s="170"/>
      <c r="AP212" s="170"/>
      <c r="AQ212" s="170"/>
      <c r="AR212" s="170"/>
      <c r="AS212" s="170"/>
      <c r="AT212" s="170"/>
      <c r="AU212" s="170"/>
      <c r="AV212" s="170"/>
      <c r="AW212" s="170"/>
      <c r="AX212" s="170"/>
      <c r="AY212" s="170"/>
      <c r="AZ212" s="170"/>
      <c r="BA212" s="170"/>
      <c r="BB212" s="170"/>
      <c r="BC212" s="168"/>
      <c r="BD212" s="170"/>
      <c r="BE212" s="170"/>
      <c r="BF212" s="170"/>
      <c r="BG212" s="170"/>
      <c r="BH212" s="170"/>
      <c r="BI212" s="168"/>
      <c r="BJ212" s="170"/>
      <c r="BK212" s="170"/>
      <c r="BL212" s="170"/>
      <c r="BM212" s="170"/>
      <c r="BN212" s="170"/>
      <c r="BO212" s="170"/>
      <c r="BP212" s="170"/>
      <c r="BQ212" s="170"/>
      <c r="BR212" s="170"/>
      <c r="BS212" s="170"/>
      <c r="BT212" s="170"/>
      <c r="BU212" s="170"/>
      <c r="BV212" s="170"/>
      <c r="BW212" s="170"/>
      <c r="BX212" s="170"/>
      <c r="BY212" s="170"/>
      <c r="BZ212" s="170"/>
      <c r="CA212" s="170"/>
      <c r="CB212" s="170"/>
      <c r="CC212" s="170"/>
      <c r="CD212" s="170"/>
      <c r="CE212" s="170"/>
      <c r="CF212" s="170"/>
      <c r="CG212" s="170"/>
      <c r="CH212" s="170"/>
      <c r="CI212" s="170"/>
      <c r="CJ212" s="170"/>
      <c r="CK212" s="170"/>
      <c r="CL212" s="170"/>
      <c r="CM212" s="170"/>
      <c r="CN212" s="170"/>
      <c r="CO212" s="170"/>
      <c r="CP212" s="170"/>
      <c r="CQ212" s="170"/>
      <c r="CR212" s="170"/>
      <c r="CS212" s="170"/>
      <c r="CT212" s="170"/>
      <c r="CU212" s="170"/>
      <c r="CV212" s="170"/>
      <c r="CW212" s="170"/>
      <c r="CX212" s="170"/>
      <c r="CY212" s="170"/>
      <c r="CZ212" s="170"/>
      <c r="DA212" s="170"/>
      <c r="DB212" s="170"/>
      <c r="DC212" s="170"/>
      <c r="DD212" s="170"/>
      <c r="DE212" s="170"/>
      <c r="DF212" s="170"/>
      <c r="DG212" s="170"/>
      <c r="DH212" s="170"/>
      <c r="DI212" s="170"/>
      <c r="DJ212" s="170"/>
      <c r="DK212" s="170"/>
      <c r="DL212" s="170"/>
      <c r="DM212" s="170"/>
      <c r="DN212" s="170"/>
    </row>
    <row r="213" spans="1:118" ht="12.75" customHeight="1">
      <c r="A213" s="173" t="s">
        <v>61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6"/>
      <c r="Q213" s="174" t="s">
        <v>61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170"/>
      <c r="DG213" s="175" t="s">
        <v>61</v>
      </c>
      <c r="DH213" s="8"/>
      <c r="DI213" s="8"/>
      <c r="DJ213" s="8"/>
      <c r="DK213" s="8"/>
      <c r="DL213" s="8"/>
      <c r="DM213" s="8"/>
      <c r="DN213" s="8"/>
    </row>
    <row r="214" spans="1:118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170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170"/>
      <c r="DG214" s="8"/>
      <c r="DH214" s="8"/>
      <c r="DI214" s="8"/>
      <c r="DJ214" s="8"/>
      <c r="DK214" s="8"/>
      <c r="DL214" s="8"/>
      <c r="DM214" s="8"/>
      <c r="DN214" s="8"/>
    </row>
    <row r="215" spans="1:118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70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170"/>
      <c r="DG215" s="2"/>
      <c r="DH215" s="2"/>
      <c r="DI215" s="2"/>
      <c r="DJ215" s="2"/>
      <c r="DK215" s="2"/>
      <c r="DL215" s="2"/>
      <c r="DM215" s="2"/>
      <c r="DN215" s="2"/>
    </row>
    <row r="216" spans="1:118" ht="12.75" customHeight="1">
      <c r="A216" s="170"/>
      <c r="B216" s="170"/>
      <c r="C216" s="3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  <c r="AA216" s="3"/>
      <c r="AB216" s="3"/>
      <c r="AC216" s="3"/>
      <c r="AD216" s="170"/>
      <c r="AE216" s="170"/>
      <c r="AF216" s="170"/>
      <c r="AG216" s="170"/>
      <c r="AH216" s="170"/>
      <c r="AI216" s="170"/>
      <c r="AJ216" s="170"/>
      <c r="AK216" s="170"/>
      <c r="AL216" s="168"/>
      <c r="AM216" s="170"/>
      <c r="AN216" s="170"/>
      <c r="AO216" s="170"/>
      <c r="AP216" s="170"/>
      <c r="AQ216" s="170"/>
      <c r="AR216" s="170"/>
      <c r="AS216" s="170"/>
      <c r="AT216" s="170"/>
      <c r="AU216" s="170"/>
      <c r="AV216" s="170"/>
      <c r="AW216" s="170"/>
      <c r="AX216" s="170"/>
      <c r="AY216" s="170"/>
      <c r="AZ216" s="170"/>
      <c r="BA216" s="170"/>
      <c r="BB216" s="170"/>
      <c r="BC216" s="168"/>
      <c r="BD216" s="170"/>
      <c r="BE216" s="170"/>
      <c r="BF216" s="170"/>
      <c r="BG216" s="170"/>
      <c r="BH216" s="170"/>
      <c r="BI216" s="168"/>
      <c r="BJ216" s="170"/>
      <c r="BK216" s="170"/>
      <c r="BL216" s="170"/>
      <c r="BM216" s="170"/>
      <c r="BN216" s="170"/>
      <c r="BO216" s="170"/>
      <c r="BP216" s="170"/>
      <c r="BQ216" s="170"/>
      <c r="BR216" s="170"/>
      <c r="BS216" s="170"/>
      <c r="BT216" s="170"/>
      <c r="BU216" s="170"/>
      <c r="BV216" s="170"/>
      <c r="BW216" s="170"/>
      <c r="BX216" s="170"/>
      <c r="BY216" s="170"/>
      <c r="BZ216" s="170"/>
      <c r="CA216" s="170"/>
      <c r="CB216" s="170"/>
      <c r="CC216" s="170"/>
      <c r="CD216" s="170"/>
      <c r="CE216" s="170"/>
      <c r="CF216" s="170"/>
      <c r="CG216" s="170"/>
      <c r="CH216" s="170"/>
      <c r="CI216" s="170"/>
      <c r="CJ216" s="170"/>
      <c r="CK216" s="170"/>
      <c r="CL216" s="170"/>
      <c r="CM216" s="170"/>
      <c r="CN216" s="170"/>
      <c r="CO216" s="170"/>
      <c r="CP216" s="170"/>
      <c r="CQ216" s="170"/>
      <c r="CR216" s="170"/>
      <c r="CS216" s="170"/>
      <c r="CT216" s="170"/>
      <c r="CU216" s="170"/>
      <c r="CV216" s="170"/>
      <c r="CW216" s="170"/>
      <c r="CX216" s="170"/>
      <c r="CY216" s="170"/>
      <c r="CZ216" s="170"/>
      <c r="DA216" s="170"/>
      <c r="DB216" s="170"/>
      <c r="DC216" s="170"/>
      <c r="DD216" s="170"/>
      <c r="DE216" s="170"/>
      <c r="DF216" s="170"/>
      <c r="DG216" s="170"/>
      <c r="DH216" s="170"/>
      <c r="DI216" s="170"/>
      <c r="DJ216" s="170"/>
      <c r="DK216" s="170"/>
      <c r="DL216" s="170"/>
      <c r="DM216" s="170"/>
      <c r="DN216" s="170"/>
    </row>
    <row r="217" spans="1:118" ht="12.75" customHeight="1">
      <c r="A217" s="173" t="s">
        <v>61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6"/>
      <c r="Q217" s="174" t="s">
        <v>61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170"/>
      <c r="DG217" s="175" t="s">
        <v>61</v>
      </c>
      <c r="DH217" s="8"/>
      <c r="DI217" s="8"/>
      <c r="DJ217" s="8"/>
      <c r="DK217" s="8"/>
      <c r="DL217" s="8"/>
      <c r="DM217" s="8"/>
      <c r="DN217" s="8"/>
    </row>
    <row r="218" spans="1:1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170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170"/>
      <c r="DG218" s="8"/>
      <c r="DH218" s="8"/>
      <c r="DI218" s="8"/>
      <c r="DJ218" s="8"/>
      <c r="DK218" s="8"/>
      <c r="DL218" s="8"/>
      <c r="DM218" s="8"/>
      <c r="DN218" s="8"/>
    </row>
    <row r="219" spans="1:118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70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170"/>
      <c r="DG219" s="2"/>
      <c r="DH219" s="2"/>
      <c r="DI219" s="2"/>
      <c r="DJ219" s="2"/>
      <c r="DK219" s="2"/>
      <c r="DL219" s="2"/>
      <c r="DM219" s="2"/>
      <c r="DN219" s="2"/>
    </row>
    <row r="220" spans="1:118" ht="12.75" customHeight="1">
      <c r="A220" s="170"/>
      <c r="B220" s="170"/>
      <c r="C220" s="3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3"/>
      <c r="AB220" s="3"/>
      <c r="AC220" s="3"/>
      <c r="AD220" s="170"/>
      <c r="AE220" s="170"/>
      <c r="AF220" s="170"/>
      <c r="AG220" s="170"/>
      <c r="AH220" s="170"/>
      <c r="AI220" s="170"/>
      <c r="AJ220" s="170"/>
      <c r="AK220" s="170"/>
      <c r="AL220" s="168"/>
      <c r="AM220" s="170"/>
      <c r="AN220" s="170"/>
      <c r="AO220" s="170"/>
      <c r="AP220" s="170"/>
      <c r="AQ220" s="170"/>
      <c r="AR220" s="170"/>
      <c r="AS220" s="170"/>
      <c r="AT220" s="170"/>
      <c r="AU220" s="170"/>
      <c r="AV220" s="170"/>
      <c r="AW220" s="170"/>
      <c r="AX220" s="170"/>
      <c r="AY220" s="170"/>
      <c r="AZ220" s="170"/>
      <c r="BA220" s="170"/>
      <c r="BB220" s="170"/>
      <c r="BC220" s="168"/>
      <c r="BD220" s="170"/>
      <c r="BE220" s="170"/>
      <c r="BF220" s="170"/>
      <c r="BG220" s="170"/>
      <c r="BH220" s="170"/>
      <c r="BI220" s="168"/>
      <c r="BJ220" s="170"/>
      <c r="BK220" s="170"/>
      <c r="BL220" s="170"/>
      <c r="BM220" s="170"/>
      <c r="BN220" s="170"/>
      <c r="BO220" s="170"/>
      <c r="BP220" s="170"/>
      <c r="BQ220" s="170"/>
      <c r="BR220" s="170"/>
      <c r="BS220" s="170"/>
      <c r="BT220" s="170"/>
      <c r="BU220" s="170"/>
      <c r="BV220" s="170"/>
      <c r="BW220" s="170"/>
      <c r="BX220" s="170"/>
      <c r="BY220" s="170"/>
      <c r="BZ220" s="170"/>
      <c r="CA220" s="170"/>
      <c r="CB220" s="170"/>
      <c r="CC220" s="170"/>
      <c r="CD220" s="170"/>
      <c r="CE220" s="170"/>
      <c r="CF220" s="170"/>
      <c r="CG220" s="170"/>
      <c r="CH220" s="170"/>
      <c r="CI220" s="170"/>
      <c r="CJ220" s="170"/>
      <c r="CK220" s="170"/>
      <c r="CL220" s="170"/>
      <c r="CM220" s="170"/>
      <c r="CN220" s="170"/>
      <c r="CO220" s="170"/>
      <c r="CP220" s="170"/>
      <c r="CQ220" s="170"/>
      <c r="CR220" s="170"/>
      <c r="CS220" s="170"/>
      <c r="CT220" s="170"/>
      <c r="CU220" s="170"/>
      <c r="CV220" s="170"/>
      <c r="CW220" s="170"/>
      <c r="CX220" s="170"/>
      <c r="CY220" s="170"/>
      <c r="CZ220" s="170"/>
      <c r="DA220" s="170"/>
      <c r="DB220" s="170"/>
      <c r="DC220" s="170"/>
      <c r="DD220" s="170"/>
      <c r="DE220" s="170"/>
      <c r="DF220" s="170"/>
      <c r="DG220" s="170"/>
      <c r="DH220" s="170"/>
      <c r="DI220" s="170"/>
      <c r="DJ220" s="170"/>
      <c r="DK220" s="170"/>
      <c r="DL220" s="170"/>
      <c r="DM220" s="170"/>
      <c r="DN220" s="170"/>
    </row>
    <row r="221" spans="1:118" ht="12.75" customHeight="1">
      <c r="A221" s="173" t="s">
        <v>61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6"/>
      <c r="Q221" s="174" t="s">
        <v>61</v>
      </c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170"/>
      <c r="DG221" s="175" t="s">
        <v>61</v>
      </c>
      <c r="DH221" s="8"/>
      <c r="DI221" s="8"/>
      <c r="DJ221" s="8"/>
      <c r="DK221" s="8"/>
      <c r="DL221" s="8"/>
      <c r="DM221" s="8"/>
      <c r="DN221" s="8"/>
    </row>
    <row r="222" spans="1:118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170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170"/>
      <c r="DG222" s="8"/>
      <c r="DH222" s="8"/>
      <c r="DI222" s="8"/>
      <c r="DJ222" s="8"/>
      <c r="DK222" s="8"/>
      <c r="DL222" s="8"/>
      <c r="DM222" s="8"/>
      <c r="DN222" s="8"/>
    </row>
    <row r="223" spans="1:118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70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170"/>
      <c r="DG223" s="2"/>
      <c r="DH223" s="2"/>
      <c r="DI223" s="2"/>
      <c r="DJ223" s="2"/>
      <c r="DK223" s="2"/>
      <c r="DL223" s="2"/>
      <c r="DM223" s="2"/>
      <c r="DN223" s="2"/>
    </row>
    <row r="224" spans="1:118" ht="12.75" customHeight="1">
      <c r="A224" s="170"/>
      <c r="B224" s="170"/>
      <c r="C224" s="3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  <c r="AA224" s="3"/>
      <c r="AB224" s="3"/>
      <c r="AC224" s="3"/>
      <c r="AD224" s="170"/>
      <c r="AE224" s="170"/>
      <c r="AF224" s="170"/>
      <c r="AG224" s="170"/>
      <c r="AH224" s="170"/>
      <c r="AI224" s="170"/>
      <c r="AJ224" s="170"/>
      <c r="AK224" s="170"/>
      <c r="AL224" s="168"/>
      <c r="AM224" s="170"/>
      <c r="AN224" s="170"/>
      <c r="AO224" s="170"/>
      <c r="AP224" s="170"/>
      <c r="AQ224" s="170"/>
      <c r="AR224" s="170"/>
      <c r="AS224" s="170"/>
      <c r="AT224" s="170"/>
      <c r="AU224" s="170"/>
      <c r="AV224" s="170"/>
      <c r="AW224" s="170"/>
      <c r="AX224" s="170"/>
      <c r="AY224" s="170"/>
      <c r="AZ224" s="170"/>
      <c r="BA224" s="170"/>
      <c r="BB224" s="170"/>
      <c r="BC224" s="168"/>
      <c r="BD224" s="170"/>
      <c r="BE224" s="170"/>
      <c r="BF224" s="170"/>
      <c r="BG224" s="170"/>
      <c r="BH224" s="170"/>
      <c r="BI224" s="168"/>
      <c r="BJ224" s="170"/>
      <c r="BK224" s="170"/>
      <c r="BL224" s="170"/>
      <c r="BM224" s="170"/>
      <c r="BN224" s="170"/>
      <c r="BO224" s="170"/>
      <c r="BP224" s="170"/>
      <c r="BQ224" s="170"/>
      <c r="BR224" s="170"/>
      <c r="BS224" s="170"/>
      <c r="BT224" s="170"/>
      <c r="BU224" s="170"/>
      <c r="BV224" s="170"/>
      <c r="BW224" s="170"/>
      <c r="BX224" s="170"/>
      <c r="BY224" s="170"/>
      <c r="BZ224" s="170"/>
      <c r="CA224" s="170"/>
      <c r="CB224" s="170"/>
      <c r="CC224" s="170"/>
      <c r="CD224" s="170"/>
      <c r="CE224" s="170"/>
      <c r="CF224" s="170"/>
      <c r="CG224" s="170"/>
      <c r="CH224" s="170"/>
      <c r="CI224" s="170"/>
      <c r="CJ224" s="170"/>
      <c r="CK224" s="170"/>
      <c r="CL224" s="170"/>
      <c r="CM224" s="170"/>
      <c r="CN224" s="170"/>
      <c r="CO224" s="170"/>
      <c r="CP224" s="170"/>
      <c r="CQ224" s="170"/>
      <c r="CR224" s="170"/>
      <c r="CS224" s="170"/>
      <c r="CT224" s="170"/>
      <c r="CU224" s="170"/>
      <c r="CV224" s="170"/>
      <c r="CW224" s="170"/>
      <c r="CX224" s="170"/>
      <c r="CY224" s="170"/>
      <c r="CZ224" s="170"/>
      <c r="DA224" s="170"/>
      <c r="DB224" s="170"/>
      <c r="DC224" s="170"/>
      <c r="DD224" s="170"/>
      <c r="DE224" s="170"/>
      <c r="DF224" s="170"/>
      <c r="DG224" s="170"/>
      <c r="DH224" s="170"/>
      <c r="DI224" s="170"/>
      <c r="DJ224" s="170"/>
      <c r="DK224" s="170"/>
      <c r="DL224" s="170"/>
      <c r="DM224" s="170"/>
      <c r="DN224" s="170"/>
    </row>
    <row r="225" spans="1:118" ht="12.75" customHeight="1">
      <c r="A225" s="173" t="s">
        <v>61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6"/>
      <c r="Q225" s="174" t="s">
        <v>61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170"/>
      <c r="DG225" s="175" t="s">
        <v>61</v>
      </c>
      <c r="DH225" s="8"/>
      <c r="DI225" s="8"/>
      <c r="DJ225" s="8"/>
      <c r="DK225" s="8"/>
      <c r="DL225" s="8"/>
      <c r="DM225" s="8"/>
      <c r="DN225" s="8"/>
    </row>
    <row r="226" spans="1:118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170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170"/>
      <c r="DG226" s="8"/>
      <c r="DH226" s="8"/>
      <c r="DI226" s="8"/>
      <c r="DJ226" s="8"/>
      <c r="DK226" s="8"/>
      <c r="DL226" s="8"/>
      <c r="DM226" s="8"/>
      <c r="DN226" s="8"/>
    </row>
    <row r="227" spans="1:118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70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170"/>
      <c r="DG227" s="2"/>
      <c r="DH227" s="2"/>
      <c r="DI227" s="2"/>
      <c r="DJ227" s="2"/>
      <c r="DK227" s="2"/>
      <c r="DL227" s="2"/>
      <c r="DM227" s="2"/>
      <c r="DN227" s="2"/>
    </row>
    <row r="228" spans="1:118" ht="12.75" customHeight="1">
      <c r="A228" s="170"/>
      <c r="B228" s="170"/>
      <c r="C228" s="3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  <c r="AA228" s="3"/>
      <c r="AB228" s="3"/>
      <c r="AC228" s="3"/>
      <c r="AD228" s="170"/>
      <c r="AE228" s="170"/>
      <c r="AF228" s="170"/>
      <c r="AG228" s="170"/>
      <c r="AH228" s="170"/>
      <c r="AI228" s="170"/>
      <c r="AJ228" s="170"/>
      <c r="AK228" s="170"/>
      <c r="AL228" s="168"/>
      <c r="AM228" s="170"/>
      <c r="AN228" s="170"/>
      <c r="AO228" s="170"/>
      <c r="AP228" s="170"/>
      <c r="AQ228" s="170"/>
      <c r="AR228" s="170"/>
      <c r="AS228" s="170"/>
      <c r="AT228" s="170"/>
      <c r="AU228" s="170"/>
      <c r="AV228" s="170"/>
      <c r="AW228" s="170"/>
      <c r="AX228" s="170"/>
      <c r="AY228" s="170"/>
      <c r="AZ228" s="170"/>
      <c r="BA228" s="170"/>
      <c r="BB228" s="170"/>
      <c r="BC228" s="168"/>
      <c r="BD228" s="170"/>
      <c r="BE228" s="170"/>
      <c r="BF228" s="170"/>
      <c r="BG228" s="170"/>
      <c r="BH228" s="170"/>
      <c r="BI228" s="168"/>
      <c r="BJ228" s="170"/>
      <c r="BK228" s="170"/>
      <c r="BL228" s="170"/>
      <c r="BM228" s="170"/>
      <c r="BN228" s="170"/>
      <c r="BO228" s="170"/>
      <c r="BP228" s="170"/>
      <c r="BQ228" s="170"/>
      <c r="BR228" s="170"/>
      <c r="BS228" s="170"/>
      <c r="BT228" s="170"/>
      <c r="BU228" s="170"/>
      <c r="BV228" s="170"/>
      <c r="BW228" s="170"/>
      <c r="BX228" s="170"/>
      <c r="BY228" s="170"/>
      <c r="BZ228" s="170"/>
      <c r="CA228" s="170"/>
      <c r="CB228" s="170"/>
      <c r="CC228" s="170"/>
      <c r="CD228" s="170"/>
      <c r="CE228" s="170"/>
      <c r="CF228" s="170"/>
      <c r="CG228" s="170"/>
      <c r="CH228" s="170"/>
      <c r="CI228" s="170"/>
      <c r="CJ228" s="170"/>
      <c r="CK228" s="170"/>
      <c r="CL228" s="170"/>
      <c r="CM228" s="170"/>
      <c r="CN228" s="170"/>
      <c r="CO228" s="170"/>
      <c r="CP228" s="170"/>
      <c r="CQ228" s="170"/>
      <c r="CR228" s="170"/>
      <c r="CS228" s="170"/>
      <c r="CT228" s="170"/>
      <c r="CU228" s="170"/>
      <c r="CV228" s="170"/>
      <c r="CW228" s="170"/>
      <c r="CX228" s="170"/>
      <c r="CY228" s="170"/>
      <c r="CZ228" s="170"/>
      <c r="DA228" s="170"/>
      <c r="DB228" s="170"/>
      <c r="DC228" s="170"/>
      <c r="DD228" s="170"/>
      <c r="DE228" s="170"/>
      <c r="DF228" s="170"/>
      <c r="DG228" s="170"/>
      <c r="DH228" s="170"/>
      <c r="DI228" s="170"/>
      <c r="DJ228" s="170"/>
      <c r="DK228" s="170"/>
      <c r="DL228" s="170"/>
      <c r="DM228" s="170"/>
      <c r="DN228" s="170"/>
    </row>
    <row r="229" spans="1:118" ht="12.75" customHeight="1">
      <c r="A229" s="173" t="s">
        <v>61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6"/>
      <c r="Q229" s="174" t="s">
        <v>61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170"/>
      <c r="DG229" s="175" t="s">
        <v>61</v>
      </c>
      <c r="DH229" s="8"/>
      <c r="DI229" s="8"/>
      <c r="DJ229" s="8"/>
      <c r="DK229" s="8"/>
      <c r="DL229" s="8"/>
      <c r="DM229" s="8"/>
      <c r="DN229" s="8"/>
    </row>
    <row r="230" spans="1:118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170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170"/>
      <c r="DG230" s="8"/>
      <c r="DH230" s="8"/>
      <c r="DI230" s="8"/>
      <c r="DJ230" s="8"/>
      <c r="DK230" s="8"/>
      <c r="DL230" s="8"/>
      <c r="DM230" s="8"/>
      <c r="DN230" s="8"/>
    </row>
    <row r="231" spans="1:118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70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170"/>
      <c r="DG231" s="2"/>
      <c r="DH231" s="2"/>
      <c r="DI231" s="2"/>
      <c r="DJ231" s="2"/>
      <c r="DK231" s="2"/>
      <c r="DL231" s="2"/>
      <c r="DM231" s="2"/>
      <c r="DN231" s="2"/>
    </row>
    <row r="232" spans="1:118" ht="12.75" customHeight="1">
      <c r="A232" s="170"/>
      <c r="B232" s="170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  <c r="AB232" s="176"/>
      <c r="AC232" s="176"/>
      <c r="AD232" s="176"/>
      <c r="AE232" s="176"/>
      <c r="AF232" s="176"/>
      <c r="AG232" s="176"/>
      <c r="AH232" s="176"/>
      <c r="AI232" s="176"/>
      <c r="AJ232" s="176"/>
      <c r="AK232" s="176"/>
      <c r="AL232" s="176"/>
      <c r="AM232" s="176"/>
      <c r="AN232" s="176"/>
      <c r="AO232" s="176"/>
      <c r="AP232" s="176"/>
      <c r="AQ232" s="176"/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  <c r="BG232" s="176"/>
      <c r="BH232" s="176"/>
      <c r="BI232" s="176"/>
      <c r="BJ232" s="176"/>
      <c r="BK232" s="176"/>
      <c r="BL232" s="176"/>
      <c r="BM232" s="176"/>
      <c r="BN232" s="176"/>
      <c r="BO232" s="176"/>
      <c r="BP232" s="176"/>
      <c r="BQ232" s="176"/>
      <c r="BR232" s="176"/>
      <c r="BS232" s="176"/>
      <c r="BT232" s="176"/>
      <c r="BU232" s="176"/>
      <c r="BV232" s="176"/>
      <c r="BW232" s="176"/>
      <c r="BX232" s="176"/>
      <c r="BY232" s="176"/>
      <c r="BZ232" s="176"/>
      <c r="CA232" s="176"/>
      <c r="CB232" s="176"/>
      <c r="CC232" s="176"/>
      <c r="CD232" s="176"/>
      <c r="CE232" s="176"/>
      <c r="CF232" s="176"/>
      <c r="CG232" s="176"/>
      <c r="CH232" s="176"/>
      <c r="CI232" s="176"/>
      <c r="CJ232" s="176"/>
      <c r="CK232" s="176"/>
      <c r="CL232" s="176"/>
      <c r="CM232" s="176"/>
      <c r="CN232" s="176"/>
      <c r="CO232" s="176"/>
      <c r="CP232" s="176"/>
      <c r="CQ232" s="176"/>
      <c r="CR232" s="176"/>
      <c r="CS232" s="176"/>
      <c r="CT232" s="176"/>
      <c r="CU232" s="176"/>
      <c r="CV232" s="176"/>
      <c r="CW232" s="176"/>
      <c r="CX232" s="176"/>
      <c r="CY232" s="176"/>
      <c r="CZ232" s="176"/>
      <c r="DA232" s="176"/>
      <c r="DB232" s="176"/>
      <c r="DC232" s="176"/>
      <c r="DD232" s="176"/>
      <c r="DE232" s="176"/>
      <c r="DF232" s="170"/>
      <c r="DG232" s="177"/>
      <c r="DH232" s="177"/>
      <c r="DI232" s="177"/>
      <c r="DJ232" s="177"/>
      <c r="DK232" s="177"/>
      <c r="DL232" s="177"/>
      <c r="DM232" s="177"/>
      <c r="DN232" s="177"/>
    </row>
    <row r="233" spans="1:118" ht="12.75" customHeight="1">
      <c r="A233" s="170"/>
      <c r="B233" s="170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/>
      <c r="BH233" s="176"/>
      <c r="BI233" s="176"/>
      <c r="BJ233" s="176"/>
      <c r="BK233" s="176"/>
      <c r="BL233" s="176"/>
      <c r="BM233" s="176"/>
      <c r="BN233" s="176"/>
      <c r="BO233" s="176"/>
      <c r="BP233" s="176"/>
      <c r="BQ233" s="176"/>
      <c r="BR233" s="176"/>
      <c r="BS233" s="176"/>
      <c r="BT233" s="176"/>
      <c r="BU233" s="176"/>
      <c r="BV233" s="176"/>
      <c r="BW233" s="176"/>
      <c r="BX233" s="176"/>
      <c r="BY233" s="176"/>
      <c r="BZ233" s="176"/>
      <c r="CA233" s="176"/>
      <c r="CB233" s="176"/>
      <c r="CC233" s="176"/>
      <c r="CD233" s="176"/>
      <c r="CE233" s="176"/>
      <c r="CF233" s="176"/>
      <c r="CG233" s="176"/>
      <c r="CH233" s="176"/>
      <c r="CI233" s="176"/>
      <c r="CJ233" s="176"/>
      <c r="CK233" s="176"/>
      <c r="CL233" s="176"/>
      <c r="CM233" s="176"/>
      <c r="CN233" s="176"/>
      <c r="CO233" s="176"/>
      <c r="CP233" s="176"/>
      <c r="CQ233" s="176"/>
      <c r="CR233" s="176"/>
      <c r="CS233" s="176"/>
      <c r="CT233" s="176"/>
      <c r="CU233" s="176"/>
      <c r="CV233" s="176"/>
      <c r="CW233" s="176"/>
      <c r="CX233" s="176"/>
      <c r="CY233" s="176"/>
      <c r="CZ233" s="176"/>
      <c r="DA233" s="176"/>
      <c r="DB233" s="176"/>
      <c r="DC233" s="176"/>
      <c r="DD233" s="176"/>
      <c r="DE233" s="176"/>
      <c r="DF233" s="170"/>
      <c r="DG233" s="177"/>
      <c r="DH233" s="177"/>
      <c r="DI233" s="177"/>
      <c r="DJ233" s="177"/>
      <c r="DK233" s="177"/>
      <c r="DL233" s="177"/>
      <c r="DM233" s="177"/>
      <c r="DN233" s="177"/>
    </row>
    <row r="234" spans="1:118" ht="12.75" customHeight="1">
      <c r="A234" s="170"/>
      <c r="B234" s="170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  <c r="BG234" s="176"/>
      <c r="BH234" s="176"/>
      <c r="BI234" s="176"/>
      <c r="BJ234" s="176"/>
      <c r="BK234" s="176"/>
      <c r="BL234" s="176"/>
      <c r="BM234" s="176"/>
      <c r="BN234" s="176"/>
      <c r="BO234" s="176"/>
      <c r="BP234" s="176"/>
      <c r="BQ234" s="176"/>
      <c r="BR234" s="176"/>
      <c r="BS234" s="176"/>
      <c r="BT234" s="176"/>
      <c r="BU234" s="176"/>
      <c r="BV234" s="176"/>
      <c r="BW234" s="176"/>
      <c r="BX234" s="176"/>
      <c r="BY234" s="176"/>
      <c r="BZ234" s="176"/>
      <c r="CA234" s="176"/>
      <c r="CB234" s="176"/>
      <c r="CC234" s="176"/>
      <c r="CD234" s="176"/>
      <c r="CE234" s="176"/>
      <c r="CF234" s="176"/>
      <c r="CG234" s="176"/>
      <c r="CH234" s="176"/>
      <c r="CI234" s="176"/>
      <c r="CJ234" s="176"/>
      <c r="CK234" s="176"/>
      <c r="CL234" s="176"/>
      <c r="CM234" s="176"/>
      <c r="CN234" s="176"/>
      <c r="CO234" s="176"/>
      <c r="CP234" s="176"/>
      <c r="CQ234" s="176"/>
      <c r="CR234" s="176"/>
      <c r="CS234" s="176"/>
      <c r="CT234" s="176"/>
      <c r="CU234" s="176"/>
      <c r="CV234" s="176"/>
      <c r="CW234" s="176"/>
      <c r="CX234" s="176"/>
      <c r="CY234" s="176"/>
      <c r="CZ234" s="176"/>
      <c r="DA234" s="176"/>
      <c r="DB234" s="176"/>
      <c r="DC234" s="176"/>
      <c r="DD234" s="176"/>
      <c r="DE234" s="176"/>
      <c r="DF234" s="170"/>
      <c r="DG234" s="177"/>
      <c r="DH234" s="177"/>
      <c r="DI234" s="177"/>
      <c r="DJ234" s="177"/>
      <c r="DK234" s="177"/>
      <c r="DL234" s="177"/>
      <c r="DM234" s="177"/>
      <c r="DN234" s="177"/>
    </row>
    <row r="235" spans="1:118" ht="12.75" customHeight="1">
      <c r="A235" s="170"/>
      <c r="B235" s="170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  <c r="BG235" s="176"/>
      <c r="BH235" s="176"/>
      <c r="BI235" s="176"/>
      <c r="BJ235" s="176"/>
      <c r="BK235" s="176"/>
      <c r="BL235" s="176"/>
      <c r="BM235" s="176"/>
      <c r="BN235" s="176"/>
      <c r="BO235" s="176"/>
      <c r="BP235" s="176"/>
      <c r="BQ235" s="176"/>
      <c r="BR235" s="176"/>
      <c r="BS235" s="176"/>
      <c r="BT235" s="176"/>
      <c r="BU235" s="176"/>
      <c r="BV235" s="176"/>
      <c r="BW235" s="176"/>
      <c r="BX235" s="176"/>
      <c r="BY235" s="176"/>
      <c r="BZ235" s="176"/>
      <c r="CA235" s="176"/>
      <c r="CB235" s="176"/>
      <c r="CC235" s="176"/>
      <c r="CD235" s="176"/>
      <c r="CE235" s="176"/>
      <c r="CF235" s="176"/>
      <c r="CG235" s="176"/>
      <c r="CH235" s="176"/>
      <c r="CI235" s="176"/>
      <c r="CJ235" s="176"/>
      <c r="CK235" s="176"/>
      <c r="CL235" s="176"/>
      <c r="CM235" s="176"/>
      <c r="CN235" s="176"/>
      <c r="CO235" s="176"/>
      <c r="CP235" s="176"/>
      <c r="CQ235" s="176"/>
      <c r="CR235" s="176"/>
      <c r="CS235" s="176"/>
      <c r="CT235" s="176"/>
      <c r="CU235" s="176"/>
      <c r="CV235" s="176"/>
      <c r="CW235" s="176"/>
      <c r="CX235" s="176"/>
      <c r="CY235" s="176"/>
      <c r="CZ235" s="176"/>
      <c r="DA235" s="176"/>
      <c r="DB235" s="176"/>
      <c r="DC235" s="176"/>
      <c r="DD235" s="176"/>
      <c r="DE235" s="176"/>
      <c r="DF235" s="170"/>
      <c r="DG235" s="177"/>
      <c r="DH235" s="177"/>
      <c r="DI235" s="177"/>
      <c r="DJ235" s="177"/>
      <c r="DK235" s="177"/>
      <c r="DL235" s="177"/>
      <c r="DM235" s="177"/>
      <c r="DN235" s="177"/>
    </row>
    <row r="236" spans="1:118" ht="12.75" customHeight="1">
      <c r="A236" s="170"/>
      <c r="B236" s="170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  <c r="BG236" s="176"/>
      <c r="BH236" s="176"/>
      <c r="BI236" s="176"/>
      <c r="BJ236" s="176"/>
      <c r="BK236" s="176"/>
      <c r="BL236" s="176"/>
      <c r="BM236" s="176"/>
      <c r="BN236" s="176"/>
      <c r="BO236" s="176"/>
      <c r="BP236" s="176"/>
      <c r="BQ236" s="176"/>
      <c r="BR236" s="176"/>
      <c r="BS236" s="176"/>
      <c r="BT236" s="176"/>
      <c r="BU236" s="176"/>
      <c r="BV236" s="176"/>
      <c r="BW236" s="176"/>
      <c r="BX236" s="176"/>
      <c r="BY236" s="176"/>
      <c r="BZ236" s="176"/>
      <c r="CA236" s="176"/>
      <c r="CB236" s="176"/>
      <c r="CC236" s="176"/>
      <c r="CD236" s="176"/>
      <c r="CE236" s="176"/>
      <c r="CF236" s="176"/>
      <c r="CG236" s="176"/>
      <c r="CH236" s="176"/>
      <c r="CI236" s="176"/>
      <c r="CJ236" s="176"/>
      <c r="CK236" s="176"/>
      <c r="CL236" s="176"/>
      <c r="CM236" s="176"/>
      <c r="CN236" s="176"/>
      <c r="CO236" s="176"/>
      <c r="CP236" s="176"/>
      <c r="CQ236" s="176"/>
      <c r="CR236" s="176"/>
      <c r="CS236" s="176"/>
      <c r="CT236" s="176"/>
      <c r="CU236" s="176"/>
      <c r="CV236" s="176"/>
      <c r="CW236" s="176"/>
      <c r="CX236" s="176"/>
      <c r="CY236" s="176"/>
      <c r="CZ236" s="176"/>
      <c r="DA236" s="176"/>
      <c r="DB236" s="176"/>
      <c r="DC236" s="176"/>
      <c r="DD236" s="176"/>
      <c r="DE236" s="176"/>
      <c r="DF236" s="170"/>
      <c r="DG236" s="177"/>
      <c r="DH236" s="177"/>
      <c r="DI236" s="177"/>
      <c r="DJ236" s="177"/>
      <c r="DK236" s="177"/>
      <c r="DL236" s="177"/>
      <c r="DM236" s="177"/>
      <c r="DN236" s="177"/>
    </row>
  </sheetData>
  <mergeCells count="1984">
    <mergeCell ref="A225:O227"/>
    <mergeCell ref="Q225:DE227"/>
    <mergeCell ref="DG225:DN227"/>
    <mergeCell ref="A229:O231"/>
    <mergeCell ref="Q229:DE231"/>
    <mergeCell ref="DG229:DN231"/>
    <mergeCell ref="A217:O219"/>
    <mergeCell ref="Q217:DE219"/>
    <mergeCell ref="DG217:DN219"/>
    <mergeCell ref="A221:O223"/>
    <mergeCell ref="Q221:DE223"/>
    <mergeCell ref="DG221:DN223"/>
    <mergeCell ref="A209:O211"/>
    <mergeCell ref="Q209:DE211"/>
    <mergeCell ref="DG209:DN211"/>
    <mergeCell ref="A213:O215"/>
    <mergeCell ref="Q213:DE215"/>
    <mergeCell ref="DG213:DN215"/>
    <mergeCell ref="A200:O200"/>
    <mergeCell ref="Q200:AE200"/>
    <mergeCell ref="A201:O203"/>
    <mergeCell ref="Q201:DE203"/>
    <mergeCell ref="DG201:DN203"/>
    <mergeCell ref="A205:O207"/>
    <mergeCell ref="Q205:DE207"/>
    <mergeCell ref="DG205:DN207"/>
    <mergeCell ref="AM197:AS197"/>
    <mergeCell ref="AU197:BB197"/>
    <mergeCell ref="BD197:BH197"/>
    <mergeCell ref="BJ197:DE197"/>
    <mergeCell ref="DG197:DN197"/>
    <mergeCell ref="A199:DE199"/>
    <mergeCell ref="AM196:AS196"/>
    <mergeCell ref="AU196:BB196"/>
    <mergeCell ref="BD196:BH196"/>
    <mergeCell ref="BJ196:DE196"/>
    <mergeCell ref="DG196:DN196"/>
    <mergeCell ref="A197:B197"/>
    <mergeCell ref="D197:R197"/>
    <mergeCell ref="T197:Y197"/>
    <mergeCell ref="AA197:AB197"/>
    <mergeCell ref="AD197:AK197"/>
    <mergeCell ref="AM195:AS195"/>
    <mergeCell ref="AU195:BB195"/>
    <mergeCell ref="BD195:BH195"/>
    <mergeCell ref="BJ195:DE195"/>
    <mergeCell ref="DG195:DN195"/>
    <mergeCell ref="A196:B196"/>
    <mergeCell ref="D196:R196"/>
    <mergeCell ref="T196:Y196"/>
    <mergeCell ref="AA196:AB196"/>
    <mergeCell ref="AD196:AK196"/>
    <mergeCell ref="AM194:AS194"/>
    <mergeCell ref="AU194:BB194"/>
    <mergeCell ref="BD194:BH194"/>
    <mergeCell ref="BJ194:DE194"/>
    <mergeCell ref="DG194:DN194"/>
    <mergeCell ref="A195:B195"/>
    <mergeCell ref="D195:R195"/>
    <mergeCell ref="T195:Y195"/>
    <mergeCell ref="AA195:AB195"/>
    <mergeCell ref="AD195:AK195"/>
    <mergeCell ref="AM193:AS193"/>
    <mergeCell ref="AU193:BB193"/>
    <mergeCell ref="BD193:BH193"/>
    <mergeCell ref="BJ193:DE193"/>
    <mergeCell ref="DG193:DN193"/>
    <mergeCell ref="A194:B194"/>
    <mergeCell ref="D194:R194"/>
    <mergeCell ref="T194:Y194"/>
    <mergeCell ref="AA194:AB194"/>
    <mergeCell ref="AD194:AK194"/>
    <mergeCell ref="AM192:AS192"/>
    <mergeCell ref="AU192:BB192"/>
    <mergeCell ref="BD192:BH192"/>
    <mergeCell ref="BJ192:DE192"/>
    <mergeCell ref="DG192:DN192"/>
    <mergeCell ref="A193:B193"/>
    <mergeCell ref="D193:R193"/>
    <mergeCell ref="T193:Y193"/>
    <mergeCell ref="AA193:AB193"/>
    <mergeCell ref="AD193:AK193"/>
    <mergeCell ref="AM191:AS191"/>
    <mergeCell ref="AU191:BB191"/>
    <mergeCell ref="BD191:BH191"/>
    <mergeCell ref="BJ191:DE191"/>
    <mergeCell ref="DG191:DN191"/>
    <mergeCell ref="A192:B192"/>
    <mergeCell ref="D192:R192"/>
    <mergeCell ref="T192:Y192"/>
    <mergeCell ref="AA192:AB192"/>
    <mergeCell ref="AD192:AK192"/>
    <mergeCell ref="AM190:AS190"/>
    <mergeCell ref="AU190:BB190"/>
    <mergeCell ref="BD190:BH190"/>
    <mergeCell ref="BJ190:DE190"/>
    <mergeCell ref="DG190:DN190"/>
    <mergeCell ref="A191:B191"/>
    <mergeCell ref="D191:R191"/>
    <mergeCell ref="T191:Y191"/>
    <mergeCell ref="AA191:AB191"/>
    <mergeCell ref="AD191:AK191"/>
    <mergeCell ref="AM189:AS189"/>
    <mergeCell ref="AU189:BB189"/>
    <mergeCell ref="BD189:BH189"/>
    <mergeCell ref="BJ189:DE189"/>
    <mergeCell ref="DG189:DN189"/>
    <mergeCell ref="A190:B190"/>
    <mergeCell ref="D190:R190"/>
    <mergeCell ref="T190:Y190"/>
    <mergeCell ref="AA190:AB190"/>
    <mergeCell ref="AD190:AK190"/>
    <mergeCell ref="AM188:AS188"/>
    <mergeCell ref="AU188:BB188"/>
    <mergeCell ref="BD188:BH188"/>
    <mergeCell ref="BJ188:DE188"/>
    <mergeCell ref="DG188:DN188"/>
    <mergeCell ref="A189:B189"/>
    <mergeCell ref="D189:R189"/>
    <mergeCell ref="T189:Y189"/>
    <mergeCell ref="AA189:AB189"/>
    <mergeCell ref="AD189:AK189"/>
    <mergeCell ref="AM187:AS187"/>
    <mergeCell ref="AU187:BB187"/>
    <mergeCell ref="BD187:BH187"/>
    <mergeCell ref="BJ187:BP187"/>
    <mergeCell ref="DG187:DN187"/>
    <mergeCell ref="A188:B188"/>
    <mergeCell ref="D188:R188"/>
    <mergeCell ref="T188:Y188"/>
    <mergeCell ref="AA188:AB188"/>
    <mergeCell ref="AD188:AK188"/>
    <mergeCell ref="AM186:AS186"/>
    <mergeCell ref="AU186:BB186"/>
    <mergeCell ref="BD186:BH186"/>
    <mergeCell ref="BJ186:DE186"/>
    <mergeCell ref="DG186:DN186"/>
    <mergeCell ref="A187:B187"/>
    <mergeCell ref="D187:R187"/>
    <mergeCell ref="T187:Y187"/>
    <mergeCell ref="AA187:AB187"/>
    <mergeCell ref="AD187:AK187"/>
    <mergeCell ref="AM185:AS185"/>
    <mergeCell ref="AU185:BB185"/>
    <mergeCell ref="BD185:BH185"/>
    <mergeCell ref="BJ185:DE185"/>
    <mergeCell ref="DG185:DN185"/>
    <mergeCell ref="A186:B186"/>
    <mergeCell ref="D186:R186"/>
    <mergeCell ref="T186:Y186"/>
    <mergeCell ref="AA186:AB186"/>
    <mergeCell ref="AD186:AK186"/>
    <mergeCell ref="AM184:AS184"/>
    <mergeCell ref="AU184:BB184"/>
    <mergeCell ref="BD184:BH184"/>
    <mergeCell ref="BJ184:DE184"/>
    <mergeCell ref="DG184:DN184"/>
    <mergeCell ref="A185:B185"/>
    <mergeCell ref="D185:R185"/>
    <mergeCell ref="T185:Y185"/>
    <mergeCell ref="AA185:AB185"/>
    <mergeCell ref="AD185:AK185"/>
    <mergeCell ref="AM183:AS183"/>
    <mergeCell ref="AU183:BB183"/>
    <mergeCell ref="BD183:BH183"/>
    <mergeCell ref="BJ183:DE183"/>
    <mergeCell ref="DG183:DN183"/>
    <mergeCell ref="A184:B184"/>
    <mergeCell ref="D184:R184"/>
    <mergeCell ref="T184:Y184"/>
    <mergeCell ref="AA184:AB184"/>
    <mergeCell ref="AD184:AK184"/>
    <mergeCell ref="AM182:AS182"/>
    <mergeCell ref="AU182:BB182"/>
    <mergeCell ref="BD182:BH182"/>
    <mergeCell ref="BJ182:DE182"/>
    <mergeCell ref="DG182:DN182"/>
    <mergeCell ref="A183:B183"/>
    <mergeCell ref="D183:R183"/>
    <mergeCell ref="T183:Y183"/>
    <mergeCell ref="AA183:AB183"/>
    <mergeCell ref="AD183:AK183"/>
    <mergeCell ref="AM181:AS181"/>
    <mergeCell ref="AU181:BB181"/>
    <mergeCell ref="BD181:BH181"/>
    <mergeCell ref="BJ181:DE181"/>
    <mergeCell ref="DG181:DN181"/>
    <mergeCell ref="A182:B182"/>
    <mergeCell ref="D182:R182"/>
    <mergeCell ref="T182:Y182"/>
    <mergeCell ref="AA182:AB182"/>
    <mergeCell ref="AD182:AK182"/>
    <mergeCell ref="AM180:AS180"/>
    <mergeCell ref="AU180:BB180"/>
    <mergeCell ref="BD180:BH180"/>
    <mergeCell ref="BJ180:DE180"/>
    <mergeCell ref="DG180:DN180"/>
    <mergeCell ref="A181:B181"/>
    <mergeCell ref="D181:R181"/>
    <mergeCell ref="T181:Y181"/>
    <mergeCell ref="AA181:AB181"/>
    <mergeCell ref="AD181:AK181"/>
    <mergeCell ref="AM179:AS179"/>
    <mergeCell ref="AU179:BB179"/>
    <mergeCell ref="BD179:BH179"/>
    <mergeCell ref="BJ179:DE179"/>
    <mergeCell ref="DG179:DN179"/>
    <mergeCell ref="A180:B180"/>
    <mergeCell ref="D180:R180"/>
    <mergeCell ref="T180:Y180"/>
    <mergeCell ref="AA180:AB180"/>
    <mergeCell ref="AD180:AK180"/>
    <mergeCell ref="AM178:AS178"/>
    <mergeCell ref="AU178:BB178"/>
    <mergeCell ref="BD178:BH178"/>
    <mergeCell ref="BJ178:DE178"/>
    <mergeCell ref="DG178:DN178"/>
    <mergeCell ref="A179:B179"/>
    <mergeCell ref="D179:R179"/>
    <mergeCell ref="T179:Y179"/>
    <mergeCell ref="AA179:AB179"/>
    <mergeCell ref="AD179:AK179"/>
    <mergeCell ref="AM177:AS177"/>
    <mergeCell ref="AU177:BB177"/>
    <mergeCell ref="BD177:BH177"/>
    <mergeCell ref="BJ177:DE177"/>
    <mergeCell ref="DG177:DN177"/>
    <mergeCell ref="A178:B178"/>
    <mergeCell ref="D178:R178"/>
    <mergeCell ref="T178:Y178"/>
    <mergeCell ref="AA178:AB178"/>
    <mergeCell ref="AD178:AK178"/>
    <mergeCell ref="AM176:AS176"/>
    <mergeCell ref="AU176:BB176"/>
    <mergeCell ref="BD176:BH176"/>
    <mergeCell ref="BJ176:BP176"/>
    <mergeCell ref="DG176:DN176"/>
    <mergeCell ref="A177:B177"/>
    <mergeCell ref="D177:R177"/>
    <mergeCell ref="T177:Y177"/>
    <mergeCell ref="AA177:AB177"/>
    <mergeCell ref="AD177:AK177"/>
    <mergeCell ref="AM175:AS175"/>
    <mergeCell ref="AU175:BB175"/>
    <mergeCell ref="BD175:BH175"/>
    <mergeCell ref="BJ175:DE175"/>
    <mergeCell ref="DG175:DN175"/>
    <mergeCell ref="A176:B176"/>
    <mergeCell ref="D176:R176"/>
    <mergeCell ref="T176:Y176"/>
    <mergeCell ref="AA176:AB176"/>
    <mergeCell ref="AD176:AK176"/>
    <mergeCell ref="AM174:AS174"/>
    <mergeCell ref="AU174:BB174"/>
    <mergeCell ref="BD174:BH174"/>
    <mergeCell ref="BJ174:DE174"/>
    <mergeCell ref="DG174:DN174"/>
    <mergeCell ref="A175:B175"/>
    <mergeCell ref="D175:R175"/>
    <mergeCell ref="T175:Y175"/>
    <mergeCell ref="AA175:AB175"/>
    <mergeCell ref="AD175:AK175"/>
    <mergeCell ref="AM173:AS173"/>
    <mergeCell ref="AU173:BB173"/>
    <mergeCell ref="BD173:BH173"/>
    <mergeCell ref="BJ173:DE173"/>
    <mergeCell ref="DG173:DN173"/>
    <mergeCell ref="A174:B174"/>
    <mergeCell ref="D174:R174"/>
    <mergeCell ref="T174:Y174"/>
    <mergeCell ref="AA174:AB174"/>
    <mergeCell ref="AD174:AK174"/>
    <mergeCell ref="AM172:AS172"/>
    <mergeCell ref="AU172:BB172"/>
    <mergeCell ref="BD172:BH172"/>
    <mergeCell ref="BJ172:DE172"/>
    <mergeCell ref="DG172:DN172"/>
    <mergeCell ref="A173:B173"/>
    <mergeCell ref="D173:R173"/>
    <mergeCell ref="T173:Y173"/>
    <mergeCell ref="AA173:AB173"/>
    <mergeCell ref="AD173:AK173"/>
    <mergeCell ref="AM171:AS171"/>
    <mergeCell ref="AU171:BB171"/>
    <mergeCell ref="BD171:BH171"/>
    <mergeCell ref="BJ171:DE171"/>
    <mergeCell ref="DG171:DN171"/>
    <mergeCell ref="A172:B172"/>
    <mergeCell ref="D172:R172"/>
    <mergeCell ref="T172:Y172"/>
    <mergeCell ref="AA172:AB172"/>
    <mergeCell ref="AD172:AK172"/>
    <mergeCell ref="AM170:AS170"/>
    <mergeCell ref="AU170:BB170"/>
    <mergeCell ref="BD170:BH170"/>
    <mergeCell ref="BJ170:DE170"/>
    <mergeCell ref="DG170:DN170"/>
    <mergeCell ref="A171:B171"/>
    <mergeCell ref="D171:R171"/>
    <mergeCell ref="T171:Y171"/>
    <mergeCell ref="AA171:AB171"/>
    <mergeCell ref="AD171:AK171"/>
    <mergeCell ref="AM169:AS169"/>
    <mergeCell ref="AU169:BB169"/>
    <mergeCell ref="BD169:BH169"/>
    <mergeCell ref="BJ169:DE169"/>
    <mergeCell ref="DG169:DN169"/>
    <mergeCell ref="A170:B170"/>
    <mergeCell ref="D170:R170"/>
    <mergeCell ref="T170:Y170"/>
    <mergeCell ref="AA170:AB170"/>
    <mergeCell ref="AD170:AK170"/>
    <mergeCell ref="AM168:AS168"/>
    <mergeCell ref="AU168:BB168"/>
    <mergeCell ref="BD168:BH168"/>
    <mergeCell ref="BJ168:DE168"/>
    <mergeCell ref="DG168:DN168"/>
    <mergeCell ref="A169:B169"/>
    <mergeCell ref="D169:R169"/>
    <mergeCell ref="T169:Y169"/>
    <mergeCell ref="AA169:AB169"/>
    <mergeCell ref="AD169:AK169"/>
    <mergeCell ref="AM167:AS167"/>
    <mergeCell ref="AU167:BB167"/>
    <mergeCell ref="BD167:BH167"/>
    <mergeCell ref="BJ167:DE167"/>
    <mergeCell ref="DG167:DN167"/>
    <mergeCell ref="A168:B168"/>
    <mergeCell ref="D168:R168"/>
    <mergeCell ref="T168:Y168"/>
    <mergeCell ref="AA168:AB168"/>
    <mergeCell ref="AD168:AK168"/>
    <mergeCell ref="AM166:AS166"/>
    <mergeCell ref="AU166:BB166"/>
    <mergeCell ref="BD166:BH166"/>
    <mergeCell ref="BJ166:DE166"/>
    <mergeCell ref="DG166:DN166"/>
    <mergeCell ref="A167:B167"/>
    <mergeCell ref="D167:R167"/>
    <mergeCell ref="T167:Y167"/>
    <mergeCell ref="AA167:AB167"/>
    <mergeCell ref="AD167:AK167"/>
    <mergeCell ref="AM165:AS165"/>
    <mergeCell ref="AU165:BB165"/>
    <mergeCell ref="BD165:BH165"/>
    <mergeCell ref="BJ165:DE165"/>
    <mergeCell ref="DG165:DN165"/>
    <mergeCell ref="A166:B166"/>
    <mergeCell ref="D166:R166"/>
    <mergeCell ref="T166:Y166"/>
    <mergeCell ref="AA166:AB166"/>
    <mergeCell ref="AD166:AK166"/>
    <mergeCell ref="AM164:AS164"/>
    <mergeCell ref="AU164:BB164"/>
    <mergeCell ref="BD164:BH164"/>
    <mergeCell ref="BJ164:DE164"/>
    <mergeCell ref="DG164:DN164"/>
    <mergeCell ref="A165:B165"/>
    <mergeCell ref="D165:R165"/>
    <mergeCell ref="T165:Y165"/>
    <mergeCell ref="AA165:AB165"/>
    <mergeCell ref="AD165:AK165"/>
    <mergeCell ref="AM163:AS163"/>
    <mergeCell ref="AU163:BB163"/>
    <mergeCell ref="BD163:BH163"/>
    <mergeCell ref="BJ163:DE163"/>
    <mergeCell ref="DG163:DN163"/>
    <mergeCell ref="A164:B164"/>
    <mergeCell ref="D164:R164"/>
    <mergeCell ref="T164:Y164"/>
    <mergeCell ref="AA164:AB164"/>
    <mergeCell ref="AD164:AK164"/>
    <mergeCell ref="AM162:AS162"/>
    <mergeCell ref="AU162:BB162"/>
    <mergeCell ref="BD162:BH162"/>
    <mergeCell ref="BJ162:DE162"/>
    <mergeCell ref="DG162:DN162"/>
    <mergeCell ref="A163:B163"/>
    <mergeCell ref="D163:R163"/>
    <mergeCell ref="T163:Y163"/>
    <mergeCell ref="AA163:AB163"/>
    <mergeCell ref="AD163:AK163"/>
    <mergeCell ref="AM161:AS161"/>
    <mergeCell ref="AU161:BB161"/>
    <mergeCell ref="BD161:BH161"/>
    <mergeCell ref="BJ161:DE161"/>
    <mergeCell ref="DG161:DN161"/>
    <mergeCell ref="A162:B162"/>
    <mergeCell ref="D162:R162"/>
    <mergeCell ref="T162:Y162"/>
    <mergeCell ref="AA162:AB162"/>
    <mergeCell ref="AD162:AK162"/>
    <mergeCell ref="AM160:AS160"/>
    <mergeCell ref="AU160:BB160"/>
    <mergeCell ref="BD160:BH160"/>
    <mergeCell ref="BJ160:BP160"/>
    <mergeCell ref="DG160:DN160"/>
    <mergeCell ref="A161:B161"/>
    <mergeCell ref="D161:R161"/>
    <mergeCell ref="T161:Y161"/>
    <mergeCell ref="AA161:AB161"/>
    <mergeCell ref="AD161:AK161"/>
    <mergeCell ref="AM159:AS159"/>
    <mergeCell ref="AU159:BB159"/>
    <mergeCell ref="BD159:BH159"/>
    <mergeCell ref="BJ159:DE159"/>
    <mergeCell ref="DG159:DN159"/>
    <mergeCell ref="A160:B160"/>
    <mergeCell ref="D160:R160"/>
    <mergeCell ref="T160:Y160"/>
    <mergeCell ref="AA160:AB160"/>
    <mergeCell ref="AD160:AK160"/>
    <mergeCell ref="AM158:AS158"/>
    <mergeCell ref="AU158:BB158"/>
    <mergeCell ref="BD158:BH158"/>
    <mergeCell ref="BJ158:DE158"/>
    <mergeCell ref="DG158:DN158"/>
    <mergeCell ref="A159:B159"/>
    <mergeCell ref="D159:R159"/>
    <mergeCell ref="T159:Y159"/>
    <mergeCell ref="AA159:AB159"/>
    <mergeCell ref="AD159:AK159"/>
    <mergeCell ref="AM157:AS157"/>
    <mergeCell ref="AU157:BB157"/>
    <mergeCell ref="BD157:BH157"/>
    <mergeCell ref="BJ157:DE157"/>
    <mergeCell ref="DG157:DN157"/>
    <mergeCell ref="A158:B158"/>
    <mergeCell ref="D158:R158"/>
    <mergeCell ref="T158:Y158"/>
    <mergeCell ref="AA158:AB158"/>
    <mergeCell ref="AD158:AK158"/>
    <mergeCell ref="AM156:AS156"/>
    <mergeCell ref="AU156:BB156"/>
    <mergeCell ref="BD156:BH156"/>
    <mergeCell ref="BJ156:DE156"/>
    <mergeCell ref="DG156:DN156"/>
    <mergeCell ref="A157:B157"/>
    <mergeCell ref="D157:R157"/>
    <mergeCell ref="T157:Y157"/>
    <mergeCell ref="AA157:AB157"/>
    <mergeCell ref="AD157:AK157"/>
    <mergeCell ref="AM155:AS155"/>
    <mergeCell ref="AU155:BB155"/>
    <mergeCell ref="BD155:BH155"/>
    <mergeCell ref="BJ155:DE155"/>
    <mergeCell ref="DG155:DN155"/>
    <mergeCell ref="A156:B156"/>
    <mergeCell ref="D156:R156"/>
    <mergeCell ref="T156:Y156"/>
    <mergeCell ref="AA156:AB156"/>
    <mergeCell ref="AD156:AK156"/>
    <mergeCell ref="AM154:AS154"/>
    <mergeCell ref="AU154:BB154"/>
    <mergeCell ref="BD154:BH154"/>
    <mergeCell ref="BJ154:DE154"/>
    <mergeCell ref="DG154:DN154"/>
    <mergeCell ref="A155:B155"/>
    <mergeCell ref="D155:R155"/>
    <mergeCell ref="T155:Y155"/>
    <mergeCell ref="AA155:AB155"/>
    <mergeCell ref="AD155:AK155"/>
    <mergeCell ref="AM153:AS153"/>
    <mergeCell ref="AU153:BB153"/>
    <mergeCell ref="BD153:BH153"/>
    <mergeCell ref="BJ153:DE153"/>
    <mergeCell ref="DG153:DN153"/>
    <mergeCell ref="A154:B154"/>
    <mergeCell ref="D154:R154"/>
    <mergeCell ref="T154:Y154"/>
    <mergeCell ref="AA154:AB154"/>
    <mergeCell ref="AD154:AK154"/>
    <mergeCell ref="AM152:AS152"/>
    <mergeCell ref="AU152:BB152"/>
    <mergeCell ref="BD152:BH152"/>
    <mergeCell ref="BJ152:DE152"/>
    <mergeCell ref="DG152:DN152"/>
    <mergeCell ref="A153:B153"/>
    <mergeCell ref="D153:R153"/>
    <mergeCell ref="T153:Y153"/>
    <mergeCell ref="AA153:AB153"/>
    <mergeCell ref="AD153:AK153"/>
    <mergeCell ref="AM151:AS151"/>
    <mergeCell ref="AU151:BB151"/>
    <mergeCell ref="BD151:BH151"/>
    <mergeCell ref="BJ151:DE151"/>
    <mergeCell ref="DG151:DN151"/>
    <mergeCell ref="A152:B152"/>
    <mergeCell ref="D152:R152"/>
    <mergeCell ref="T152:Y152"/>
    <mergeCell ref="AA152:AB152"/>
    <mergeCell ref="AD152:AK152"/>
    <mergeCell ref="AM150:AS150"/>
    <mergeCell ref="AU150:BB150"/>
    <mergeCell ref="BD150:BH150"/>
    <mergeCell ref="BJ150:DE150"/>
    <mergeCell ref="DG150:DN150"/>
    <mergeCell ref="A151:B151"/>
    <mergeCell ref="D151:R151"/>
    <mergeCell ref="T151:Y151"/>
    <mergeCell ref="AA151:AB151"/>
    <mergeCell ref="AD151:AK151"/>
    <mergeCell ref="AM149:AS149"/>
    <mergeCell ref="AU149:BB149"/>
    <mergeCell ref="BD149:BH149"/>
    <mergeCell ref="BJ149:DE149"/>
    <mergeCell ref="DG149:DN149"/>
    <mergeCell ref="A150:B150"/>
    <mergeCell ref="D150:R150"/>
    <mergeCell ref="T150:Y150"/>
    <mergeCell ref="AA150:AB150"/>
    <mergeCell ref="AD150:AK150"/>
    <mergeCell ref="AM148:AS148"/>
    <mergeCell ref="AU148:BB148"/>
    <mergeCell ref="BD148:BH148"/>
    <mergeCell ref="BJ148:DE148"/>
    <mergeCell ref="DG148:DN148"/>
    <mergeCell ref="A149:B149"/>
    <mergeCell ref="D149:R149"/>
    <mergeCell ref="T149:Y149"/>
    <mergeCell ref="AA149:AB149"/>
    <mergeCell ref="AD149:AK149"/>
    <mergeCell ref="AM147:AS147"/>
    <mergeCell ref="AU147:BB147"/>
    <mergeCell ref="BD147:BH147"/>
    <mergeCell ref="BJ147:DE147"/>
    <mergeCell ref="DG147:DN147"/>
    <mergeCell ref="A148:B148"/>
    <mergeCell ref="D148:R148"/>
    <mergeCell ref="T148:Y148"/>
    <mergeCell ref="AA148:AB148"/>
    <mergeCell ref="AD148:AK148"/>
    <mergeCell ref="AM146:AS146"/>
    <mergeCell ref="AU146:BB146"/>
    <mergeCell ref="BD146:BH146"/>
    <mergeCell ref="BJ146:DE146"/>
    <mergeCell ref="DG146:DN146"/>
    <mergeCell ref="A147:B147"/>
    <mergeCell ref="D147:R147"/>
    <mergeCell ref="T147:Y147"/>
    <mergeCell ref="AA147:AB147"/>
    <mergeCell ref="AD147:AK147"/>
    <mergeCell ref="AM145:AS145"/>
    <mergeCell ref="AU145:BB145"/>
    <mergeCell ref="BD145:BH145"/>
    <mergeCell ref="BJ145:DE145"/>
    <mergeCell ref="DG145:DN145"/>
    <mergeCell ref="A146:B146"/>
    <mergeCell ref="D146:R146"/>
    <mergeCell ref="T146:Y146"/>
    <mergeCell ref="AA146:AB146"/>
    <mergeCell ref="AD146:AK146"/>
    <mergeCell ref="AM144:AS144"/>
    <mergeCell ref="AU144:BB144"/>
    <mergeCell ref="BD144:BH144"/>
    <mergeCell ref="BJ144:BP144"/>
    <mergeCell ref="DG144:DN144"/>
    <mergeCell ref="A145:B145"/>
    <mergeCell ref="D145:R145"/>
    <mergeCell ref="T145:Y145"/>
    <mergeCell ref="AA145:AB145"/>
    <mergeCell ref="AD145:AK145"/>
    <mergeCell ref="AM143:AS143"/>
    <mergeCell ref="AU143:BB143"/>
    <mergeCell ref="BD143:BH143"/>
    <mergeCell ref="BJ143:DE143"/>
    <mergeCell ref="DG143:DN143"/>
    <mergeCell ref="A144:B144"/>
    <mergeCell ref="D144:R144"/>
    <mergeCell ref="T144:Y144"/>
    <mergeCell ref="AA144:AB144"/>
    <mergeCell ref="AD144:AK144"/>
    <mergeCell ref="AM142:AS142"/>
    <mergeCell ref="AU142:BB142"/>
    <mergeCell ref="BD142:BH142"/>
    <mergeCell ref="BJ142:DE142"/>
    <mergeCell ref="DG142:DN142"/>
    <mergeCell ref="A143:B143"/>
    <mergeCell ref="D143:R143"/>
    <mergeCell ref="T143:Y143"/>
    <mergeCell ref="AA143:AB143"/>
    <mergeCell ref="AD143:AK143"/>
    <mergeCell ref="AM141:AS141"/>
    <mergeCell ref="AU141:BB141"/>
    <mergeCell ref="BD141:BH141"/>
    <mergeCell ref="BJ141:DE141"/>
    <mergeCell ref="DG141:DN141"/>
    <mergeCell ref="A142:B142"/>
    <mergeCell ref="D142:R142"/>
    <mergeCell ref="T142:Y142"/>
    <mergeCell ref="AA142:AB142"/>
    <mergeCell ref="AD142:AK142"/>
    <mergeCell ref="AM140:AS140"/>
    <mergeCell ref="AU140:BB140"/>
    <mergeCell ref="BD140:BH140"/>
    <mergeCell ref="BJ140:DE140"/>
    <mergeCell ref="DG140:DN140"/>
    <mergeCell ref="A141:B141"/>
    <mergeCell ref="D141:R141"/>
    <mergeCell ref="T141:Y141"/>
    <mergeCell ref="AA141:AB141"/>
    <mergeCell ref="AD141:AK141"/>
    <mergeCell ref="AM139:AS139"/>
    <mergeCell ref="AU139:BB139"/>
    <mergeCell ref="BD139:BH139"/>
    <mergeCell ref="BJ139:DE139"/>
    <mergeCell ref="DG139:DN139"/>
    <mergeCell ref="A140:B140"/>
    <mergeCell ref="D140:R140"/>
    <mergeCell ref="T140:Y140"/>
    <mergeCell ref="AA140:AB140"/>
    <mergeCell ref="AD140:AK140"/>
    <mergeCell ref="AM138:AS138"/>
    <mergeCell ref="AU138:BB138"/>
    <mergeCell ref="BD138:BH138"/>
    <mergeCell ref="BJ138:DE138"/>
    <mergeCell ref="DG138:DN138"/>
    <mergeCell ref="A139:B139"/>
    <mergeCell ref="D139:R139"/>
    <mergeCell ref="T139:Y139"/>
    <mergeCell ref="AA139:AB139"/>
    <mergeCell ref="AD139:AK139"/>
    <mergeCell ref="AM137:AS137"/>
    <mergeCell ref="AU137:BB137"/>
    <mergeCell ref="BD137:BH137"/>
    <mergeCell ref="BJ137:DE137"/>
    <mergeCell ref="DG137:DN137"/>
    <mergeCell ref="A138:B138"/>
    <mergeCell ref="D138:R138"/>
    <mergeCell ref="T138:Y138"/>
    <mergeCell ref="AA138:AB138"/>
    <mergeCell ref="AD138:AK138"/>
    <mergeCell ref="AM136:AS136"/>
    <mergeCell ref="AU136:BB136"/>
    <mergeCell ref="BD136:BH136"/>
    <mergeCell ref="BJ136:DE136"/>
    <mergeCell ref="DG136:DN136"/>
    <mergeCell ref="A137:B137"/>
    <mergeCell ref="D137:R137"/>
    <mergeCell ref="T137:Y137"/>
    <mergeCell ref="AA137:AB137"/>
    <mergeCell ref="AD137:AK137"/>
    <mergeCell ref="AM135:AS135"/>
    <mergeCell ref="AU135:BB135"/>
    <mergeCell ref="BD135:BH135"/>
    <mergeCell ref="BJ135:DE135"/>
    <mergeCell ref="DG135:DN135"/>
    <mergeCell ref="A136:B136"/>
    <mergeCell ref="D136:R136"/>
    <mergeCell ref="T136:Y136"/>
    <mergeCell ref="AA136:AB136"/>
    <mergeCell ref="AD136:AK136"/>
    <mergeCell ref="AM134:AS134"/>
    <mergeCell ref="AU134:BB134"/>
    <mergeCell ref="BD134:BH134"/>
    <mergeCell ref="BJ134:DE134"/>
    <mergeCell ref="DG134:DN134"/>
    <mergeCell ref="A135:B135"/>
    <mergeCell ref="D135:R135"/>
    <mergeCell ref="T135:Y135"/>
    <mergeCell ref="AA135:AB135"/>
    <mergeCell ref="AD135:AK135"/>
    <mergeCell ref="AM133:AS133"/>
    <mergeCell ref="AU133:BB133"/>
    <mergeCell ref="BD133:BH133"/>
    <mergeCell ref="BJ133:DE133"/>
    <mergeCell ref="DG133:DN133"/>
    <mergeCell ref="A134:B134"/>
    <mergeCell ref="D134:R134"/>
    <mergeCell ref="T134:Y134"/>
    <mergeCell ref="AA134:AB134"/>
    <mergeCell ref="AD134:AK134"/>
    <mergeCell ref="AM132:AS132"/>
    <mergeCell ref="AU132:BB132"/>
    <mergeCell ref="BD132:BH132"/>
    <mergeCell ref="BJ132:DE132"/>
    <mergeCell ref="DG132:DN132"/>
    <mergeCell ref="A133:B133"/>
    <mergeCell ref="D133:R133"/>
    <mergeCell ref="T133:Y133"/>
    <mergeCell ref="AA133:AB133"/>
    <mergeCell ref="AD133:AK133"/>
    <mergeCell ref="AM131:AS131"/>
    <mergeCell ref="AU131:BB131"/>
    <mergeCell ref="BD131:BH131"/>
    <mergeCell ref="BJ131:DE131"/>
    <mergeCell ref="DG131:DN131"/>
    <mergeCell ref="A132:B132"/>
    <mergeCell ref="D132:R132"/>
    <mergeCell ref="T132:Y132"/>
    <mergeCell ref="AA132:AB132"/>
    <mergeCell ref="AD132:AK132"/>
    <mergeCell ref="AM130:AS130"/>
    <mergeCell ref="AU130:BB130"/>
    <mergeCell ref="BD130:BH130"/>
    <mergeCell ref="BJ130:DE130"/>
    <mergeCell ref="DG130:DN130"/>
    <mergeCell ref="A131:B131"/>
    <mergeCell ref="D131:R131"/>
    <mergeCell ref="T131:Y131"/>
    <mergeCell ref="AA131:AB131"/>
    <mergeCell ref="AD131:AK131"/>
    <mergeCell ref="AM129:AS129"/>
    <mergeCell ref="AU129:BB129"/>
    <mergeCell ref="BD129:BH129"/>
    <mergeCell ref="BJ129:DE129"/>
    <mergeCell ref="DG129:DN129"/>
    <mergeCell ref="A130:B130"/>
    <mergeCell ref="D130:R130"/>
    <mergeCell ref="T130:Y130"/>
    <mergeCell ref="AA130:AB130"/>
    <mergeCell ref="AD130:AK130"/>
    <mergeCell ref="AM128:AS128"/>
    <mergeCell ref="AU128:BB128"/>
    <mergeCell ref="BD128:BH128"/>
    <mergeCell ref="BJ128:DE128"/>
    <mergeCell ref="DG128:DN128"/>
    <mergeCell ref="A129:B129"/>
    <mergeCell ref="D129:R129"/>
    <mergeCell ref="T129:Y129"/>
    <mergeCell ref="AA129:AB129"/>
    <mergeCell ref="AD129:AK129"/>
    <mergeCell ref="AM127:AS127"/>
    <mergeCell ref="AU127:BB127"/>
    <mergeCell ref="BD127:BH127"/>
    <mergeCell ref="BJ127:DE127"/>
    <mergeCell ref="DG127:DN127"/>
    <mergeCell ref="A128:B128"/>
    <mergeCell ref="D128:R128"/>
    <mergeCell ref="T128:Y128"/>
    <mergeCell ref="AA128:AB128"/>
    <mergeCell ref="AD128:AK128"/>
    <mergeCell ref="AM126:AS126"/>
    <mergeCell ref="AU126:BB126"/>
    <mergeCell ref="BD126:BH126"/>
    <mergeCell ref="BJ126:DE126"/>
    <mergeCell ref="DG126:DN126"/>
    <mergeCell ref="A127:B127"/>
    <mergeCell ref="D127:R127"/>
    <mergeCell ref="T127:Y127"/>
    <mergeCell ref="AA127:AB127"/>
    <mergeCell ref="AD127:AK127"/>
    <mergeCell ref="AM125:AS125"/>
    <mergeCell ref="AU125:BB125"/>
    <mergeCell ref="BD125:BH125"/>
    <mergeCell ref="BJ125:DE125"/>
    <mergeCell ref="DG125:DN125"/>
    <mergeCell ref="A126:B126"/>
    <mergeCell ref="D126:R126"/>
    <mergeCell ref="T126:Y126"/>
    <mergeCell ref="AA126:AB126"/>
    <mergeCell ref="AD126:AK126"/>
    <mergeCell ref="AM124:AS124"/>
    <mergeCell ref="AU124:BB124"/>
    <mergeCell ref="BD124:BH124"/>
    <mergeCell ref="BJ124:DE124"/>
    <mergeCell ref="DG124:DN124"/>
    <mergeCell ref="A125:B125"/>
    <mergeCell ref="D125:R125"/>
    <mergeCell ref="T125:Y125"/>
    <mergeCell ref="AA125:AB125"/>
    <mergeCell ref="AD125:AK125"/>
    <mergeCell ref="AM123:AS123"/>
    <mergeCell ref="AU123:BB123"/>
    <mergeCell ref="BD123:BH123"/>
    <mergeCell ref="BJ123:BP123"/>
    <mergeCell ref="DG123:DN123"/>
    <mergeCell ref="A124:B124"/>
    <mergeCell ref="D124:R124"/>
    <mergeCell ref="T124:Y124"/>
    <mergeCell ref="AA124:AB124"/>
    <mergeCell ref="AD124:AK124"/>
    <mergeCell ref="AM122:AS122"/>
    <mergeCell ref="AU122:BB122"/>
    <mergeCell ref="BD122:BH122"/>
    <mergeCell ref="BJ122:DE122"/>
    <mergeCell ref="DG122:DN122"/>
    <mergeCell ref="A123:B123"/>
    <mergeCell ref="D123:R123"/>
    <mergeCell ref="T123:Y123"/>
    <mergeCell ref="AA123:AB123"/>
    <mergeCell ref="AD123:AK123"/>
    <mergeCell ref="AM121:AS121"/>
    <mergeCell ref="AU121:BB121"/>
    <mergeCell ref="BD121:BH121"/>
    <mergeCell ref="BJ121:DE121"/>
    <mergeCell ref="DG121:DN121"/>
    <mergeCell ref="A122:B122"/>
    <mergeCell ref="D122:R122"/>
    <mergeCell ref="T122:Y122"/>
    <mergeCell ref="AA122:AB122"/>
    <mergeCell ref="AD122:AK122"/>
    <mergeCell ref="AM120:AS120"/>
    <mergeCell ref="AU120:BB120"/>
    <mergeCell ref="BD120:BH120"/>
    <mergeCell ref="BJ120:DE120"/>
    <mergeCell ref="DG120:DN120"/>
    <mergeCell ref="A121:B121"/>
    <mergeCell ref="D121:R121"/>
    <mergeCell ref="T121:Y121"/>
    <mergeCell ref="AA121:AB121"/>
    <mergeCell ref="AD121:AK121"/>
    <mergeCell ref="AM119:AS119"/>
    <mergeCell ref="AU119:BB119"/>
    <mergeCell ref="BD119:BH119"/>
    <mergeCell ref="BJ119:DE119"/>
    <mergeCell ref="DG119:DN119"/>
    <mergeCell ref="A120:B120"/>
    <mergeCell ref="D120:R120"/>
    <mergeCell ref="T120:Y120"/>
    <mergeCell ref="AA120:AB120"/>
    <mergeCell ref="AD120:AK120"/>
    <mergeCell ref="AM118:AS118"/>
    <mergeCell ref="AU118:BB118"/>
    <mergeCell ref="BD118:BH118"/>
    <mergeCell ref="BJ118:DE118"/>
    <mergeCell ref="DG118:DN118"/>
    <mergeCell ref="A119:B119"/>
    <mergeCell ref="D119:R119"/>
    <mergeCell ref="T119:Y119"/>
    <mergeCell ref="AA119:AB119"/>
    <mergeCell ref="AD119:AK119"/>
    <mergeCell ref="AM117:AS117"/>
    <mergeCell ref="AU117:BB117"/>
    <mergeCell ref="BD117:BH117"/>
    <mergeCell ref="BJ117:DE117"/>
    <mergeCell ref="DG117:DN117"/>
    <mergeCell ref="A118:B118"/>
    <mergeCell ref="D118:R118"/>
    <mergeCell ref="T118:Y118"/>
    <mergeCell ref="AA118:AB118"/>
    <mergeCell ref="AD118:AK118"/>
    <mergeCell ref="AM116:AS116"/>
    <mergeCell ref="AU116:BB116"/>
    <mergeCell ref="BD116:BH116"/>
    <mergeCell ref="BJ116:DE116"/>
    <mergeCell ref="DG116:DN116"/>
    <mergeCell ref="A117:B117"/>
    <mergeCell ref="D117:R117"/>
    <mergeCell ref="T117:Y117"/>
    <mergeCell ref="AA117:AB117"/>
    <mergeCell ref="AD117:AK117"/>
    <mergeCell ref="AM115:AS115"/>
    <mergeCell ref="AU115:BB115"/>
    <mergeCell ref="BD115:BH115"/>
    <mergeCell ref="BJ115:DE115"/>
    <mergeCell ref="DG115:DN115"/>
    <mergeCell ref="A116:B116"/>
    <mergeCell ref="D116:R116"/>
    <mergeCell ref="T116:Y116"/>
    <mergeCell ref="AA116:AB116"/>
    <mergeCell ref="AD116:AK116"/>
    <mergeCell ref="AM114:AS114"/>
    <mergeCell ref="AU114:BB114"/>
    <mergeCell ref="BD114:BH114"/>
    <mergeCell ref="BJ114:DE114"/>
    <mergeCell ref="DG114:DN114"/>
    <mergeCell ref="A115:B115"/>
    <mergeCell ref="D115:R115"/>
    <mergeCell ref="T115:Y115"/>
    <mergeCell ref="AA115:AB115"/>
    <mergeCell ref="AD115:AK115"/>
    <mergeCell ref="AM113:AS113"/>
    <mergeCell ref="AU113:BB113"/>
    <mergeCell ref="BD113:BH113"/>
    <mergeCell ref="BJ113:DE113"/>
    <mergeCell ref="DG113:DN113"/>
    <mergeCell ref="A114:B114"/>
    <mergeCell ref="D114:R114"/>
    <mergeCell ref="T114:Y114"/>
    <mergeCell ref="AA114:AB114"/>
    <mergeCell ref="AD114:AK114"/>
    <mergeCell ref="AM112:AS112"/>
    <mergeCell ref="AU112:BB112"/>
    <mergeCell ref="BD112:BH112"/>
    <mergeCell ref="BJ112:DE112"/>
    <mergeCell ref="DG112:DN112"/>
    <mergeCell ref="A113:B113"/>
    <mergeCell ref="D113:R113"/>
    <mergeCell ref="T113:Y113"/>
    <mergeCell ref="AA113:AB113"/>
    <mergeCell ref="AD113:AK113"/>
    <mergeCell ref="AM111:AS111"/>
    <mergeCell ref="AU111:BB111"/>
    <mergeCell ref="BD111:BH111"/>
    <mergeCell ref="BJ111:DE111"/>
    <mergeCell ref="DG111:DN111"/>
    <mergeCell ref="A112:B112"/>
    <mergeCell ref="D112:R112"/>
    <mergeCell ref="T112:Y112"/>
    <mergeCell ref="AA112:AB112"/>
    <mergeCell ref="AD112:AK112"/>
    <mergeCell ref="AM110:AS110"/>
    <mergeCell ref="AU110:BB110"/>
    <mergeCell ref="BD110:BH110"/>
    <mergeCell ref="BJ110:DE110"/>
    <mergeCell ref="DG110:DN110"/>
    <mergeCell ref="A111:B111"/>
    <mergeCell ref="D111:R111"/>
    <mergeCell ref="T111:Y111"/>
    <mergeCell ref="AA111:AB111"/>
    <mergeCell ref="AD111:AK111"/>
    <mergeCell ref="AM109:AS109"/>
    <mergeCell ref="AU109:BB109"/>
    <mergeCell ref="BD109:BH109"/>
    <mergeCell ref="BJ109:DE109"/>
    <mergeCell ref="DG109:DN109"/>
    <mergeCell ref="A110:B110"/>
    <mergeCell ref="D110:R110"/>
    <mergeCell ref="T110:Y110"/>
    <mergeCell ref="AA110:AB110"/>
    <mergeCell ref="AD110:AK110"/>
    <mergeCell ref="AM108:AS108"/>
    <mergeCell ref="AU108:BB108"/>
    <mergeCell ref="BD108:BH108"/>
    <mergeCell ref="BJ108:DE108"/>
    <mergeCell ref="DG108:DN108"/>
    <mergeCell ref="A109:B109"/>
    <mergeCell ref="D109:R109"/>
    <mergeCell ref="T109:Y109"/>
    <mergeCell ref="AA109:AB109"/>
    <mergeCell ref="AD109:AK109"/>
    <mergeCell ref="AM107:AS107"/>
    <mergeCell ref="AU107:BB107"/>
    <mergeCell ref="BD107:BH107"/>
    <mergeCell ref="BJ107:DE107"/>
    <mergeCell ref="DG107:DN107"/>
    <mergeCell ref="A108:B108"/>
    <mergeCell ref="D108:R108"/>
    <mergeCell ref="T108:Y108"/>
    <mergeCell ref="AA108:AB108"/>
    <mergeCell ref="AD108:AK108"/>
    <mergeCell ref="AM106:AS106"/>
    <mergeCell ref="AU106:BB106"/>
    <mergeCell ref="BD106:BH106"/>
    <mergeCell ref="BJ106:DE106"/>
    <mergeCell ref="DG106:DN106"/>
    <mergeCell ref="A107:B107"/>
    <mergeCell ref="D107:R107"/>
    <mergeCell ref="T107:Y107"/>
    <mergeCell ref="AA107:AB107"/>
    <mergeCell ref="AD107:AK107"/>
    <mergeCell ref="AM105:AS105"/>
    <mergeCell ref="AU105:BB105"/>
    <mergeCell ref="BD105:BH105"/>
    <mergeCell ref="BJ105:DE105"/>
    <mergeCell ref="DG105:DN105"/>
    <mergeCell ref="A106:B106"/>
    <mergeCell ref="D106:R106"/>
    <mergeCell ref="T106:Y106"/>
    <mergeCell ref="AA106:AB106"/>
    <mergeCell ref="AD106:AK106"/>
    <mergeCell ref="AM104:AS104"/>
    <mergeCell ref="AU104:BB104"/>
    <mergeCell ref="BD104:BH104"/>
    <mergeCell ref="BJ104:DE104"/>
    <mergeCell ref="DG104:DN104"/>
    <mergeCell ref="A105:B105"/>
    <mergeCell ref="D105:R105"/>
    <mergeCell ref="T105:Y105"/>
    <mergeCell ref="AA105:AB105"/>
    <mergeCell ref="AD105:AK105"/>
    <mergeCell ref="AM103:AS103"/>
    <mergeCell ref="AU103:BB103"/>
    <mergeCell ref="BD103:BH103"/>
    <mergeCell ref="BJ103:DE103"/>
    <mergeCell ref="DG103:DN103"/>
    <mergeCell ref="A104:B104"/>
    <mergeCell ref="D104:R104"/>
    <mergeCell ref="T104:Y104"/>
    <mergeCell ref="AA104:AB104"/>
    <mergeCell ref="AD104:AK104"/>
    <mergeCell ref="AM102:AS102"/>
    <mergeCell ref="AU102:BB102"/>
    <mergeCell ref="BD102:BH102"/>
    <mergeCell ref="BJ102:BP102"/>
    <mergeCell ref="DG102:DN102"/>
    <mergeCell ref="A103:B103"/>
    <mergeCell ref="D103:R103"/>
    <mergeCell ref="T103:Y103"/>
    <mergeCell ref="AA103:AB103"/>
    <mergeCell ref="AD103:AK103"/>
    <mergeCell ref="AM101:AS101"/>
    <mergeCell ref="AU101:BB101"/>
    <mergeCell ref="BD101:BH101"/>
    <mergeCell ref="BJ101:DE101"/>
    <mergeCell ref="DG101:DN101"/>
    <mergeCell ref="A102:B102"/>
    <mergeCell ref="D102:R102"/>
    <mergeCell ref="T102:Y102"/>
    <mergeCell ref="AA102:AB102"/>
    <mergeCell ref="AD102:AK102"/>
    <mergeCell ref="AM100:AS100"/>
    <mergeCell ref="AU100:BB100"/>
    <mergeCell ref="BD100:BH100"/>
    <mergeCell ref="BJ100:DE100"/>
    <mergeCell ref="DG100:DN100"/>
    <mergeCell ref="A101:B101"/>
    <mergeCell ref="D101:R101"/>
    <mergeCell ref="T101:Y101"/>
    <mergeCell ref="AA101:AB101"/>
    <mergeCell ref="AD101:AK101"/>
    <mergeCell ref="AM99:AS99"/>
    <mergeCell ref="AU99:BB99"/>
    <mergeCell ref="BD99:BH99"/>
    <mergeCell ref="BJ99:DE99"/>
    <mergeCell ref="DG99:DN99"/>
    <mergeCell ref="A100:B100"/>
    <mergeCell ref="D100:R100"/>
    <mergeCell ref="T100:Y100"/>
    <mergeCell ref="AA100:AB100"/>
    <mergeCell ref="AD100:AK100"/>
    <mergeCell ref="AM98:AS98"/>
    <mergeCell ref="AU98:BB98"/>
    <mergeCell ref="BD98:BH98"/>
    <mergeCell ref="BJ98:DE98"/>
    <mergeCell ref="DG98:DN98"/>
    <mergeCell ref="A99:B99"/>
    <mergeCell ref="D99:R99"/>
    <mergeCell ref="T99:Y99"/>
    <mergeCell ref="AA99:AB99"/>
    <mergeCell ref="AD99:AK99"/>
    <mergeCell ref="AM97:AS97"/>
    <mergeCell ref="AU97:BB97"/>
    <mergeCell ref="BD97:BH97"/>
    <mergeCell ref="BJ97:DE97"/>
    <mergeCell ref="DG97:DN97"/>
    <mergeCell ref="A98:B98"/>
    <mergeCell ref="D98:R98"/>
    <mergeCell ref="T98:Y98"/>
    <mergeCell ref="AA98:AB98"/>
    <mergeCell ref="AD98:AK98"/>
    <mergeCell ref="AM96:AS96"/>
    <mergeCell ref="AU96:BB96"/>
    <mergeCell ref="BD96:BH96"/>
    <mergeCell ref="BJ96:DE96"/>
    <mergeCell ref="DG96:DN96"/>
    <mergeCell ref="A97:B97"/>
    <mergeCell ref="D97:R97"/>
    <mergeCell ref="T97:Y97"/>
    <mergeCell ref="AA97:AB97"/>
    <mergeCell ref="AD97:AK97"/>
    <mergeCell ref="AM95:AS95"/>
    <mergeCell ref="AU95:BB95"/>
    <mergeCell ref="BD95:BH95"/>
    <mergeCell ref="BJ95:DE95"/>
    <mergeCell ref="DG95:DN95"/>
    <mergeCell ref="A96:B96"/>
    <mergeCell ref="D96:R96"/>
    <mergeCell ref="T96:Y96"/>
    <mergeCell ref="AA96:AB96"/>
    <mergeCell ref="AD96:AK96"/>
    <mergeCell ref="AM94:AS94"/>
    <mergeCell ref="AU94:BB94"/>
    <mergeCell ref="BD94:BH94"/>
    <mergeCell ref="BJ94:DE94"/>
    <mergeCell ref="DG94:DN94"/>
    <mergeCell ref="A95:B95"/>
    <mergeCell ref="D95:R95"/>
    <mergeCell ref="T95:Y95"/>
    <mergeCell ref="AA95:AB95"/>
    <mergeCell ref="AD95:AK95"/>
    <mergeCell ref="AM93:AS93"/>
    <mergeCell ref="AU93:BB93"/>
    <mergeCell ref="BD93:BH93"/>
    <mergeCell ref="BJ93:DE93"/>
    <mergeCell ref="DG93:DN93"/>
    <mergeCell ref="A94:B94"/>
    <mergeCell ref="D94:R94"/>
    <mergeCell ref="T94:Y94"/>
    <mergeCell ref="AA94:AB94"/>
    <mergeCell ref="AD94:AK94"/>
    <mergeCell ref="AM92:AS92"/>
    <mergeCell ref="AU92:BB92"/>
    <mergeCell ref="BD92:BH92"/>
    <mergeCell ref="BJ92:DE92"/>
    <mergeCell ref="DG92:DN92"/>
    <mergeCell ref="A93:B93"/>
    <mergeCell ref="D93:R93"/>
    <mergeCell ref="T93:Y93"/>
    <mergeCell ref="AA93:AB93"/>
    <mergeCell ref="AD93:AK93"/>
    <mergeCell ref="AM91:AS91"/>
    <mergeCell ref="AU91:BB91"/>
    <mergeCell ref="BD91:BH91"/>
    <mergeCell ref="BJ91:DE91"/>
    <mergeCell ref="DG91:DN91"/>
    <mergeCell ref="A92:B92"/>
    <mergeCell ref="D92:R92"/>
    <mergeCell ref="T92:Y92"/>
    <mergeCell ref="AA92:AB92"/>
    <mergeCell ref="AD92:AK92"/>
    <mergeCell ref="AM90:AS90"/>
    <mergeCell ref="AU90:BB90"/>
    <mergeCell ref="BD90:BH90"/>
    <mergeCell ref="BJ90:DE90"/>
    <mergeCell ref="DG90:DN90"/>
    <mergeCell ref="A91:B91"/>
    <mergeCell ref="D91:R91"/>
    <mergeCell ref="T91:Y91"/>
    <mergeCell ref="AA91:AB91"/>
    <mergeCell ref="AD91:AK91"/>
    <mergeCell ref="AM89:AS89"/>
    <mergeCell ref="AU89:BB89"/>
    <mergeCell ref="BD89:BH89"/>
    <mergeCell ref="BJ89:DE89"/>
    <mergeCell ref="DG89:DN89"/>
    <mergeCell ref="A90:B90"/>
    <mergeCell ref="D90:R90"/>
    <mergeCell ref="T90:Y90"/>
    <mergeCell ref="AA90:AB90"/>
    <mergeCell ref="AD90:AK90"/>
    <mergeCell ref="AM88:AS88"/>
    <mergeCell ref="AU88:BB88"/>
    <mergeCell ref="BD88:BH88"/>
    <mergeCell ref="BJ88:DE88"/>
    <mergeCell ref="DG88:DN88"/>
    <mergeCell ref="A89:B89"/>
    <mergeCell ref="D89:R89"/>
    <mergeCell ref="T89:Y89"/>
    <mergeCell ref="AA89:AB89"/>
    <mergeCell ref="AD89:AK89"/>
    <mergeCell ref="AM87:AS87"/>
    <mergeCell ref="AU87:BB87"/>
    <mergeCell ref="BD87:BH87"/>
    <mergeCell ref="BJ87:DE87"/>
    <mergeCell ref="DG87:DN87"/>
    <mergeCell ref="A88:B88"/>
    <mergeCell ref="D88:R88"/>
    <mergeCell ref="T88:Y88"/>
    <mergeCell ref="AA88:AB88"/>
    <mergeCell ref="AD88:AK88"/>
    <mergeCell ref="AM86:AS86"/>
    <mergeCell ref="AU86:BB86"/>
    <mergeCell ref="BD86:BH86"/>
    <mergeCell ref="BJ86:DE86"/>
    <mergeCell ref="DG86:DN86"/>
    <mergeCell ref="A87:B87"/>
    <mergeCell ref="D87:R87"/>
    <mergeCell ref="T87:Y87"/>
    <mergeCell ref="AA87:AB87"/>
    <mergeCell ref="AD87:AK87"/>
    <mergeCell ref="AM85:AS85"/>
    <mergeCell ref="AU85:BB85"/>
    <mergeCell ref="BD85:BH85"/>
    <mergeCell ref="BJ85:DE85"/>
    <mergeCell ref="DG85:DN85"/>
    <mergeCell ref="A86:B86"/>
    <mergeCell ref="D86:R86"/>
    <mergeCell ref="T86:Y86"/>
    <mergeCell ref="AA86:AB86"/>
    <mergeCell ref="AD86:AK86"/>
    <mergeCell ref="AM84:AS84"/>
    <mergeCell ref="AU84:BB84"/>
    <mergeCell ref="BD84:BH84"/>
    <mergeCell ref="BJ84:DE84"/>
    <mergeCell ref="DG84:DN84"/>
    <mergeCell ref="A85:B85"/>
    <mergeCell ref="D85:R85"/>
    <mergeCell ref="T85:Y85"/>
    <mergeCell ref="AA85:AB85"/>
    <mergeCell ref="AD85:AK85"/>
    <mergeCell ref="AM83:AS83"/>
    <mergeCell ref="AU83:BB83"/>
    <mergeCell ref="BD83:BH83"/>
    <mergeCell ref="BJ83:DE83"/>
    <mergeCell ref="DG83:DN83"/>
    <mergeCell ref="A84:B84"/>
    <mergeCell ref="D84:R84"/>
    <mergeCell ref="T84:Y84"/>
    <mergeCell ref="AA84:AB84"/>
    <mergeCell ref="AD84:AK84"/>
    <mergeCell ref="AM82:AS82"/>
    <mergeCell ref="AU82:BB82"/>
    <mergeCell ref="BD82:BH82"/>
    <mergeCell ref="BJ82:DE82"/>
    <mergeCell ref="DG82:DN82"/>
    <mergeCell ref="A83:B83"/>
    <mergeCell ref="D83:R83"/>
    <mergeCell ref="T83:Y83"/>
    <mergeCell ref="AA83:AB83"/>
    <mergeCell ref="AD83:AK83"/>
    <mergeCell ref="AM81:AS81"/>
    <mergeCell ref="AU81:BB81"/>
    <mergeCell ref="BD81:BH81"/>
    <mergeCell ref="BJ81:DE81"/>
    <mergeCell ref="DG81:DN81"/>
    <mergeCell ref="A82:B82"/>
    <mergeCell ref="D82:R82"/>
    <mergeCell ref="T82:Y82"/>
    <mergeCell ref="AA82:AB82"/>
    <mergeCell ref="AD82:AK82"/>
    <mergeCell ref="AM80:AS80"/>
    <mergeCell ref="AU80:BB80"/>
    <mergeCell ref="BD80:BH80"/>
    <mergeCell ref="BJ80:DE80"/>
    <mergeCell ref="DG80:DN80"/>
    <mergeCell ref="A81:B81"/>
    <mergeCell ref="D81:R81"/>
    <mergeCell ref="T81:Y81"/>
    <mergeCell ref="AA81:AB81"/>
    <mergeCell ref="AD81:AK81"/>
    <mergeCell ref="AM79:AS79"/>
    <mergeCell ref="AU79:BB79"/>
    <mergeCell ref="BD79:BH79"/>
    <mergeCell ref="BJ79:DE79"/>
    <mergeCell ref="DG79:DN79"/>
    <mergeCell ref="A80:B80"/>
    <mergeCell ref="D80:R80"/>
    <mergeCell ref="T80:Y80"/>
    <mergeCell ref="AA80:AB80"/>
    <mergeCell ref="AD80:AK80"/>
    <mergeCell ref="AM78:AS78"/>
    <mergeCell ref="AU78:BB78"/>
    <mergeCell ref="BD78:BH78"/>
    <mergeCell ref="BJ78:DE78"/>
    <mergeCell ref="DG78:DN78"/>
    <mergeCell ref="A79:B79"/>
    <mergeCell ref="D79:R79"/>
    <mergeCell ref="T79:Y79"/>
    <mergeCell ref="AA79:AB79"/>
    <mergeCell ref="AD79:AK79"/>
    <mergeCell ref="AM77:AS77"/>
    <mergeCell ref="AU77:BB77"/>
    <mergeCell ref="BD77:BH77"/>
    <mergeCell ref="BJ77:DE77"/>
    <mergeCell ref="DG77:DN77"/>
    <mergeCell ref="A78:B78"/>
    <mergeCell ref="D78:R78"/>
    <mergeCell ref="T78:Y78"/>
    <mergeCell ref="AA78:AB78"/>
    <mergeCell ref="AD78:AK78"/>
    <mergeCell ref="AM76:AS76"/>
    <mergeCell ref="AU76:BB76"/>
    <mergeCell ref="BD76:BH76"/>
    <mergeCell ref="BJ76:BP76"/>
    <mergeCell ref="DG76:DN76"/>
    <mergeCell ref="A77:B77"/>
    <mergeCell ref="D77:R77"/>
    <mergeCell ref="T77:Y77"/>
    <mergeCell ref="AA77:AB77"/>
    <mergeCell ref="AD77:AK77"/>
    <mergeCell ref="AM75:AS75"/>
    <mergeCell ref="AU75:BB75"/>
    <mergeCell ref="BD75:BH75"/>
    <mergeCell ref="BJ75:DE75"/>
    <mergeCell ref="DG75:DN75"/>
    <mergeCell ref="A76:B76"/>
    <mergeCell ref="D76:R76"/>
    <mergeCell ref="T76:Y76"/>
    <mergeCell ref="AA76:AB76"/>
    <mergeCell ref="AD76:AK76"/>
    <mergeCell ref="AM74:AS74"/>
    <mergeCell ref="AU74:BB74"/>
    <mergeCell ref="BD74:BH74"/>
    <mergeCell ref="BJ74:DE74"/>
    <mergeCell ref="DG74:DN74"/>
    <mergeCell ref="A75:B75"/>
    <mergeCell ref="D75:R75"/>
    <mergeCell ref="T75:Y75"/>
    <mergeCell ref="AA75:AB75"/>
    <mergeCell ref="AD75:AK75"/>
    <mergeCell ref="AM73:AS73"/>
    <mergeCell ref="AU73:BB73"/>
    <mergeCell ref="BD73:BH73"/>
    <mergeCell ref="BJ73:DE73"/>
    <mergeCell ref="DG73:DN73"/>
    <mergeCell ref="A74:B74"/>
    <mergeCell ref="D74:R74"/>
    <mergeCell ref="T74:Y74"/>
    <mergeCell ref="AA74:AB74"/>
    <mergeCell ref="AD74:AK74"/>
    <mergeCell ref="AM72:AS72"/>
    <mergeCell ref="AU72:BB72"/>
    <mergeCell ref="BD72:BH72"/>
    <mergeCell ref="BJ72:DE72"/>
    <mergeCell ref="DG72:DN72"/>
    <mergeCell ref="A73:B73"/>
    <mergeCell ref="D73:R73"/>
    <mergeCell ref="T73:Y73"/>
    <mergeCell ref="AA73:AB73"/>
    <mergeCell ref="AD73:AK73"/>
    <mergeCell ref="AM71:AS71"/>
    <mergeCell ref="AU71:BB71"/>
    <mergeCell ref="BD71:BH71"/>
    <mergeCell ref="BJ71:DE71"/>
    <mergeCell ref="DG71:DN71"/>
    <mergeCell ref="A72:B72"/>
    <mergeCell ref="D72:R72"/>
    <mergeCell ref="T72:Y72"/>
    <mergeCell ref="AA72:AB72"/>
    <mergeCell ref="AD72:AK72"/>
    <mergeCell ref="AM70:AS70"/>
    <mergeCell ref="AU70:BB70"/>
    <mergeCell ref="BD70:BH70"/>
    <mergeCell ref="BJ70:DE70"/>
    <mergeCell ref="DG70:DN70"/>
    <mergeCell ref="A71:B71"/>
    <mergeCell ref="D71:R71"/>
    <mergeCell ref="T71:Y71"/>
    <mergeCell ref="AA71:AB71"/>
    <mergeCell ref="AD71:AK71"/>
    <mergeCell ref="AM69:AS69"/>
    <mergeCell ref="AU69:BB69"/>
    <mergeCell ref="BD69:BH69"/>
    <mergeCell ref="BJ69:DE69"/>
    <mergeCell ref="DG69:DN69"/>
    <mergeCell ref="A70:B70"/>
    <mergeCell ref="D70:R70"/>
    <mergeCell ref="T70:Y70"/>
    <mergeCell ref="AA70:AB70"/>
    <mergeCell ref="AD70:AK70"/>
    <mergeCell ref="AM68:AS68"/>
    <mergeCell ref="AU68:BB68"/>
    <mergeCell ref="BD68:BH68"/>
    <mergeCell ref="BJ68:DE68"/>
    <mergeCell ref="DG68:DN68"/>
    <mergeCell ref="A69:B69"/>
    <mergeCell ref="D69:R69"/>
    <mergeCell ref="T69:Y69"/>
    <mergeCell ref="AA69:AB69"/>
    <mergeCell ref="AD69:AK69"/>
    <mergeCell ref="AM67:AS67"/>
    <mergeCell ref="AU67:BB67"/>
    <mergeCell ref="BD67:BH67"/>
    <mergeCell ref="BJ67:DE67"/>
    <mergeCell ref="DG67:DN67"/>
    <mergeCell ref="A68:B68"/>
    <mergeCell ref="D68:R68"/>
    <mergeCell ref="T68:Y68"/>
    <mergeCell ref="AA68:AB68"/>
    <mergeCell ref="AD68:AK68"/>
    <mergeCell ref="AM66:AS66"/>
    <mergeCell ref="AU66:BB66"/>
    <mergeCell ref="BD66:BH66"/>
    <mergeCell ref="BJ66:DE66"/>
    <mergeCell ref="DG66:DN66"/>
    <mergeCell ref="A67:B67"/>
    <mergeCell ref="D67:R67"/>
    <mergeCell ref="T67:Y67"/>
    <mergeCell ref="AA67:AB67"/>
    <mergeCell ref="AD67:AK67"/>
    <mergeCell ref="AM65:AS65"/>
    <mergeCell ref="AU65:BB65"/>
    <mergeCell ref="BD65:BH65"/>
    <mergeCell ref="BJ65:DE65"/>
    <mergeCell ref="DG65:DN65"/>
    <mergeCell ref="A66:B66"/>
    <mergeCell ref="D66:R66"/>
    <mergeCell ref="T66:Y66"/>
    <mergeCell ref="AA66:AB66"/>
    <mergeCell ref="AD66:AK66"/>
    <mergeCell ref="AM64:AS64"/>
    <mergeCell ref="AU64:BB64"/>
    <mergeCell ref="BD64:BH64"/>
    <mergeCell ref="BJ64:DE64"/>
    <mergeCell ref="DG64:DN64"/>
    <mergeCell ref="A65:B65"/>
    <mergeCell ref="D65:R65"/>
    <mergeCell ref="T65:Y65"/>
    <mergeCell ref="AA65:AB65"/>
    <mergeCell ref="AD65:AK65"/>
    <mergeCell ref="AM63:AS63"/>
    <mergeCell ref="AU63:BB63"/>
    <mergeCell ref="BD63:BH63"/>
    <mergeCell ref="BJ63:DE63"/>
    <mergeCell ref="DG63:DN63"/>
    <mergeCell ref="A64:B64"/>
    <mergeCell ref="D64:R64"/>
    <mergeCell ref="T64:Y64"/>
    <mergeCell ref="AA64:AB64"/>
    <mergeCell ref="AD64:AK64"/>
    <mergeCell ref="AM62:AS62"/>
    <mergeCell ref="AU62:BB62"/>
    <mergeCell ref="BD62:BH62"/>
    <mergeCell ref="BJ62:DE62"/>
    <mergeCell ref="DG62:DN62"/>
    <mergeCell ref="A63:B63"/>
    <mergeCell ref="D63:R63"/>
    <mergeCell ref="T63:Y63"/>
    <mergeCell ref="AA63:AB63"/>
    <mergeCell ref="AD63:AK63"/>
    <mergeCell ref="AM61:AS61"/>
    <mergeCell ref="AU61:BB61"/>
    <mergeCell ref="BD61:BH61"/>
    <mergeCell ref="BJ61:DE61"/>
    <mergeCell ref="DG61:DN61"/>
    <mergeCell ref="A62:B62"/>
    <mergeCell ref="D62:R62"/>
    <mergeCell ref="T62:Y62"/>
    <mergeCell ref="AA62:AB62"/>
    <mergeCell ref="AD62:AK62"/>
    <mergeCell ref="AM60:AS60"/>
    <mergeCell ref="AU60:BB60"/>
    <mergeCell ref="BD60:BH60"/>
    <mergeCell ref="BJ60:DE60"/>
    <mergeCell ref="DG60:DN60"/>
    <mergeCell ref="A61:B61"/>
    <mergeCell ref="D61:R61"/>
    <mergeCell ref="T61:Y61"/>
    <mergeCell ref="AA61:AB61"/>
    <mergeCell ref="AD61:AK61"/>
    <mergeCell ref="AM59:AS59"/>
    <mergeCell ref="AU59:BB59"/>
    <mergeCell ref="BD59:BH59"/>
    <mergeCell ref="BJ59:DE59"/>
    <mergeCell ref="DG59:DN59"/>
    <mergeCell ref="A60:B60"/>
    <mergeCell ref="D60:R60"/>
    <mergeCell ref="T60:Y60"/>
    <mergeCell ref="AA60:AB60"/>
    <mergeCell ref="AD60:AK60"/>
    <mergeCell ref="AM58:AS58"/>
    <mergeCell ref="AU58:BB58"/>
    <mergeCell ref="BD58:BH58"/>
    <mergeCell ref="BJ58:DE58"/>
    <mergeCell ref="DG58:DN58"/>
    <mergeCell ref="A59:B59"/>
    <mergeCell ref="D59:R59"/>
    <mergeCell ref="T59:Y59"/>
    <mergeCell ref="AA59:AB59"/>
    <mergeCell ref="AD59:AK59"/>
    <mergeCell ref="AM57:AS57"/>
    <mergeCell ref="AU57:BB57"/>
    <mergeCell ref="BD57:BH57"/>
    <mergeCell ref="BJ57:DE57"/>
    <mergeCell ref="DG57:DN57"/>
    <mergeCell ref="A58:B58"/>
    <mergeCell ref="D58:R58"/>
    <mergeCell ref="T58:Y58"/>
    <mergeCell ref="AA58:AB58"/>
    <mergeCell ref="AD58:AK58"/>
    <mergeCell ref="AM56:AS56"/>
    <mergeCell ref="AU56:BB56"/>
    <mergeCell ref="BD56:BH56"/>
    <mergeCell ref="BJ56:DE56"/>
    <mergeCell ref="DG56:DN56"/>
    <mergeCell ref="A57:B57"/>
    <mergeCell ref="D57:R57"/>
    <mergeCell ref="T57:Y57"/>
    <mergeCell ref="AA57:AB57"/>
    <mergeCell ref="AD57:AK57"/>
    <mergeCell ref="AM55:AS55"/>
    <mergeCell ref="AU55:BB55"/>
    <mergeCell ref="BD55:BH55"/>
    <mergeCell ref="BJ55:DE55"/>
    <mergeCell ref="DG55:DN55"/>
    <mergeCell ref="A56:B56"/>
    <mergeCell ref="D56:R56"/>
    <mergeCell ref="T56:Y56"/>
    <mergeCell ref="AA56:AB56"/>
    <mergeCell ref="AD56:AK56"/>
    <mergeCell ref="AM54:AS54"/>
    <mergeCell ref="AU54:BB54"/>
    <mergeCell ref="BD54:BH54"/>
    <mergeCell ref="BJ54:DE54"/>
    <mergeCell ref="DG54:DN54"/>
    <mergeCell ref="A55:B55"/>
    <mergeCell ref="D55:R55"/>
    <mergeCell ref="T55:Y55"/>
    <mergeCell ref="AA55:AB55"/>
    <mergeCell ref="AD55:AK55"/>
    <mergeCell ref="AM53:AS53"/>
    <mergeCell ref="AU53:BB53"/>
    <mergeCell ref="BD53:BH53"/>
    <mergeCell ref="BJ53:DE53"/>
    <mergeCell ref="DG53:DN53"/>
    <mergeCell ref="A54:B54"/>
    <mergeCell ref="D54:R54"/>
    <mergeCell ref="T54:Y54"/>
    <mergeCell ref="AA54:AB54"/>
    <mergeCell ref="AD54:AK54"/>
    <mergeCell ref="AM52:AS52"/>
    <mergeCell ref="AU52:BB52"/>
    <mergeCell ref="BD52:BH52"/>
    <mergeCell ref="BJ52:DE52"/>
    <mergeCell ref="DG52:DN52"/>
    <mergeCell ref="A53:B53"/>
    <mergeCell ref="D53:R53"/>
    <mergeCell ref="T53:Y53"/>
    <mergeCell ref="AA53:AB53"/>
    <mergeCell ref="AD53:AK53"/>
    <mergeCell ref="AM51:AS51"/>
    <mergeCell ref="AU51:BB51"/>
    <mergeCell ref="BD51:BH51"/>
    <mergeCell ref="BJ51:DE51"/>
    <mergeCell ref="DG51:DN51"/>
    <mergeCell ref="A52:B52"/>
    <mergeCell ref="D52:R52"/>
    <mergeCell ref="T52:Y52"/>
    <mergeCell ref="AA52:AB52"/>
    <mergeCell ref="AD52:AK52"/>
    <mergeCell ref="AM50:AS50"/>
    <mergeCell ref="AU50:BB50"/>
    <mergeCell ref="BD50:BH50"/>
    <mergeCell ref="BJ50:BP50"/>
    <mergeCell ref="DG50:DN50"/>
    <mergeCell ref="A51:B51"/>
    <mergeCell ref="D51:R51"/>
    <mergeCell ref="T51:Y51"/>
    <mergeCell ref="AA51:AB51"/>
    <mergeCell ref="AD51:AK51"/>
    <mergeCell ref="AM49:AS49"/>
    <mergeCell ref="AU49:BB49"/>
    <mergeCell ref="BD49:BH49"/>
    <mergeCell ref="BJ49:DE49"/>
    <mergeCell ref="DG49:DN49"/>
    <mergeCell ref="A50:B50"/>
    <mergeCell ref="D50:R50"/>
    <mergeCell ref="T50:Y50"/>
    <mergeCell ref="AA50:AB50"/>
    <mergeCell ref="AD50:AK50"/>
    <mergeCell ref="AM48:AS48"/>
    <mergeCell ref="AU48:BB48"/>
    <mergeCell ref="BD48:BH48"/>
    <mergeCell ref="BJ48:DE48"/>
    <mergeCell ref="DG48:DN48"/>
    <mergeCell ref="A49:B49"/>
    <mergeCell ref="D49:R49"/>
    <mergeCell ref="T49:Y49"/>
    <mergeCell ref="AA49:AB49"/>
    <mergeCell ref="AD49:AK49"/>
    <mergeCell ref="AM47:AS47"/>
    <mergeCell ref="AU47:BB47"/>
    <mergeCell ref="BD47:BH47"/>
    <mergeCell ref="BJ47:DE47"/>
    <mergeCell ref="DG47:DN47"/>
    <mergeCell ref="A48:B48"/>
    <mergeCell ref="D48:R48"/>
    <mergeCell ref="T48:Y48"/>
    <mergeCell ref="AA48:AB48"/>
    <mergeCell ref="AD48:AK48"/>
    <mergeCell ref="AM46:AS46"/>
    <mergeCell ref="AU46:BB46"/>
    <mergeCell ref="BD46:BH46"/>
    <mergeCell ref="BJ46:DE46"/>
    <mergeCell ref="DG46:DN46"/>
    <mergeCell ref="A47:B47"/>
    <mergeCell ref="D47:R47"/>
    <mergeCell ref="T47:Y47"/>
    <mergeCell ref="AA47:AB47"/>
    <mergeCell ref="AD47:AK47"/>
    <mergeCell ref="AM45:AS45"/>
    <mergeCell ref="AU45:BB45"/>
    <mergeCell ref="BD45:BH45"/>
    <mergeCell ref="BJ45:DE45"/>
    <mergeCell ref="DG45:DN45"/>
    <mergeCell ref="A46:B46"/>
    <mergeCell ref="D46:R46"/>
    <mergeCell ref="T46:Y46"/>
    <mergeCell ref="AA46:AB46"/>
    <mergeCell ref="AD46:AK46"/>
    <mergeCell ref="AM44:AS44"/>
    <mergeCell ref="AU44:BB44"/>
    <mergeCell ref="BD44:BH44"/>
    <mergeCell ref="BJ44:DE44"/>
    <mergeCell ref="DG44:DN44"/>
    <mergeCell ref="A45:B45"/>
    <mergeCell ref="D45:R45"/>
    <mergeCell ref="T45:Y45"/>
    <mergeCell ref="AA45:AB45"/>
    <mergeCell ref="AD45:AK45"/>
    <mergeCell ref="AM43:AS43"/>
    <mergeCell ref="AU43:BB43"/>
    <mergeCell ref="BD43:BH43"/>
    <mergeCell ref="BJ43:DE43"/>
    <mergeCell ref="DG43:DN43"/>
    <mergeCell ref="A44:B44"/>
    <mergeCell ref="D44:R44"/>
    <mergeCell ref="T44:Y44"/>
    <mergeCell ref="AA44:AB44"/>
    <mergeCell ref="AD44:AK44"/>
    <mergeCell ref="AM42:AS42"/>
    <mergeCell ref="AU42:BB42"/>
    <mergeCell ref="BD42:BH42"/>
    <mergeCell ref="BJ42:DE42"/>
    <mergeCell ref="DG42:DN42"/>
    <mergeCell ref="A43:B43"/>
    <mergeCell ref="D43:R43"/>
    <mergeCell ref="T43:Y43"/>
    <mergeCell ref="AA43:AB43"/>
    <mergeCell ref="AD43:AK43"/>
    <mergeCell ref="AM41:AS41"/>
    <mergeCell ref="AU41:BB41"/>
    <mergeCell ref="BD41:BH41"/>
    <mergeCell ref="BJ41:DE41"/>
    <mergeCell ref="DG41:DN41"/>
    <mergeCell ref="A42:B42"/>
    <mergeCell ref="D42:R42"/>
    <mergeCell ref="T42:Y42"/>
    <mergeCell ref="AA42:AB42"/>
    <mergeCell ref="AD42:AK42"/>
    <mergeCell ref="AM40:AS40"/>
    <mergeCell ref="AU40:BB40"/>
    <mergeCell ref="BD40:BH40"/>
    <mergeCell ref="BJ40:DE40"/>
    <mergeCell ref="DG40:DN40"/>
    <mergeCell ref="A41:B41"/>
    <mergeCell ref="D41:R41"/>
    <mergeCell ref="T41:Y41"/>
    <mergeCell ref="AA41:AB41"/>
    <mergeCell ref="AD41:AK41"/>
    <mergeCell ref="AM39:AS39"/>
    <mergeCell ref="AU39:BB39"/>
    <mergeCell ref="BD39:BH39"/>
    <mergeCell ref="BJ39:DE39"/>
    <mergeCell ref="DG39:DN39"/>
    <mergeCell ref="A40:B40"/>
    <mergeCell ref="D40:R40"/>
    <mergeCell ref="T40:Y40"/>
    <mergeCell ref="AA40:AB40"/>
    <mergeCell ref="AD40:AK40"/>
    <mergeCell ref="AM38:AS38"/>
    <mergeCell ref="AU38:BB38"/>
    <mergeCell ref="BD38:BH38"/>
    <mergeCell ref="BJ38:DE38"/>
    <mergeCell ref="DG38:DN38"/>
    <mergeCell ref="A39:B39"/>
    <mergeCell ref="D39:R39"/>
    <mergeCell ref="T39:Y39"/>
    <mergeCell ref="AA39:AB39"/>
    <mergeCell ref="AD39:AK39"/>
    <mergeCell ref="AM37:AS37"/>
    <mergeCell ref="AU37:BB37"/>
    <mergeCell ref="BD37:BH37"/>
    <mergeCell ref="BJ37:DE37"/>
    <mergeCell ref="DG37:DN37"/>
    <mergeCell ref="A38:B38"/>
    <mergeCell ref="D38:R38"/>
    <mergeCell ref="T38:Y38"/>
    <mergeCell ref="AA38:AB38"/>
    <mergeCell ref="AD38:AK38"/>
    <mergeCell ref="AM36:AS36"/>
    <mergeCell ref="AU36:BB36"/>
    <mergeCell ref="BD36:BH36"/>
    <mergeCell ref="BJ36:DE36"/>
    <mergeCell ref="DG36:DN36"/>
    <mergeCell ref="A37:B37"/>
    <mergeCell ref="D37:R37"/>
    <mergeCell ref="T37:Y37"/>
    <mergeCell ref="AA37:AB37"/>
    <mergeCell ref="AD37:AK37"/>
    <mergeCell ref="AM35:AS35"/>
    <mergeCell ref="AU35:BB35"/>
    <mergeCell ref="BD35:BH35"/>
    <mergeCell ref="BJ35:DE35"/>
    <mergeCell ref="DG35:DN35"/>
    <mergeCell ref="A36:B36"/>
    <mergeCell ref="D36:R36"/>
    <mergeCell ref="T36:Y36"/>
    <mergeCell ref="AA36:AB36"/>
    <mergeCell ref="AD36:AK36"/>
    <mergeCell ref="AM34:AS34"/>
    <mergeCell ref="AU34:BB34"/>
    <mergeCell ref="BD34:BH34"/>
    <mergeCell ref="BJ34:DE34"/>
    <mergeCell ref="DG34:DN34"/>
    <mergeCell ref="A35:B35"/>
    <mergeCell ref="D35:R35"/>
    <mergeCell ref="T35:Y35"/>
    <mergeCell ref="AA35:AB35"/>
    <mergeCell ref="AD35:AK35"/>
    <mergeCell ref="AM33:AS33"/>
    <mergeCell ref="AU33:BB33"/>
    <mergeCell ref="BD33:BH33"/>
    <mergeCell ref="BJ33:DE33"/>
    <mergeCell ref="DG33:DN33"/>
    <mergeCell ref="A34:B34"/>
    <mergeCell ref="D34:R34"/>
    <mergeCell ref="T34:Y34"/>
    <mergeCell ref="AA34:AB34"/>
    <mergeCell ref="AD34:AK34"/>
    <mergeCell ref="AM32:AS32"/>
    <mergeCell ref="AU32:BB32"/>
    <mergeCell ref="BD32:BH32"/>
    <mergeCell ref="BJ32:DE32"/>
    <mergeCell ref="DG32:DN32"/>
    <mergeCell ref="A33:B33"/>
    <mergeCell ref="D33:R33"/>
    <mergeCell ref="T33:Y33"/>
    <mergeCell ref="AA33:AB33"/>
    <mergeCell ref="AD33:AK33"/>
    <mergeCell ref="AM31:AS31"/>
    <mergeCell ref="AU31:BB31"/>
    <mergeCell ref="BD31:BH31"/>
    <mergeCell ref="BJ31:DE31"/>
    <mergeCell ref="DG31:DN31"/>
    <mergeCell ref="A32:B32"/>
    <mergeCell ref="D32:R32"/>
    <mergeCell ref="T32:Y32"/>
    <mergeCell ref="AA32:AB32"/>
    <mergeCell ref="AD32:AK32"/>
    <mergeCell ref="AM30:AS30"/>
    <mergeCell ref="AU30:BB30"/>
    <mergeCell ref="BD30:BH30"/>
    <mergeCell ref="BJ30:DE30"/>
    <mergeCell ref="DG30:DN30"/>
    <mergeCell ref="A31:B31"/>
    <mergeCell ref="D31:R31"/>
    <mergeCell ref="T31:Y31"/>
    <mergeCell ref="AA31:AB31"/>
    <mergeCell ref="AD31:AK31"/>
    <mergeCell ref="AM29:AS29"/>
    <mergeCell ref="AU29:BB29"/>
    <mergeCell ref="BD29:BH29"/>
    <mergeCell ref="BJ29:DE29"/>
    <mergeCell ref="DG29:DN29"/>
    <mergeCell ref="A30:B30"/>
    <mergeCell ref="D30:R30"/>
    <mergeCell ref="T30:Y30"/>
    <mergeCell ref="AA30:AB30"/>
    <mergeCell ref="AD30:AK30"/>
    <mergeCell ref="AM28:AS28"/>
    <mergeCell ref="AU28:BB28"/>
    <mergeCell ref="BD28:BH28"/>
    <mergeCell ref="BJ28:DE28"/>
    <mergeCell ref="DG28:DN28"/>
    <mergeCell ref="A29:B29"/>
    <mergeCell ref="D29:R29"/>
    <mergeCell ref="T29:Y29"/>
    <mergeCell ref="AA29:AB29"/>
    <mergeCell ref="AD29:AK29"/>
    <mergeCell ref="AM27:AS27"/>
    <mergeCell ref="AU27:BB27"/>
    <mergeCell ref="BD27:BH27"/>
    <mergeCell ref="BJ27:DE27"/>
    <mergeCell ref="DG27:DN27"/>
    <mergeCell ref="A28:B28"/>
    <mergeCell ref="D28:R28"/>
    <mergeCell ref="T28:Y28"/>
    <mergeCell ref="AA28:AB28"/>
    <mergeCell ref="AD28:AK28"/>
    <mergeCell ref="AM26:AS26"/>
    <mergeCell ref="AU26:BB26"/>
    <mergeCell ref="BD26:BH26"/>
    <mergeCell ref="BJ26:DE26"/>
    <mergeCell ref="DG26:DN26"/>
    <mergeCell ref="A27:B27"/>
    <mergeCell ref="D27:R27"/>
    <mergeCell ref="T27:Y27"/>
    <mergeCell ref="AA27:AB27"/>
    <mergeCell ref="AD27:AK27"/>
    <mergeCell ref="AM25:AS25"/>
    <mergeCell ref="AU25:BB25"/>
    <mergeCell ref="BD25:BH25"/>
    <mergeCell ref="BJ25:DE25"/>
    <mergeCell ref="DG25:DN25"/>
    <mergeCell ref="A26:B26"/>
    <mergeCell ref="D26:R26"/>
    <mergeCell ref="T26:Y26"/>
    <mergeCell ref="AA26:AB26"/>
    <mergeCell ref="AD26:AK26"/>
    <mergeCell ref="AM24:AS24"/>
    <mergeCell ref="AU24:BB24"/>
    <mergeCell ref="BD24:BH24"/>
    <mergeCell ref="BJ24:BP24"/>
    <mergeCell ref="DG24:DN24"/>
    <mergeCell ref="A25:B25"/>
    <mergeCell ref="D25:R25"/>
    <mergeCell ref="T25:Y25"/>
    <mergeCell ref="AA25:AB25"/>
    <mergeCell ref="AD25:AK25"/>
    <mergeCell ref="AM23:AS23"/>
    <mergeCell ref="AU23:BB23"/>
    <mergeCell ref="BD23:BH23"/>
    <mergeCell ref="BJ23:DE23"/>
    <mergeCell ref="DG23:DN23"/>
    <mergeCell ref="A24:B24"/>
    <mergeCell ref="D24:R24"/>
    <mergeCell ref="T24:Y24"/>
    <mergeCell ref="AA24:AB24"/>
    <mergeCell ref="AD24:AK24"/>
    <mergeCell ref="AM22:AS22"/>
    <mergeCell ref="AU22:BB22"/>
    <mergeCell ref="BD22:BH22"/>
    <mergeCell ref="BJ22:DE22"/>
    <mergeCell ref="DG22:DN22"/>
    <mergeCell ref="A23:B23"/>
    <mergeCell ref="D23:R23"/>
    <mergeCell ref="T23:Y23"/>
    <mergeCell ref="AA23:AB23"/>
    <mergeCell ref="AD23:AK23"/>
    <mergeCell ref="AM21:AS21"/>
    <mergeCell ref="AU21:BB21"/>
    <mergeCell ref="BD21:BH21"/>
    <mergeCell ref="BJ21:DE21"/>
    <mergeCell ref="DG21:DN21"/>
    <mergeCell ref="A22:B22"/>
    <mergeCell ref="D22:R22"/>
    <mergeCell ref="T22:Y22"/>
    <mergeCell ref="AA22:AB22"/>
    <mergeCell ref="AD22:AK22"/>
    <mergeCell ref="AM20:AS20"/>
    <mergeCell ref="AU20:BB20"/>
    <mergeCell ref="BD20:BH20"/>
    <mergeCell ref="BJ20:DE20"/>
    <mergeCell ref="DG20:DN20"/>
    <mergeCell ref="A21:B21"/>
    <mergeCell ref="D21:R21"/>
    <mergeCell ref="T21:Y21"/>
    <mergeCell ref="AA21:AB21"/>
    <mergeCell ref="AD21:AK21"/>
    <mergeCell ref="AM19:AS19"/>
    <mergeCell ref="AU19:BB19"/>
    <mergeCell ref="BD19:BH19"/>
    <mergeCell ref="BJ19:DE19"/>
    <mergeCell ref="DG19:DN19"/>
    <mergeCell ref="A20:B20"/>
    <mergeCell ref="D20:R20"/>
    <mergeCell ref="T20:Y20"/>
    <mergeCell ref="AA20:AB20"/>
    <mergeCell ref="AD20:AK20"/>
    <mergeCell ref="AM18:AS18"/>
    <mergeCell ref="AU18:BB18"/>
    <mergeCell ref="BD18:BH18"/>
    <mergeCell ref="BJ18:DE18"/>
    <mergeCell ref="DG18:DN18"/>
    <mergeCell ref="A19:B19"/>
    <mergeCell ref="D19:R19"/>
    <mergeCell ref="T19:Y19"/>
    <mergeCell ref="AA19:AB19"/>
    <mergeCell ref="AD19:AK19"/>
    <mergeCell ref="AM17:AS17"/>
    <mergeCell ref="AU17:BB17"/>
    <mergeCell ref="BD17:BH17"/>
    <mergeCell ref="BJ17:DE17"/>
    <mergeCell ref="DG17:DN17"/>
    <mergeCell ref="A18:B18"/>
    <mergeCell ref="D18:R18"/>
    <mergeCell ref="T18:Y18"/>
    <mergeCell ref="AA18:AB18"/>
    <mergeCell ref="AD18:AK18"/>
    <mergeCell ref="AM16:AS16"/>
    <mergeCell ref="AU16:BB16"/>
    <mergeCell ref="BD16:BH16"/>
    <mergeCell ref="BJ16:DE16"/>
    <mergeCell ref="DG16:DN16"/>
    <mergeCell ref="A17:B17"/>
    <mergeCell ref="D17:R17"/>
    <mergeCell ref="T17:Y17"/>
    <mergeCell ref="AA17:AB17"/>
    <mergeCell ref="AD17:AK17"/>
    <mergeCell ref="AM15:AS15"/>
    <mergeCell ref="AU15:BB15"/>
    <mergeCell ref="BD15:BH15"/>
    <mergeCell ref="BJ15:DE15"/>
    <mergeCell ref="DG15:DN15"/>
    <mergeCell ref="A16:B16"/>
    <mergeCell ref="D16:R16"/>
    <mergeCell ref="T16:Y16"/>
    <mergeCell ref="AA16:AB16"/>
    <mergeCell ref="AD16:AK16"/>
    <mergeCell ref="AM14:AS14"/>
    <mergeCell ref="AU14:BB14"/>
    <mergeCell ref="BD14:BH14"/>
    <mergeCell ref="BJ14:DE14"/>
    <mergeCell ref="DG14:DN14"/>
    <mergeCell ref="A15:B15"/>
    <mergeCell ref="D15:R15"/>
    <mergeCell ref="T15:Y15"/>
    <mergeCell ref="AA15:AB15"/>
    <mergeCell ref="AD15:AK15"/>
    <mergeCell ref="AM13:AS13"/>
    <mergeCell ref="AU13:BB13"/>
    <mergeCell ref="BD13:BH13"/>
    <mergeCell ref="BJ13:DE13"/>
    <mergeCell ref="DG13:DN13"/>
    <mergeCell ref="A14:B14"/>
    <mergeCell ref="D14:R14"/>
    <mergeCell ref="T14:Y14"/>
    <mergeCell ref="AA14:AB14"/>
    <mergeCell ref="AD14:AK14"/>
    <mergeCell ref="AM12:AS12"/>
    <mergeCell ref="AU12:BB12"/>
    <mergeCell ref="BD12:BH12"/>
    <mergeCell ref="BJ12:DE12"/>
    <mergeCell ref="DG12:DN12"/>
    <mergeCell ref="A13:B13"/>
    <mergeCell ref="D13:R13"/>
    <mergeCell ref="T13:Y13"/>
    <mergeCell ref="AA13:AB13"/>
    <mergeCell ref="AD13:AK13"/>
    <mergeCell ref="AM11:AS11"/>
    <mergeCell ref="AU11:BB11"/>
    <mergeCell ref="BD11:BH11"/>
    <mergeCell ref="BJ11:DE11"/>
    <mergeCell ref="DG11:DN11"/>
    <mergeCell ref="A12:B12"/>
    <mergeCell ref="D12:R12"/>
    <mergeCell ref="T12:Y12"/>
    <mergeCell ref="AA12:AB12"/>
    <mergeCell ref="AD12:AK12"/>
    <mergeCell ref="AM10:AS10"/>
    <mergeCell ref="AU10:BB10"/>
    <mergeCell ref="BD10:BH10"/>
    <mergeCell ref="BJ10:DE10"/>
    <mergeCell ref="DG10:DN10"/>
    <mergeCell ref="A11:B11"/>
    <mergeCell ref="D11:R11"/>
    <mergeCell ref="T11:Y11"/>
    <mergeCell ref="AA11:AB11"/>
    <mergeCell ref="AD11:AK11"/>
    <mergeCell ref="AM9:AS9"/>
    <mergeCell ref="AU9:BB9"/>
    <mergeCell ref="BD9:BH9"/>
    <mergeCell ref="BJ9:DE9"/>
    <mergeCell ref="DG9:DN9"/>
    <mergeCell ref="A10:B10"/>
    <mergeCell ref="D10:R10"/>
    <mergeCell ref="T10:Y10"/>
    <mergeCell ref="AA10:AB10"/>
    <mergeCell ref="AD10:AK10"/>
    <mergeCell ref="AM8:AS8"/>
    <mergeCell ref="AU8:BB8"/>
    <mergeCell ref="BD8:BH8"/>
    <mergeCell ref="BJ8:BP8"/>
    <mergeCell ref="DG8:DN8"/>
    <mergeCell ref="A9:B9"/>
    <mergeCell ref="D9:R9"/>
    <mergeCell ref="T9:Y9"/>
    <mergeCell ref="AA9:AB9"/>
    <mergeCell ref="AD9:AK9"/>
    <mergeCell ref="CH4:CK4"/>
    <mergeCell ref="CL4:CO4"/>
    <mergeCell ref="CP4:CS4"/>
    <mergeCell ref="CT4:CW4"/>
    <mergeCell ref="A6:DE6"/>
    <mergeCell ref="A8:B8"/>
    <mergeCell ref="D8:R8"/>
    <mergeCell ref="T8:Y8"/>
    <mergeCell ref="AA8:AB8"/>
    <mergeCell ref="AD8:AK8"/>
    <mergeCell ref="BI4:BM4"/>
    <mergeCell ref="BN4:BQ4"/>
    <mergeCell ref="BR4:BU4"/>
    <mergeCell ref="BV4:BY4"/>
    <mergeCell ref="BZ4:CC4"/>
    <mergeCell ref="CD4:CG4"/>
    <mergeCell ref="CP3:CS3"/>
    <mergeCell ref="CT3:CW3"/>
    <mergeCell ref="CZ3:DF3"/>
    <mergeCell ref="DH3:DN4"/>
    <mergeCell ref="A4:Z4"/>
    <mergeCell ref="AB4:AG4"/>
    <mergeCell ref="AI4:AL4"/>
    <mergeCell ref="AN4:AX5"/>
    <mergeCell ref="AY4:BC4"/>
    <mergeCell ref="BD4:BG4"/>
    <mergeCell ref="BR3:BU3"/>
    <mergeCell ref="BV3:BY3"/>
    <mergeCell ref="BZ3:CC3"/>
    <mergeCell ref="CD3:CG3"/>
    <mergeCell ref="CH3:CK3"/>
    <mergeCell ref="CL3:CO3"/>
    <mergeCell ref="CP2:CS2"/>
    <mergeCell ref="CT2:CW2"/>
    <mergeCell ref="A3:Z3"/>
    <mergeCell ref="AB3:AG3"/>
    <mergeCell ref="AI3:AL3"/>
    <mergeCell ref="AO3:AW3"/>
    <mergeCell ref="AY3:BC3"/>
    <mergeCell ref="BD3:BG3"/>
    <mergeCell ref="BI3:BM3"/>
    <mergeCell ref="BN3:BQ3"/>
    <mergeCell ref="CZ1:DF2"/>
    <mergeCell ref="DH1:DN2"/>
    <mergeCell ref="A2:C2"/>
    <mergeCell ref="E2:Z2"/>
    <mergeCell ref="AB2:AL2"/>
    <mergeCell ref="AO2:AW2"/>
    <mergeCell ref="BI2:BM2"/>
    <mergeCell ref="BN2:BQ2"/>
    <mergeCell ref="BR2:BU2"/>
    <mergeCell ref="BV2:BY2"/>
    <mergeCell ref="A1:C1"/>
    <mergeCell ref="E1:Z1"/>
    <mergeCell ref="AB1:AL1"/>
    <mergeCell ref="AO1:AW1"/>
    <mergeCell ref="AY1:BG2"/>
    <mergeCell ref="BI1:CW1"/>
    <mergeCell ref="BZ2:CC2"/>
    <mergeCell ref="CD2:CG2"/>
    <mergeCell ref="CH2:CK2"/>
    <mergeCell ref="CL2:C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Character Sheet I</vt:lpstr>
      <vt:lpstr>Character Sheet II</vt:lpstr>
      <vt:lpstr>Character Sheet III</vt:lpstr>
      <vt:lpstr>Spell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2020-06-20T02:53:18Z</dcterms:created>
  <dcterms:modified xsi:type="dcterms:W3CDTF">2020-06-20T05:01:31Z</dcterms:modified>
</cp:coreProperties>
</file>