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d.docs.live.net/4050d6280c872bd7/TRPG/ZZ_TOOLS/0_DEVELOPMENT/004 Excel online resources/"/>
    </mc:Choice>
  </mc:AlternateContent>
  <xr:revisionPtr revIDLastSave="0" documentId="11_739756A2086E5192F586967D328041FFD72C416F" xr6:coauthVersionLast="46" xr6:coauthVersionMax="46" xr10:uidLastSave="{00000000-0000-0000-0000-000000000000}"/>
  <bookViews>
    <workbookView xWindow="-120" yWindow="-120" windowWidth="29040" windowHeight="15960" activeTab="2" xr2:uid="{00000000-000D-0000-FFFF-FFFF00000000}"/>
  </bookViews>
  <sheets>
    <sheet name="Directions" sheetId="1" r:id="rId1"/>
    <sheet name="Stat Sheet" sheetId="2" r:id="rId2"/>
    <sheet name="Weapon Rolls" sheetId="3" r:id="rId3"/>
  </sheets>
  <definedNames>
    <definedName name="ei">'Weapon Rolls'!$I$2</definedName>
    <definedName name="el">'Weapon Rolls'!$G$2</definedName>
    <definedName name="en">'Weapon Rolls'!$H$2</definedName>
    <definedName name="fo">'Weapon Rolls'!$K$2</definedName>
    <definedName name="si">'Weapon Rolls'!$J$2</definedName>
    <definedName name="Tw">'Weapon Rolls'!$F$2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7Ocqmz0OMSqPoK3OWfKfNc4fj2Q=="/>
    </ext>
  </extLst>
</workbook>
</file>

<file path=xl/calcChain.xml><?xml version="1.0" encoding="utf-8"?>
<calcChain xmlns="http://schemas.openxmlformats.org/spreadsheetml/2006/main">
  <c r="B46" i="3" l="1"/>
  <c r="B45" i="3"/>
  <c r="B44" i="3"/>
  <c r="B43" i="3"/>
  <c r="B42" i="3"/>
  <c r="B40" i="3"/>
  <c r="B39" i="3"/>
  <c r="B38" i="3"/>
  <c r="B37" i="3"/>
  <c r="B36" i="3"/>
  <c r="B35" i="3"/>
  <c r="B34" i="3"/>
  <c r="B33" i="3"/>
  <c r="B32" i="3"/>
  <c r="B31" i="3"/>
  <c r="B30" i="3"/>
  <c r="B29" i="3"/>
  <c r="B28" i="3"/>
  <c r="B27" i="3"/>
  <c r="B26" i="3"/>
  <c r="B25" i="3"/>
  <c r="B24" i="3"/>
  <c r="B23" i="3"/>
  <c r="B21" i="3"/>
  <c r="B20" i="3"/>
  <c r="B19" i="3"/>
  <c r="B18" i="3"/>
  <c r="B16" i="3"/>
  <c r="B15" i="3"/>
  <c r="B14" i="3"/>
  <c r="B13" i="3"/>
  <c r="B12" i="3"/>
  <c r="B11" i="3"/>
  <c r="B10" i="3"/>
  <c r="B9" i="3"/>
  <c r="B8" i="3"/>
  <c r="B7" i="3"/>
  <c r="K3" i="3"/>
  <c r="J3" i="3"/>
  <c r="I3" i="3"/>
  <c r="H3" i="3"/>
  <c r="G3" i="3"/>
  <c r="F3" i="3"/>
  <c r="K2" i="3"/>
  <c r="J2" i="3"/>
  <c r="G42" i="3" s="1"/>
  <c r="I2" i="3"/>
  <c r="I14" i="3" s="1"/>
  <c r="H2" i="3"/>
  <c r="G2" i="3"/>
  <c r="G29" i="3" s="1"/>
  <c r="F2" i="3"/>
  <c r="F45" i="3" s="1"/>
  <c r="I25" i="2"/>
  <c r="I24" i="2"/>
  <c r="I23" i="2"/>
  <c r="I22" i="2"/>
  <c r="A22" i="2"/>
  <c r="I20" i="2"/>
  <c r="I19" i="2"/>
  <c r="I18" i="2"/>
  <c r="I17" i="2"/>
  <c r="I16" i="2"/>
  <c r="I14" i="2"/>
  <c r="A14" i="2"/>
  <c r="I13" i="2"/>
  <c r="I12" i="2"/>
  <c r="I11" i="2"/>
  <c r="I10" i="2"/>
  <c r="E9" i="2"/>
  <c r="C9" i="2"/>
  <c r="E8" i="2"/>
  <c r="C8" i="2"/>
  <c r="E7" i="2"/>
  <c r="C7" i="2"/>
  <c r="E6" i="2"/>
  <c r="C6" i="2"/>
  <c r="C5" i="2"/>
  <c r="C4" i="2"/>
  <c r="N3" i="2"/>
  <c r="M3" i="2"/>
  <c r="L3" i="2" s="1"/>
  <c r="J22" i="2" s="1"/>
  <c r="I23" i="3" l="1"/>
  <c r="F29" i="3"/>
  <c r="F11" i="3"/>
  <c r="F23" i="3"/>
  <c r="J3" i="2"/>
  <c r="G9" i="3"/>
  <c r="J11" i="2"/>
  <c r="J18" i="2"/>
  <c r="F25" i="3"/>
  <c r="E5" i="2"/>
  <c r="J9" i="2"/>
  <c r="J24" i="2"/>
  <c r="G28" i="3"/>
  <c r="J4" i="3"/>
  <c r="F8" i="3"/>
  <c r="G13" i="3"/>
  <c r="F16" i="3"/>
  <c r="G20" i="3"/>
  <c r="G27" i="3"/>
  <c r="F32" i="3"/>
  <c r="H34" i="3"/>
  <c r="F36" i="3"/>
  <c r="H39" i="3"/>
  <c r="F39" i="3"/>
  <c r="A20" i="2"/>
  <c r="B18" i="2"/>
  <c r="I34" i="3"/>
  <c r="I6" i="2"/>
  <c r="G40" i="3"/>
  <c r="G21" i="3"/>
  <c r="I16" i="3"/>
  <c r="G8" i="3"/>
  <c r="I15" i="3"/>
  <c r="I40" i="3"/>
  <c r="G4" i="3"/>
  <c r="G7" i="3"/>
  <c r="F18" i="3"/>
  <c r="H40" i="3"/>
  <c r="F44" i="3"/>
  <c r="I4" i="2"/>
  <c r="G45" i="3"/>
  <c r="G32" i="3"/>
  <c r="G30" i="3"/>
  <c r="I8" i="2"/>
  <c r="J14" i="2"/>
  <c r="J17" i="2"/>
  <c r="G38" i="3"/>
  <c r="K4" i="3"/>
  <c r="H8" i="3"/>
  <c r="F10" i="3"/>
  <c r="F12" i="3"/>
  <c r="G15" i="3"/>
  <c r="G16" i="3"/>
  <c r="F19" i="3"/>
  <c r="F26" i="3"/>
  <c r="F30" i="3"/>
  <c r="H37" i="3"/>
  <c r="F37" i="3"/>
  <c r="I39" i="3"/>
  <c r="J25" i="2"/>
  <c r="J23" i="2"/>
  <c r="J16" i="2"/>
  <c r="J12" i="2"/>
  <c r="J10" i="2"/>
  <c r="J4" i="2"/>
  <c r="J21" i="2"/>
  <c r="J19" i="2"/>
  <c r="J8" i="2"/>
  <c r="J6" i="2"/>
  <c r="J5" i="2"/>
  <c r="E4" i="2"/>
  <c r="I7" i="2"/>
  <c r="J7" i="2" s="1"/>
  <c r="J13" i="2"/>
  <c r="J15" i="2"/>
  <c r="J20" i="2"/>
  <c r="F46" i="3"/>
  <c r="F42" i="3"/>
  <c r="F35" i="3"/>
  <c r="F33" i="3"/>
  <c r="F27" i="3"/>
  <c r="F20" i="3"/>
  <c r="F15" i="3"/>
  <c r="F13" i="3"/>
  <c r="F9" i="3"/>
  <c r="F7" i="3"/>
  <c r="F43" i="3"/>
  <c r="F40" i="3"/>
  <c r="F38" i="3"/>
  <c r="H36" i="3"/>
  <c r="F34" i="3"/>
  <c r="H30" i="3"/>
  <c r="F28" i="3"/>
  <c r="F24" i="3"/>
  <c r="F21" i="3"/>
  <c r="H16" i="3"/>
  <c r="F14" i="3"/>
  <c r="H35" i="3"/>
  <c r="G43" i="3"/>
  <c r="I36" i="3"/>
  <c r="G14" i="3"/>
  <c r="G10" i="3"/>
  <c r="G37" i="3"/>
  <c r="I35" i="3"/>
  <c r="G31" i="3"/>
  <c r="G11" i="3"/>
  <c r="G36" i="3"/>
  <c r="F4" i="3"/>
  <c r="I8" i="3"/>
  <c r="G12" i="3"/>
  <c r="H14" i="3"/>
  <c r="H15" i="3"/>
  <c r="G19" i="3"/>
  <c r="H23" i="3"/>
  <c r="G26" i="3"/>
  <c r="F31" i="3"/>
  <c r="G33" i="3"/>
  <c r="G35" i="3"/>
  <c r="I37" i="3"/>
  <c r="H4" i="3"/>
  <c r="G18" i="3"/>
  <c r="G23" i="3"/>
  <c r="G25" i="3"/>
  <c r="G39" i="3"/>
  <c r="G44" i="3"/>
  <c r="I4" i="3"/>
  <c r="G24" i="3"/>
  <c r="I30" i="3"/>
  <c r="G34" i="3"/>
</calcChain>
</file>

<file path=xl/sharedStrings.xml><?xml version="1.0" encoding="utf-8"?>
<sst xmlns="http://schemas.openxmlformats.org/spreadsheetml/2006/main" count="191" uniqueCount="148">
  <si>
    <t>Stat Sheet</t>
  </si>
  <si>
    <t>All Green boxes are fillable. All numbers go in like normal, and if a box isnt green, that means it has some calculation. To add proficiency bonus, put a value of 1 in the green box next to the skill, and to add expertise put a 2. To roll a check, check the checkbox in the top right corner to get the calculations to run. To roll with advantage, put a 1 in the advantage green box, and to roll with disadvantage, put a two. To roll normally, put a zero in the box or leave it blank</t>
  </si>
  <si>
    <t>Weapons Sheet</t>
  </si>
  <si>
    <t xml:space="preserve">The proficiency and advantage boxes work the same as the first page. The green box indicates proficiency in each class of weapons, so if your character only has proficiency in a specific weapon, replace the white box to the left of the weapon. The alternative rolls and damage refer to versatile and finesse weapons. For versatile, it refers to the alternative damage, for finesse it refers to the stats in reference to Dex and not Str, as I defaulted to Str for weapon attacks. </t>
  </si>
  <si>
    <t>Stats</t>
  </si>
  <si>
    <t>Skills</t>
  </si>
  <si>
    <t>Roll Check</t>
  </si>
  <si>
    <t>Roll</t>
  </si>
  <si>
    <t>Die Roll 1</t>
  </si>
  <si>
    <t>Die Roll 2</t>
  </si>
  <si>
    <t>Adv/Dis</t>
  </si>
  <si>
    <t>Stat</t>
  </si>
  <si>
    <t>Score</t>
  </si>
  <si>
    <t>Modifier</t>
  </si>
  <si>
    <t>Prof</t>
  </si>
  <si>
    <t>Save</t>
  </si>
  <si>
    <t>Str</t>
  </si>
  <si>
    <t>Pro</t>
  </si>
  <si>
    <t>Mod</t>
  </si>
  <si>
    <t>Strength</t>
  </si>
  <si>
    <t>Athletics</t>
  </si>
  <si>
    <t>Dexterity</t>
  </si>
  <si>
    <t>Dex</t>
  </si>
  <si>
    <t>Constitution</t>
  </si>
  <si>
    <t>Acrobatics</t>
  </si>
  <si>
    <t>Intellegence</t>
  </si>
  <si>
    <t>Slight of Hand</t>
  </si>
  <si>
    <t>Wisdom</t>
  </si>
  <si>
    <t>Stealth</t>
  </si>
  <si>
    <t>Charisma</t>
  </si>
  <si>
    <t>Int</t>
  </si>
  <si>
    <t>Arcana</t>
  </si>
  <si>
    <t>Level</t>
  </si>
  <si>
    <t>History</t>
  </si>
  <si>
    <t>Investigation</t>
  </si>
  <si>
    <t>Proficiency Bonus</t>
  </si>
  <si>
    <t>Nature</t>
  </si>
  <si>
    <t>Religion</t>
  </si>
  <si>
    <t>HP</t>
  </si>
  <si>
    <t>Wis</t>
  </si>
  <si>
    <t xml:space="preserve">Animal Handling </t>
  </si>
  <si>
    <t>Speed</t>
  </si>
  <si>
    <t>Initiative</t>
  </si>
  <si>
    <t>Insight</t>
  </si>
  <si>
    <t>Medicine</t>
  </si>
  <si>
    <t>Un/AC</t>
  </si>
  <si>
    <t>A/AC</t>
  </si>
  <si>
    <t>Perception</t>
  </si>
  <si>
    <t>Survival</t>
  </si>
  <si>
    <t>HitDie</t>
  </si>
  <si>
    <t>HitDice</t>
  </si>
  <si>
    <t>Chr</t>
  </si>
  <si>
    <t>Deception</t>
  </si>
  <si>
    <t>Intimidation</t>
  </si>
  <si>
    <t>Persuasion</t>
  </si>
  <si>
    <t>Performance</t>
  </si>
  <si>
    <t>Roll d20</t>
  </si>
  <si>
    <t>Roll d12</t>
  </si>
  <si>
    <t>Roll d10</t>
  </si>
  <si>
    <t>Roll d8</t>
  </si>
  <si>
    <t>Roll d6</t>
  </si>
  <si>
    <t>Roll d4</t>
  </si>
  <si>
    <t>Proficiency</t>
  </si>
  <si>
    <t>Simple Melee Weapons</t>
  </si>
  <si>
    <t xml:space="preserve">To Hit </t>
  </si>
  <si>
    <t>Damage</t>
  </si>
  <si>
    <t>Alt Roll</t>
  </si>
  <si>
    <t>Alt Dmg</t>
  </si>
  <si>
    <t>Club</t>
  </si>
  <si>
    <t>1d4 bludgeoning</t>
  </si>
  <si>
    <t>Light</t>
  </si>
  <si>
    <t>Dagger</t>
  </si>
  <si>
    <t>1d4 piercing</t>
  </si>
  <si>
    <t>Finesse, light, thrown (range 20/60)</t>
  </si>
  <si>
    <t>Greatclub</t>
  </si>
  <si>
    <t>1d8 bludgeoning</t>
  </si>
  <si>
    <t>Two-handed</t>
  </si>
  <si>
    <t>Handaxe</t>
  </si>
  <si>
    <t>1d6 slashing</t>
  </si>
  <si>
    <t>Light, thrown (range 20/60)</t>
  </si>
  <si>
    <t>Javelin</t>
  </si>
  <si>
    <t>1d6 piercing</t>
  </si>
  <si>
    <t>Thrown (range 30/120)</t>
  </si>
  <si>
    <t>Light Hammer</t>
  </si>
  <si>
    <t>Mace</t>
  </si>
  <si>
    <t>1d6 bludgeoning</t>
  </si>
  <si>
    <t>—</t>
  </si>
  <si>
    <t>Quarterstaff</t>
  </si>
  <si>
    <t>Versatile (1d8)</t>
  </si>
  <si>
    <t>Sickle</t>
  </si>
  <si>
    <t>1d4 slashing</t>
  </si>
  <si>
    <t>Spear</t>
  </si>
  <si>
    <t>Thrown (range 20/60), versatile (1d8)</t>
  </si>
  <si>
    <t>Simple Ranged Weapons</t>
  </si>
  <si>
    <t>Crossbow, light</t>
  </si>
  <si>
    <t>1d8 piercing</t>
  </si>
  <si>
    <t>Ammunition (range 80/320), loading, two-handed</t>
  </si>
  <si>
    <t>Dart</t>
  </si>
  <si>
    <t>Finesse, thrown (range 20/60)</t>
  </si>
  <si>
    <t>Shortbow</t>
  </si>
  <si>
    <t>Ammunition (range 80/320), two-handed</t>
  </si>
  <si>
    <t>Sling</t>
  </si>
  <si>
    <t>Ammunition (range 30/120)</t>
  </si>
  <si>
    <t>Martial Melee Weapons</t>
  </si>
  <si>
    <t>Battleaxe</t>
  </si>
  <si>
    <t>1d8 slashing</t>
  </si>
  <si>
    <t>Versatile (1d10)</t>
  </si>
  <si>
    <t>Flail</t>
  </si>
  <si>
    <t>Glaive</t>
  </si>
  <si>
    <t>1d10 slashing</t>
  </si>
  <si>
    <t>Heavy, reach, two-handed</t>
  </si>
  <si>
    <t>Greataxe</t>
  </si>
  <si>
    <t>1d12 slashing</t>
  </si>
  <si>
    <t>Heavy, two-handed</t>
  </si>
  <si>
    <t>Greatsword</t>
  </si>
  <si>
    <t>2d6 slashing</t>
  </si>
  <si>
    <t>Halberd</t>
  </si>
  <si>
    <t>Lance</t>
  </si>
  <si>
    <t>1d12 piercing</t>
  </si>
  <si>
    <t>Reach, special</t>
  </si>
  <si>
    <t>Longsword</t>
  </si>
  <si>
    <t>Maul</t>
  </si>
  <si>
    <t>2d6 bludgeoning</t>
  </si>
  <si>
    <t>Morningstar</t>
  </si>
  <si>
    <t>Pike</t>
  </si>
  <si>
    <t>1d10 piercing</t>
  </si>
  <si>
    <t>Rapier</t>
  </si>
  <si>
    <t>Finesse</t>
  </si>
  <si>
    <t>Scimitar</t>
  </si>
  <si>
    <t>Finesse, light</t>
  </si>
  <si>
    <t>Shortsword</t>
  </si>
  <si>
    <t>Trident</t>
  </si>
  <si>
    <t>War Pick</t>
  </si>
  <si>
    <t>Warhammer</t>
  </si>
  <si>
    <t>Whip</t>
  </si>
  <si>
    <t>Finesse, reach</t>
  </si>
  <si>
    <t>Martial Ranged Weapons</t>
  </si>
  <si>
    <t>Blowgun</t>
  </si>
  <si>
    <t>1 piercing</t>
  </si>
  <si>
    <t>Ammunition (range 25/100), loading</t>
  </si>
  <si>
    <t>Crossbow, hand</t>
  </si>
  <si>
    <t>Ammunition (range 30/120), light, loading</t>
  </si>
  <si>
    <t>Crossbow, heavy</t>
  </si>
  <si>
    <t>Ammunition (range 100/400), heavy, loading, two-handed</t>
  </si>
  <si>
    <t>Longbow</t>
  </si>
  <si>
    <t>Ammunition (range 150/600), heavy, two-handed</t>
  </si>
  <si>
    <t>Net</t>
  </si>
  <si>
    <t>Special, thrown (range 5/15)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</si>
</sst>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0_);\-\ #,##0"/>
    <numFmt numFmtId="165" formatCode="\+\ #,##0_);\(&quot;$&quot;#,##0\)"/>
  </numFmts>
  <fonts count="7" x14ac:knownFonts="1">
    <font>
      <sz val="11"/>
      <color theme="1"/>
      <name val="Arial"/>
    </font>
    <font>
      <sz val="11"/>
      <color theme="1"/>
      <name val="Calibri"/>
      <family val="2"/>
      <charset val="204"/>
    </font>
    <font>
      <sz val="11"/>
      <color theme="1"/>
      <name val="Arial"/>
      <family val="2"/>
      <charset val="204"/>
    </font>
    <font>
      <sz val="16"/>
      <color theme="1"/>
      <name val="Calibri"/>
      <family val="2"/>
      <charset val="204"/>
    </font>
    <font>
      <sz val="11"/>
      <name val="Arial"/>
      <family val="2"/>
      <charset val="204"/>
    </font>
    <font>
      <b/>
      <sz val="11"/>
      <color theme="1"/>
      <name val="Calibri"/>
      <family val="2"/>
      <charset val="204"/>
    </font>
    <font>
      <sz val="11"/>
      <color theme="1"/>
      <name val="Calibri"/>
      <family val="2"/>
      <charset val="204"/>
    </font>
  </fonts>
  <fills count="7">
    <fill>
      <patternFill patternType="none"/>
    </fill>
    <fill>
      <patternFill patternType="gray125"/>
    </fill>
    <fill>
      <patternFill patternType="solid">
        <fgColor rgb="FF7F7F7F"/>
        <bgColor rgb="FF7F7F7F"/>
      </patternFill>
    </fill>
    <fill>
      <patternFill patternType="solid">
        <fgColor rgb="FFD8D8D8"/>
        <bgColor rgb="FFD8D8D8"/>
      </patternFill>
    </fill>
    <fill>
      <patternFill patternType="solid">
        <fgColor rgb="FFE2EFD9"/>
        <bgColor rgb="FFE2EFD9"/>
      </patternFill>
    </fill>
    <fill>
      <patternFill patternType="solid">
        <fgColor rgb="FFF2F2F2"/>
        <bgColor rgb="FFF2F2F2"/>
      </patternFill>
    </fill>
    <fill>
      <patternFill patternType="solid">
        <fgColor theme="0"/>
        <bgColor theme="0"/>
      </patternFill>
    </fill>
  </fills>
  <borders count="56">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thin">
        <color rgb="FF000000"/>
      </left>
      <right style="medium">
        <color rgb="FF000000"/>
      </right>
      <top style="thin">
        <color rgb="FF000000"/>
      </top>
      <bottom style="thin">
        <color rgb="FF000000"/>
      </bottom>
      <diagonal/>
    </border>
    <border>
      <left style="medium">
        <color rgb="FF000000"/>
      </left>
      <right/>
      <top/>
      <bottom/>
      <diagonal/>
    </border>
    <border>
      <left style="thin">
        <color rgb="FF000000"/>
      </left>
      <right style="medium">
        <color rgb="FF000000"/>
      </right>
      <top/>
      <bottom/>
      <diagonal/>
    </border>
    <border>
      <left style="medium">
        <color rgb="FF000000"/>
      </left>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thin">
        <color rgb="FF000000"/>
      </left>
      <right style="medium">
        <color rgb="FF000000"/>
      </right>
      <top style="thin">
        <color rgb="FF000000"/>
      </top>
      <bottom/>
      <diagonal/>
    </border>
    <border>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style="medium">
        <color rgb="FF000000"/>
      </right>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s>
  <cellStyleXfs count="1">
    <xf numFmtId="0" fontId="0" fillId="0" borderId="0"/>
  </cellStyleXfs>
  <cellXfs count="97">
    <xf numFmtId="0" fontId="0" fillId="0" borderId="0" xfId="0" applyFont="1" applyAlignment="1"/>
    <xf numFmtId="0" fontId="1"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xf numFmtId="0" fontId="1" fillId="0" borderId="1" xfId="0" applyFont="1" applyBorder="1" applyAlignment="1">
      <alignment horizontal="center" wrapText="1"/>
    </xf>
    <xf numFmtId="0" fontId="1" fillId="0" borderId="0" xfId="0" applyFont="1" applyAlignment="1">
      <alignment horizontal="center"/>
    </xf>
    <xf numFmtId="0" fontId="3" fillId="0" borderId="0" xfId="0" applyFont="1" applyAlignment="1">
      <alignment horizontal="center"/>
    </xf>
    <xf numFmtId="0" fontId="1" fillId="2" borderId="0" xfId="0" applyFont="1" applyFill="1" applyAlignment="1">
      <alignment horizontal="center"/>
    </xf>
    <xf numFmtId="0" fontId="1" fillId="0" borderId="0" xfId="0" applyFont="1" applyAlignment="1">
      <alignment horizontal="center"/>
    </xf>
    <xf numFmtId="0" fontId="1" fillId="2" borderId="5" xfId="0" applyFont="1" applyFill="1" applyBorder="1" applyAlignment="1">
      <alignment horizontal="center"/>
    </xf>
    <xf numFmtId="0" fontId="1" fillId="0" borderId="8"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5" fillId="0" borderId="12" xfId="0" applyFont="1" applyBorder="1" applyAlignment="1">
      <alignment horizontal="center"/>
    </xf>
    <xf numFmtId="0" fontId="1" fillId="0" borderId="13" xfId="0" applyFont="1" applyBorder="1" applyAlignment="1">
      <alignment horizontal="center"/>
    </xf>
    <xf numFmtId="0" fontId="1" fillId="3" borderId="14" xfId="0" applyFont="1" applyFill="1" applyBorder="1" applyAlignment="1">
      <alignment horizontal="center"/>
    </xf>
    <xf numFmtId="164" fontId="1" fillId="0" borderId="15" xfId="0" applyNumberFormat="1" applyFont="1" applyBorder="1" applyAlignment="1">
      <alignment horizontal="center"/>
    </xf>
    <xf numFmtId="164" fontId="1" fillId="2" borderId="5" xfId="0" applyNumberFormat="1" applyFont="1" applyFill="1" applyBorder="1" applyAlignment="1">
      <alignment horizontal="center"/>
    </xf>
    <xf numFmtId="0" fontId="1" fillId="0" borderId="16" xfId="0" applyFont="1" applyBorder="1"/>
    <xf numFmtId="0" fontId="1" fillId="0" borderId="17" xfId="0" applyFont="1" applyBorder="1"/>
    <xf numFmtId="0" fontId="1" fillId="4" borderId="18" xfId="0" applyFont="1" applyFill="1" applyBorder="1" applyAlignment="1">
      <alignment horizontal="center"/>
    </xf>
    <xf numFmtId="0" fontId="1" fillId="0" borderId="19" xfId="0" applyFont="1" applyBorder="1" applyAlignment="1">
      <alignment horizontal="center"/>
    </xf>
    <xf numFmtId="0" fontId="2" fillId="4" borderId="5" xfId="0" applyFont="1" applyFill="1" applyBorder="1" applyAlignment="1">
      <alignment horizontal="center"/>
    </xf>
    <xf numFmtId="164" fontId="1" fillId="5" borderId="1" xfId="0" applyNumberFormat="1" applyFont="1" applyFill="1" applyBorder="1" applyAlignment="1">
      <alignment horizontal="center"/>
    </xf>
    <xf numFmtId="0" fontId="1" fillId="4" borderId="5" xfId="0" applyFont="1" applyFill="1" applyBorder="1" applyAlignment="1">
      <alignment horizontal="center"/>
    </xf>
    <xf numFmtId="164" fontId="1" fillId="5" borderId="20" xfId="0" applyNumberFormat="1" applyFont="1" applyFill="1" applyBorder="1" applyAlignment="1">
      <alignment horizontal="center"/>
    </xf>
    <xf numFmtId="164" fontId="1" fillId="5" borderId="21" xfId="0" applyNumberFormat="1" applyFont="1" applyFill="1" applyBorder="1" applyAlignment="1">
      <alignment horizontal="center"/>
    </xf>
    <xf numFmtId="164" fontId="1" fillId="0" borderId="22" xfId="0" applyNumberFormat="1" applyFont="1" applyBorder="1" applyAlignment="1">
      <alignment horizontal="center"/>
    </xf>
    <xf numFmtId="0" fontId="6" fillId="2" borderId="0" xfId="0" applyFont="1" applyFill="1"/>
    <xf numFmtId="0" fontId="5" fillId="0" borderId="2" xfId="0" applyFont="1" applyBorder="1" applyAlignment="1">
      <alignment horizontal="center"/>
    </xf>
    <xf numFmtId="0" fontId="1" fillId="0" borderId="3" xfId="0" applyFont="1" applyBorder="1" applyAlignment="1">
      <alignment horizontal="center"/>
    </xf>
    <xf numFmtId="164" fontId="1" fillId="5" borderId="14" xfId="0" applyNumberFormat="1" applyFont="1" applyFill="1" applyBorder="1" applyAlignment="1">
      <alignment horizontal="center"/>
    </xf>
    <xf numFmtId="165" fontId="1" fillId="0" borderId="19" xfId="0" applyNumberFormat="1" applyFont="1" applyBorder="1" applyAlignment="1">
      <alignment horizontal="center"/>
    </xf>
    <xf numFmtId="164" fontId="1" fillId="5" borderId="23" xfId="0" applyNumberFormat="1" applyFont="1" applyFill="1" applyBorder="1" applyAlignment="1">
      <alignment horizontal="center"/>
    </xf>
    <xf numFmtId="164" fontId="1" fillId="0" borderId="24" xfId="0" applyNumberFormat="1" applyFont="1" applyBorder="1" applyAlignment="1">
      <alignment horizontal="center"/>
    </xf>
    <xf numFmtId="164" fontId="1" fillId="5" borderId="25" xfId="0" applyNumberFormat="1" applyFont="1" applyFill="1" applyBorder="1" applyAlignment="1">
      <alignment horizontal="center"/>
    </xf>
    <xf numFmtId="164" fontId="1" fillId="0" borderId="20" xfId="0" applyNumberFormat="1" applyFont="1" applyBorder="1" applyAlignment="1">
      <alignment horizontal="center"/>
    </xf>
    <xf numFmtId="164" fontId="1" fillId="5" borderId="26" xfId="0" applyNumberFormat="1" applyFont="1" applyFill="1" applyBorder="1" applyAlignment="1">
      <alignment horizontal="center"/>
    </xf>
    <xf numFmtId="164" fontId="1" fillId="0" borderId="27" xfId="0" applyNumberFormat="1" applyFont="1" applyBorder="1" applyAlignment="1">
      <alignment horizontal="center"/>
    </xf>
    <xf numFmtId="0" fontId="1" fillId="0" borderId="16" xfId="0" applyFont="1" applyBorder="1" applyAlignment="1">
      <alignment horizontal="center"/>
    </xf>
    <xf numFmtId="0" fontId="1" fillId="4" borderId="28" xfId="0" applyFont="1" applyFill="1" applyBorder="1" applyAlignment="1">
      <alignment horizontal="center"/>
    </xf>
    <xf numFmtId="164" fontId="1" fillId="5" borderId="29" xfId="0" applyNumberFormat="1" applyFont="1" applyFill="1" applyBorder="1" applyAlignment="1">
      <alignment horizontal="center"/>
    </xf>
    <xf numFmtId="164" fontId="1" fillId="5" borderId="30" xfId="0" applyNumberFormat="1" applyFont="1" applyFill="1" applyBorder="1" applyAlignment="1">
      <alignment horizontal="center"/>
    </xf>
    <xf numFmtId="0" fontId="1" fillId="6" borderId="0" xfId="0" applyFont="1" applyFill="1" applyAlignment="1">
      <alignment horizontal="center"/>
    </xf>
    <xf numFmtId="0" fontId="1" fillId="0" borderId="31" xfId="0" applyFont="1" applyBorder="1" applyAlignment="1">
      <alignment horizontal="center"/>
    </xf>
    <xf numFmtId="0" fontId="1" fillId="4" borderId="32" xfId="0" applyFont="1" applyFill="1" applyBorder="1" applyAlignment="1">
      <alignment horizontal="center"/>
    </xf>
    <xf numFmtId="0" fontId="1" fillId="0" borderId="33" xfId="0" applyFont="1" applyBorder="1" applyAlignment="1">
      <alignment horizontal="center"/>
    </xf>
    <xf numFmtId="165" fontId="1" fillId="5" borderId="34" xfId="0" applyNumberFormat="1" applyFont="1" applyFill="1" applyBorder="1" applyAlignment="1">
      <alignment horizontal="center"/>
    </xf>
    <xf numFmtId="0" fontId="1" fillId="4" borderId="34" xfId="0" applyFont="1" applyFill="1" applyBorder="1" applyAlignment="1">
      <alignment horizontal="center"/>
    </xf>
    <xf numFmtId="165" fontId="1" fillId="3" borderId="20" xfId="0" applyNumberFormat="1" applyFont="1" applyFill="1" applyBorder="1" applyAlignment="1">
      <alignment horizontal="center"/>
    </xf>
    <xf numFmtId="164" fontId="1" fillId="5" borderId="34" xfId="0" applyNumberFormat="1" applyFont="1" applyFill="1" applyBorder="1" applyAlignment="1">
      <alignment horizontal="center"/>
    </xf>
    <xf numFmtId="0" fontId="1" fillId="4" borderId="20" xfId="0" applyFont="1" applyFill="1" applyBorder="1" applyAlignment="1">
      <alignment horizontal="center"/>
    </xf>
    <xf numFmtId="0" fontId="1" fillId="5" borderId="35" xfId="0" applyFont="1" applyFill="1" applyBorder="1" applyAlignment="1">
      <alignment horizontal="center"/>
    </xf>
    <xf numFmtId="0" fontId="1" fillId="4" borderId="30" xfId="0" applyFont="1" applyFill="1" applyBorder="1" applyAlignment="1">
      <alignment horizontal="center"/>
    </xf>
    <xf numFmtId="164" fontId="1" fillId="5" borderId="36" xfId="0" applyNumberFormat="1" applyFont="1" applyFill="1" applyBorder="1" applyAlignment="1">
      <alignment horizontal="center"/>
    </xf>
    <xf numFmtId="164" fontId="1" fillId="0" borderId="30" xfId="0" applyNumberFormat="1" applyFont="1" applyBorder="1" applyAlignment="1">
      <alignment horizontal="center"/>
    </xf>
    <xf numFmtId="0" fontId="1" fillId="0" borderId="12" xfId="0" applyFont="1" applyBorder="1" applyAlignment="1">
      <alignment horizontal="center"/>
    </xf>
    <xf numFmtId="0" fontId="1" fillId="0" borderId="37" xfId="0" applyFont="1" applyBorder="1" applyAlignment="1">
      <alignment horizontal="center"/>
    </xf>
    <xf numFmtId="0" fontId="1" fillId="0" borderId="15" xfId="0" applyFont="1" applyBorder="1" applyAlignment="1">
      <alignment horizontal="center"/>
    </xf>
    <xf numFmtId="0" fontId="1" fillId="0" borderId="38" xfId="0" applyFont="1" applyBorder="1" applyAlignment="1">
      <alignment horizontal="center"/>
    </xf>
    <xf numFmtId="0" fontId="1" fillId="0" borderId="39" xfId="0" applyFont="1" applyBorder="1" applyAlignment="1">
      <alignment horizontal="center"/>
    </xf>
    <xf numFmtId="0" fontId="1" fillId="0" borderId="40" xfId="0" applyFont="1" applyBorder="1" applyAlignment="1">
      <alignment horizontal="center"/>
    </xf>
    <xf numFmtId="0" fontId="1" fillId="0" borderId="24" xfId="0" applyFont="1" applyBorder="1" applyAlignment="1">
      <alignment horizontal="center"/>
    </xf>
    <xf numFmtId="0" fontId="1" fillId="0" borderId="41" xfId="0" applyFont="1" applyBorder="1" applyAlignment="1">
      <alignment horizontal="center"/>
    </xf>
    <xf numFmtId="0" fontId="1" fillId="0" borderId="34" xfId="0" applyFont="1" applyBorder="1" applyAlignment="1">
      <alignment horizontal="center"/>
    </xf>
    <xf numFmtId="0" fontId="1" fillId="0" borderId="20" xfId="0" applyFont="1" applyBorder="1" applyAlignment="1">
      <alignment horizontal="center"/>
    </xf>
    <xf numFmtId="0" fontId="1" fillId="0" borderId="17" xfId="0" applyFont="1" applyBorder="1" applyAlignment="1">
      <alignment horizontal="center"/>
    </xf>
    <xf numFmtId="0" fontId="1" fillId="0" borderId="42" xfId="0" applyFont="1" applyBorder="1" applyAlignment="1">
      <alignment horizontal="center"/>
    </xf>
    <xf numFmtId="0" fontId="1" fillId="4" borderId="43" xfId="0" applyFont="1" applyFill="1" applyBorder="1" applyAlignment="1">
      <alignment horizontal="center"/>
    </xf>
    <xf numFmtId="0" fontId="1" fillId="4" borderId="31" xfId="0" applyFont="1" applyFill="1" applyBorder="1" applyAlignment="1">
      <alignment horizontal="center"/>
    </xf>
    <xf numFmtId="0" fontId="1" fillId="2" borderId="44" xfId="0" applyFont="1" applyFill="1" applyBorder="1" applyAlignment="1">
      <alignment horizontal="center"/>
    </xf>
    <xf numFmtId="0" fontId="1" fillId="0" borderId="45" xfId="0" applyFont="1" applyBorder="1" applyAlignment="1">
      <alignment horizontal="center"/>
    </xf>
    <xf numFmtId="0" fontId="1" fillId="0" borderId="46" xfId="0" applyFont="1" applyBorder="1" applyAlignment="1">
      <alignment horizontal="center"/>
    </xf>
    <xf numFmtId="0" fontId="1" fillId="0" borderId="47" xfId="0" applyFont="1" applyBorder="1" applyAlignment="1">
      <alignment horizontal="center"/>
    </xf>
    <xf numFmtId="0" fontId="1" fillId="2" borderId="21" xfId="0" applyFont="1" applyFill="1" applyBorder="1" applyAlignment="1">
      <alignment horizontal="center"/>
    </xf>
    <xf numFmtId="164" fontId="1" fillId="0" borderId="19" xfId="0" applyNumberFormat="1" applyFont="1" applyBorder="1" applyAlignment="1">
      <alignment horizontal="center"/>
    </xf>
    <xf numFmtId="164" fontId="1" fillId="0" borderId="0" xfId="0" applyNumberFormat="1" applyFont="1" applyAlignment="1">
      <alignment horizontal="center"/>
    </xf>
    <xf numFmtId="0" fontId="1" fillId="2" borderId="48" xfId="0" applyFont="1" applyFill="1" applyBorder="1" applyAlignment="1">
      <alignment horizontal="center"/>
    </xf>
    <xf numFmtId="164" fontId="1" fillId="0" borderId="49" xfId="0" applyNumberFormat="1" applyFont="1" applyBorder="1" applyAlignment="1">
      <alignment horizontal="center"/>
    </xf>
    <xf numFmtId="164" fontId="1" fillId="0" borderId="50" xfId="0" applyNumberFormat="1" applyFont="1" applyBorder="1" applyAlignment="1">
      <alignment horizontal="center"/>
    </xf>
    <xf numFmtId="164" fontId="1" fillId="0" borderId="51" xfId="0" applyNumberFormat="1" applyFont="1" applyBorder="1" applyAlignment="1">
      <alignment horizontal="center"/>
    </xf>
    <xf numFmtId="164" fontId="1" fillId="0" borderId="52" xfId="0" applyNumberFormat="1" applyFont="1" applyBorder="1" applyAlignment="1">
      <alignment horizontal="center"/>
    </xf>
    <xf numFmtId="164" fontId="1" fillId="0" borderId="53" xfId="0" applyNumberFormat="1" applyFont="1" applyBorder="1" applyAlignment="1">
      <alignment horizontal="center"/>
    </xf>
    <xf numFmtId="164" fontId="1" fillId="0" borderId="54" xfId="0" applyNumberFormat="1" applyFont="1" applyBorder="1" applyAlignment="1">
      <alignment horizontal="center"/>
    </xf>
    <xf numFmtId="0" fontId="1" fillId="2" borderId="55" xfId="0" applyFont="1" applyFill="1" applyBorder="1" applyAlignment="1">
      <alignment horizontal="center"/>
    </xf>
    <xf numFmtId="164" fontId="1" fillId="0" borderId="16" xfId="0" applyNumberFormat="1" applyFont="1" applyBorder="1" applyAlignment="1">
      <alignment horizontal="center"/>
    </xf>
    <xf numFmtId="0" fontId="1" fillId="2" borderId="18" xfId="0" applyFont="1" applyFill="1" applyBorder="1" applyAlignment="1">
      <alignment horizontal="center"/>
    </xf>
    <xf numFmtId="0" fontId="3" fillId="0" borderId="2" xfId="0" applyFont="1" applyBorder="1" applyAlignment="1">
      <alignment horizontal="center"/>
    </xf>
    <xf numFmtId="0" fontId="4" fillId="0" borderId="3" xfId="0" applyFont="1" applyBorder="1"/>
    <xf numFmtId="0" fontId="4" fillId="0" borderId="4" xfId="0" applyFont="1" applyBorder="1"/>
    <xf numFmtId="0" fontId="3" fillId="0" borderId="6" xfId="0" applyFont="1" applyBorder="1" applyAlignment="1">
      <alignment horizontal="center"/>
    </xf>
    <xf numFmtId="0" fontId="4" fillId="0" borderId="7" xfId="0" applyFont="1" applyBorder="1"/>
    <xf numFmtId="0" fontId="4" fillId="0" borderId="8" xfId="0" applyFont="1" applyBorder="1"/>
    <xf numFmtId="0" fontId="1" fillId="0" borderId="2" xfId="0" applyFont="1" applyBorder="1" applyAlignment="1">
      <alignment horizontal="center"/>
    </xf>
  </cellXfs>
  <cellStyles count="1">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B1" sqref="B1"/>
    </sheetView>
  </sheetViews>
  <sheetFormatPr defaultColWidth="12.625" defaultRowHeight="15" customHeight="1" x14ac:dyDescent="0.2"/>
  <cols>
    <col min="1" max="1" width="12" customWidth="1"/>
    <col min="2" max="2" width="58.375" customWidth="1"/>
    <col min="3" max="26" width="7.625" customWidth="1"/>
  </cols>
  <sheetData>
    <row r="1" spans="1:2" ht="99" customHeight="1" x14ac:dyDescent="0.25">
      <c r="A1" s="1" t="s">
        <v>0</v>
      </c>
      <c r="B1" s="2" t="s">
        <v>1</v>
      </c>
    </row>
    <row r="2" spans="1:2" ht="85.5" customHeight="1" x14ac:dyDescent="0.25">
      <c r="A2" s="3" t="s">
        <v>2</v>
      </c>
      <c r="B2" s="4" t="s">
        <v>3</v>
      </c>
    </row>
    <row r="3" spans="1:2" ht="14.25" customHeight="1" x14ac:dyDescent="0.2"/>
    <row r="4" spans="1:2" ht="14.25" customHeight="1" x14ac:dyDescent="0.2"/>
    <row r="5" spans="1:2" ht="14.25" customHeight="1" x14ac:dyDescent="0.2"/>
    <row r="6" spans="1:2" ht="14.25" customHeight="1" x14ac:dyDescent="0.2"/>
    <row r="7" spans="1:2" ht="14.25" customHeight="1" x14ac:dyDescent="0.2"/>
    <row r="8" spans="1:2" ht="14.25" customHeight="1" x14ac:dyDescent="0.2"/>
    <row r="9" spans="1:2" ht="14.25" customHeight="1" x14ac:dyDescent="0.2"/>
    <row r="10" spans="1:2" ht="14.25" customHeight="1" x14ac:dyDescent="0.2"/>
    <row r="11" spans="1:2" ht="14.25" customHeight="1" x14ac:dyDescent="0.2"/>
    <row r="12" spans="1:2" ht="14.25" customHeight="1" x14ac:dyDescent="0.2"/>
    <row r="13" spans="1:2" ht="14.25" customHeight="1" x14ac:dyDescent="0.2"/>
    <row r="14" spans="1:2" ht="14.25" customHeight="1" x14ac:dyDescent="0.2"/>
    <row r="15" spans="1:2" ht="14.25" customHeight="1" x14ac:dyDescent="0.2"/>
    <row r="16" spans="1:2"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1"/>
  <sheetViews>
    <sheetView workbookViewId="0">
      <selection activeCell="D5" sqref="D5"/>
    </sheetView>
  </sheetViews>
  <sheetFormatPr defaultColWidth="12.625" defaultRowHeight="15" customHeight="1" x14ac:dyDescent="0.2"/>
  <cols>
    <col min="1" max="1" width="13.625" customWidth="1"/>
    <col min="2" max="6" width="7.75" customWidth="1"/>
    <col min="7" max="7" width="12.75" customWidth="1"/>
    <col min="8" max="10" width="7.75" customWidth="1"/>
    <col min="11" max="11" width="8.25" customWidth="1"/>
    <col min="12" max="12" width="7.75" customWidth="1"/>
    <col min="13" max="13" width="7.75" hidden="1" customWidth="1"/>
    <col min="14" max="14" width="7.625" hidden="1" customWidth="1"/>
    <col min="15" max="15" width="7.625" customWidth="1"/>
    <col min="16" max="16" width="4" customWidth="1"/>
    <col min="17" max="26" width="7.625" customWidth="1"/>
  </cols>
  <sheetData>
    <row r="1" spans="1:26" ht="14.25" customHeight="1" x14ac:dyDescent="0.35">
      <c r="A1" s="5" t="b">
        <v>0</v>
      </c>
      <c r="B1" s="6"/>
      <c r="C1" s="6"/>
      <c r="D1" s="6"/>
      <c r="E1" s="6"/>
      <c r="F1" s="7"/>
      <c r="G1" s="6"/>
      <c r="H1" s="6"/>
      <c r="I1" s="6"/>
      <c r="J1" s="8"/>
      <c r="K1" s="7"/>
      <c r="L1" s="8"/>
      <c r="M1" s="8"/>
      <c r="N1" s="8"/>
      <c r="O1" s="8"/>
      <c r="P1" s="7"/>
      <c r="R1" s="8"/>
      <c r="S1" s="8"/>
      <c r="T1" s="8"/>
      <c r="U1" s="8"/>
      <c r="V1" s="8"/>
      <c r="W1" s="8"/>
      <c r="X1" s="8"/>
      <c r="Y1" s="8"/>
      <c r="Z1" s="8"/>
    </row>
    <row r="2" spans="1:26" ht="14.25" customHeight="1" x14ac:dyDescent="0.35">
      <c r="A2" s="90" t="s">
        <v>4</v>
      </c>
      <c r="B2" s="91"/>
      <c r="C2" s="91"/>
      <c r="D2" s="91"/>
      <c r="E2" s="92"/>
      <c r="F2" s="9"/>
      <c r="G2" s="93" t="s">
        <v>5</v>
      </c>
      <c r="H2" s="94"/>
      <c r="I2" s="95"/>
      <c r="J2" s="10" t="s">
        <v>6</v>
      </c>
      <c r="K2" s="9"/>
      <c r="L2" s="11" t="s">
        <v>7</v>
      </c>
      <c r="M2" s="12" t="s">
        <v>8</v>
      </c>
      <c r="N2" s="12" t="s">
        <v>9</v>
      </c>
      <c r="O2" s="10" t="s">
        <v>10</v>
      </c>
      <c r="P2" s="9"/>
      <c r="R2" s="8"/>
      <c r="S2" s="8"/>
      <c r="T2" s="8"/>
      <c r="U2" s="8"/>
      <c r="V2" s="8"/>
      <c r="W2" s="8"/>
      <c r="X2" s="8"/>
      <c r="Y2" s="8"/>
      <c r="Z2" s="8"/>
    </row>
    <row r="3" spans="1:26" ht="14.25" customHeight="1" x14ac:dyDescent="0.25">
      <c r="A3" s="13" t="s">
        <v>11</v>
      </c>
      <c r="B3" s="14" t="s">
        <v>12</v>
      </c>
      <c r="C3" s="14" t="s">
        <v>13</v>
      </c>
      <c r="D3" s="14" t="s">
        <v>14</v>
      </c>
      <c r="E3" s="15" t="s">
        <v>15</v>
      </c>
      <c r="F3" s="9"/>
      <c r="G3" s="16" t="s">
        <v>16</v>
      </c>
      <c r="H3" s="17" t="s">
        <v>17</v>
      </c>
      <c r="I3" s="18" t="s">
        <v>18</v>
      </c>
      <c r="J3" s="19">
        <f ca="1">L3+C4</f>
        <v>15</v>
      </c>
      <c r="K3" s="20"/>
      <c r="L3" s="21">
        <f ca="1">IF(O3=0,M3,IF(O3=1,LARGE(M3:N3,1),SMALL(M3:N3,1)))</f>
        <v>10</v>
      </c>
      <c r="M3" s="22">
        <f t="shared" ref="M3:N3" ca="1" si="0">RANDBETWEEN(1,20)</f>
        <v>10</v>
      </c>
      <c r="N3" s="22">
        <f t="shared" ca="1" si="0"/>
        <v>3</v>
      </c>
      <c r="O3" s="23">
        <v>0</v>
      </c>
      <c r="P3" s="9"/>
      <c r="R3" s="8"/>
      <c r="S3" s="8"/>
      <c r="T3" s="8"/>
      <c r="U3" s="8"/>
      <c r="V3" s="8"/>
      <c r="W3" s="8"/>
      <c r="X3" s="8"/>
      <c r="Y3" s="8"/>
      <c r="Z3" s="8"/>
    </row>
    <row r="4" spans="1:26" ht="14.25" customHeight="1" x14ac:dyDescent="0.25">
      <c r="A4" s="24" t="s">
        <v>19</v>
      </c>
      <c r="B4" s="25">
        <v>20</v>
      </c>
      <c r="C4" s="26">
        <f t="shared" ref="C4:C9" si="1">ROUNDDOWN((B4-10)/2,0)</f>
        <v>5</v>
      </c>
      <c r="D4" s="27">
        <v>0</v>
      </c>
      <c r="E4" s="28">
        <f t="shared" ref="E4:E9" si="2">IF(D4=1,C4+$A$14,C4)</f>
        <v>5</v>
      </c>
      <c r="F4" s="9"/>
      <c r="G4" s="24" t="s">
        <v>20</v>
      </c>
      <c r="H4" s="27">
        <v>0</v>
      </c>
      <c r="I4" s="29">
        <f>IF(H4=1,$C$4+$A$14,IF(H4=2,2*($C$4+$A$14),$C$4))</f>
        <v>5</v>
      </c>
      <c r="J4" s="30">
        <f ca="1">$L$3+I4</f>
        <v>15</v>
      </c>
      <c r="K4" s="9"/>
      <c r="L4" s="31"/>
      <c r="M4" s="9"/>
      <c r="N4" s="9"/>
      <c r="O4" s="9"/>
      <c r="P4" s="9"/>
      <c r="Q4" s="8"/>
      <c r="R4" s="8"/>
      <c r="S4" s="8"/>
      <c r="T4" s="8"/>
      <c r="U4" s="8"/>
      <c r="V4" s="8"/>
      <c r="W4" s="8"/>
      <c r="X4" s="8"/>
      <c r="Y4" s="8"/>
      <c r="Z4" s="8"/>
    </row>
    <row r="5" spans="1:26" ht="14.25" customHeight="1" x14ac:dyDescent="0.25">
      <c r="A5" s="24" t="s">
        <v>21</v>
      </c>
      <c r="B5" s="27">
        <v>10</v>
      </c>
      <c r="C5" s="26">
        <f t="shared" si="1"/>
        <v>0</v>
      </c>
      <c r="D5" s="27">
        <v>0</v>
      </c>
      <c r="E5" s="28">
        <f t="shared" si="2"/>
        <v>0</v>
      </c>
      <c r="F5" s="9"/>
      <c r="G5" s="32" t="s">
        <v>22</v>
      </c>
      <c r="H5" s="33" t="s">
        <v>17</v>
      </c>
      <c r="I5" s="34" t="s">
        <v>18</v>
      </c>
      <c r="J5" s="19">
        <f ca="1">$L$3+C5</f>
        <v>10</v>
      </c>
      <c r="K5" s="9"/>
      <c r="L5" s="9"/>
      <c r="M5" s="9"/>
      <c r="N5" s="9"/>
      <c r="O5" s="9"/>
      <c r="P5" s="9"/>
      <c r="Q5" s="8"/>
      <c r="R5" s="8"/>
      <c r="S5" s="8"/>
      <c r="T5" s="8"/>
      <c r="U5" s="8"/>
      <c r="V5" s="8"/>
      <c r="W5" s="8"/>
      <c r="X5" s="8"/>
      <c r="Y5" s="8"/>
      <c r="Z5" s="8"/>
    </row>
    <row r="6" spans="1:26" ht="14.25" customHeight="1" x14ac:dyDescent="0.25">
      <c r="A6" s="24" t="s">
        <v>23</v>
      </c>
      <c r="B6" s="27">
        <v>10</v>
      </c>
      <c r="C6" s="26">
        <f t="shared" si="1"/>
        <v>0</v>
      </c>
      <c r="D6" s="27">
        <v>0</v>
      </c>
      <c r="E6" s="28">
        <f t="shared" si="2"/>
        <v>0</v>
      </c>
      <c r="F6" s="9"/>
      <c r="G6" s="35" t="s">
        <v>24</v>
      </c>
      <c r="H6" s="27">
        <v>0</v>
      </c>
      <c r="I6" s="36">
        <f t="shared" ref="I6:I8" si="3">IF(H6=1,$C$5+$A$14,IF(H6=2,2*($C$5+$A$14),$C$5))</f>
        <v>0</v>
      </c>
      <c r="J6" s="37">
        <f t="shared" ref="J6:J8" ca="1" si="4">$L$3+I6</f>
        <v>10</v>
      </c>
      <c r="K6" s="9"/>
      <c r="L6" s="9"/>
      <c r="M6" s="9"/>
      <c r="N6" s="9"/>
      <c r="O6" s="9"/>
      <c r="P6" s="9"/>
      <c r="Q6" s="8"/>
      <c r="R6" s="8"/>
      <c r="S6" s="8"/>
      <c r="T6" s="8"/>
      <c r="U6" s="8"/>
      <c r="V6" s="8"/>
      <c r="W6" s="8"/>
      <c r="X6" s="8"/>
      <c r="Y6" s="8"/>
      <c r="Z6" s="8"/>
    </row>
    <row r="7" spans="1:26" ht="14.25" customHeight="1" x14ac:dyDescent="0.25">
      <c r="A7" s="24" t="s">
        <v>25</v>
      </c>
      <c r="B7" s="27">
        <v>10</v>
      </c>
      <c r="C7" s="26">
        <f t="shared" si="1"/>
        <v>0</v>
      </c>
      <c r="D7" s="27">
        <v>0</v>
      </c>
      <c r="E7" s="28">
        <f t="shared" si="2"/>
        <v>0</v>
      </c>
      <c r="F7" s="9"/>
      <c r="G7" s="24" t="s">
        <v>26</v>
      </c>
      <c r="H7" s="27">
        <v>0</v>
      </c>
      <c r="I7" s="38">
        <f t="shared" si="3"/>
        <v>0</v>
      </c>
      <c r="J7" s="39">
        <f t="shared" ca="1" si="4"/>
        <v>10</v>
      </c>
      <c r="K7" s="9"/>
      <c r="L7" s="9"/>
      <c r="M7" s="9"/>
      <c r="N7" s="9"/>
      <c r="O7" s="9"/>
      <c r="P7" s="9"/>
      <c r="Q7" s="8"/>
      <c r="R7" s="5"/>
      <c r="S7" s="8"/>
      <c r="T7" s="8"/>
      <c r="U7" s="8"/>
      <c r="V7" s="8"/>
      <c r="W7" s="8"/>
      <c r="X7" s="8"/>
      <c r="Y7" s="8"/>
      <c r="Z7" s="8"/>
    </row>
    <row r="8" spans="1:26" ht="14.25" customHeight="1" x14ac:dyDescent="0.25">
      <c r="A8" s="24" t="s">
        <v>27</v>
      </c>
      <c r="B8" s="27">
        <v>10</v>
      </c>
      <c r="C8" s="26">
        <f t="shared" si="1"/>
        <v>0</v>
      </c>
      <c r="D8" s="27">
        <v>0</v>
      </c>
      <c r="E8" s="28">
        <f t="shared" si="2"/>
        <v>0</v>
      </c>
      <c r="F8" s="9"/>
      <c r="G8" s="24" t="s">
        <v>28</v>
      </c>
      <c r="H8" s="27">
        <v>0</v>
      </c>
      <c r="I8" s="40">
        <f t="shared" si="3"/>
        <v>0</v>
      </c>
      <c r="J8" s="41">
        <f t="shared" ca="1" si="4"/>
        <v>10</v>
      </c>
      <c r="K8" s="9"/>
      <c r="L8" s="9"/>
      <c r="M8" s="9"/>
      <c r="N8" s="9"/>
      <c r="O8" s="9"/>
      <c r="P8" s="9"/>
      <c r="Q8" s="8"/>
      <c r="R8" s="8"/>
      <c r="S8" s="8"/>
      <c r="T8" s="8"/>
      <c r="U8" s="8"/>
      <c r="V8" s="8"/>
      <c r="W8" s="8"/>
      <c r="X8" s="8"/>
      <c r="Y8" s="8"/>
      <c r="Z8" s="8"/>
    </row>
    <row r="9" spans="1:26" ht="14.25" customHeight="1" x14ac:dyDescent="0.25">
      <c r="A9" s="42" t="s">
        <v>29</v>
      </c>
      <c r="B9" s="43">
        <v>10</v>
      </c>
      <c r="C9" s="44">
        <f t="shared" si="1"/>
        <v>0</v>
      </c>
      <c r="D9" s="43">
        <v>0</v>
      </c>
      <c r="E9" s="45">
        <f t="shared" si="2"/>
        <v>0</v>
      </c>
      <c r="F9" s="9"/>
      <c r="G9" s="16" t="s">
        <v>30</v>
      </c>
      <c r="H9" s="17" t="s">
        <v>17</v>
      </c>
      <c r="I9" s="34" t="s">
        <v>18</v>
      </c>
      <c r="J9" s="19">
        <f ca="1">$L$3+C7</f>
        <v>10</v>
      </c>
      <c r="K9" s="9"/>
      <c r="L9" s="9"/>
      <c r="M9" s="9"/>
      <c r="N9" s="9"/>
      <c r="O9" s="9"/>
      <c r="P9" s="9"/>
      <c r="Q9" s="46"/>
      <c r="R9" s="8"/>
      <c r="S9" s="8"/>
      <c r="T9" s="8"/>
      <c r="U9" s="8"/>
      <c r="V9" s="8"/>
      <c r="W9" s="8"/>
      <c r="X9" s="8"/>
      <c r="Y9" s="8"/>
      <c r="Z9" s="8"/>
    </row>
    <row r="10" spans="1:26" ht="14.25" customHeight="1" x14ac:dyDescent="0.25">
      <c r="A10" s="9"/>
      <c r="B10" s="9"/>
      <c r="C10" s="9"/>
      <c r="D10" s="9"/>
      <c r="E10" s="9"/>
      <c r="F10" s="9"/>
      <c r="G10" s="24" t="s">
        <v>31</v>
      </c>
      <c r="H10" s="27">
        <v>0</v>
      </c>
      <c r="I10" s="36">
        <f t="shared" ref="I10:I14" si="5">IF(H10=1,$C$7+$A$14,IF(H10=2,2*($C$7+$A$14),$C$7))</f>
        <v>0</v>
      </c>
      <c r="J10" s="37">
        <f t="shared" ref="J10:J14" ca="1" si="6">$L$3+I10</f>
        <v>10</v>
      </c>
      <c r="K10" s="9"/>
      <c r="L10" s="9"/>
      <c r="M10" s="9"/>
      <c r="N10" s="9"/>
      <c r="O10" s="9"/>
      <c r="P10" s="9"/>
      <c r="Q10" s="8"/>
      <c r="S10" s="8"/>
      <c r="T10" s="8"/>
      <c r="U10" s="8"/>
      <c r="V10" s="8"/>
      <c r="W10" s="8"/>
      <c r="X10" s="8"/>
      <c r="Y10" s="8"/>
      <c r="Z10" s="8"/>
    </row>
    <row r="11" spans="1:26" ht="14.25" customHeight="1" x14ac:dyDescent="0.25">
      <c r="A11" s="47" t="s">
        <v>32</v>
      </c>
      <c r="B11" s="10"/>
      <c r="C11" s="9"/>
      <c r="D11" s="9"/>
      <c r="E11" s="9"/>
      <c r="F11" s="9"/>
      <c r="G11" s="24" t="s">
        <v>33</v>
      </c>
      <c r="H11" s="27">
        <v>0</v>
      </c>
      <c r="I11" s="38">
        <f t="shared" si="5"/>
        <v>0</v>
      </c>
      <c r="J11" s="39">
        <f t="shared" ca="1" si="6"/>
        <v>10</v>
      </c>
      <c r="K11" s="9"/>
      <c r="L11" s="9"/>
      <c r="M11" s="9"/>
      <c r="N11" s="9"/>
      <c r="O11" s="9"/>
      <c r="P11" s="9"/>
      <c r="Q11" s="8"/>
      <c r="R11" s="8"/>
      <c r="S11" s="8"/>
      <c r="T11" s="8"/>
      <c r="U11" s="8"/>
      <c r="V11" s="8"/>
      <c r="W11" s="8"/>
      <c r="X11" s="8"/>
      <c r="Y11" s="8"/>
      <c r="Z11" s="8"/>
    </row>
    <row r="12" spans="1:26" ht="14.25" customHeight="1" x14ac:dyDescent="0.25">
      <c r="A12" s="48">
        <v>1</v>
      </c>
      <c r="B12" s="49"/>
      <c r="C12" s="9"/>
      <c r="D12" s="9"/>
      <c r="E12" s="9"/>
      <c r="F12" s="9"/>
      <c r="G12" s="24" t="s">
        <v>34</v>
      </c>
      <c r="H12" s="27">
        <v>0</v>
      </c>
      <c r="I12" s="38">
        <f t="shared" si="5"/>
        <v>0</v>
      </c>
      <c r="J12" s="39">
        <f t="shared" ca="1" si="6"/>
        <v>10</v>
      </c>
      <c r="K12" s="9"/>
      <c r="L12" s="9"/>
      <c r="M12" s="9"/>
      <c r="N12" s="9"/>
      <c r="O12" s="9"/>
      <c r="P12" s="9"/>
      <c r="Q12" s="8"/>
      <c r="R12" s="8"/>
      <c r="S12" s="8"/>
      <c r="T12" s="8"/>
      <c r="U12" s="8"/>
      <c r="V12" s="8"/>
      <c r="W12" s="8"/>
      <c r="X12" s="8"/>
      <c r="Y12" s="8"/>
      <c r="Z12" s="8"/>
    </row>
    <row r="13" spans="1:26" ht="14.25" customHeight="1" x14ac:dyDescent="0.25">
      <c r="A13" s="24" t="s">
        <v>35</v>
      </c>
      <c r="B13" s="49"/>
      <c r="C13" s="9"/>
      <c r="D13" s="9"/>
      <c r="E13" s="9"/>
      <c r="F13" s="9"/>
      <c r="G13" s="24" t="s">
        <v>36</v>
      </c>
      <c r="H13" s="27">
        <v>0</v>
      </c>
      <c r="I13" s="38">
        <f t="shared" si="5"/>
        <v>0</v>
      </c>
      <c r="J13" s="39">
        <f t="shared" ca="1" si="6"/>
        <v>10</v>
      </c>
      <c r="K13" s="9"/>
      <c r="L13" s="9"/>
      <c r="M13" s="9"/>
      <c r="N13" s="9"/>
      <c r="O13" s="9"/>
      <c r="P13" s="9"/>
      <c r="Q13" s="8"/>
      <c r="R13" s="8"/>
      <c r="S13" s="8"/>
      <c r="T13" s="8"/>
      <c r="U13" s="8"/>
      <c r="V13" s="8"/>
      <c r="W13" s="8"/>
      <c r="X13" s="8"/>
      <c r="Y13" s="8"/>
      <c r="Z13" s="8"/>
    </row>
    <row r="14" spans="1:26" ht="14.25" customHeight="1" x14ac:dyDescent="0.25">
      <c r="A14" s="50">
        <f>IF(A12&lt;4,2,ROUNDUP(A12/2,0))</f>
        <v>2</v>
      </c>
      <c r="B14" s="49"/>
      <c r="C14" s="9"/>
      <c r="D14" s="9"/>
      <c r="E14" s="9"/>
      <c r="F14" s="9"/>
      <c r="G14" s="24" t="s">
        <v>37</v>
      </c>
      <c r="H14" s="27">
        <v>0</v>
      </c>
      <c r="I14" s="40">
        <f t="shared" si="5"/>
        <v>0</v>
      </c>
      <c r="J14" s="41">
        <f t="shared" ca="1" si="6"/>
        <v>10</v>
      </c>
      <c r="K14" s="9"/>
      <c r="L14" s="9"/>
      <c r="M14" s="9"/>
      <c r="N14" s="9"/>
      <c r="O14" s="9"/>
      <c r="P14" s="9"/>
      <c r="Q14" s="8"/>
      <c r="R14" s="8"/>
      <c r="S14" s="8"/>
      <c r="T14" s="8"/>
      <c r="U14" s="8"/>
      <c r="V14" s="8"/>
      <c r="W14" s="8"/>
      <c r="X14" s="8"/>
      <c r="Y14" s="8"/>
      <c r="Z14" s="8"/>
    </row>
    <row r="15" spans="1:26" ht="14.25" customHeight="1" x14ac:dyDescent="0.25">
      <c r="A15" s="24" t="s">
        <v>38</v>
      </c>
      <c r="B15" s="49"/>
      <c r="C15" s="9"/>
      <c r="D15" s="9"/>
      <c r="E15" s="9"/>
      <c r="F15" s="9"/>
      <c r="G15" s="16" t="s">
        <v>39</v>
      </c>
      <c r="H15" s="17" t="s">
        <v>17</v>
      </c>
      <c r="I15" s="34" t="s">
        <v>18</v>
      </c>
      <c r="J15" s="19">
        <f ca="1">$L$3+C8</f>
        <v>10</v>
      </c>
      <c r="K15" s="9"/>
      <c r="L15" s="9"/>
      <c r="M15" s="9"/>
      <c r="N15" s="9"/>
      <c r="O15" s="9"/>
      <c r="P15" s="9"/>
      <c r="Q15" s="8"/>
      <c r="R15" s="8"/>
      <c r="S15" s="8"/>
      <c r="T15" s="8"/>
      <c r="U15" s="8"/>
      <c r="V15" s="8"/>
      <c r="W15" s="8"/>
      <c r="X15" s="8"/>
      <c r="Y15" s="8"/>
      <c r="Z15" s="8"/>
    </row>
    <row r="16" spans="1:26" ht="14.25" customHeight="1" x14ac:dyDescent="0.25">
      <c r="A16" s="51"/>
      <c r="B16" s="49"/>
      <c r="C16" s="9"/>
      <c r="D16" s="9"/>
      <c r="E16" s="9"/>
      <c r="F16" s="9"/>
      <c r="G16" s="24" t="s">
        <v>40</v>
      </c>
      <c r="H16" s="27">
        <v>0</v>
      </c>
      <c r="I16" s="36">
        <f t="shared" ref="I16:I20" si="7">IF(H16=1,$C$8+$A$14,IF(H16=2,2*($C$8+$A$14),$C$8))</f>
        <v>0</v>
      </c>
      <c r="J16" s="37">
        <f t="shared" ref="J16:J20" ca="1" si="8">$L$3+I16</f>
        <v>10</v>
      </c>
      <c r="K16" s="9"/>
      <c r="L16" s="9"/>
      <c r="M16" s="9"/>
      <c r="N16" s="9"/>
      <c r="O16" s="9"/>
      <c r="P16" s="9"/>
      <c r="Q16" s="8"/>
      <c r="R16" s="8"/>
      <c r="S16" s="8"/>
      <c r="T16" s="8"/>
      <c r="U16" s="8"/>
      <c r="V16" s="8"/>
      <c r="W16" s="8"/>
      <c r="X16" s="8"/>
      <c r="Y16" s="8"/>
      <c r="Z16" s="8"/>
    </row>
    <row r="17" spans="1:26" ht="14.25" customHeight="1" x14ac:dyDescent="0.25">
      <c r="A17" s="24" t="s">
        <v>41</v>
      </c>
      <c r="B17" s="49" t="s">
        <v>42</v>
      </c>
      <c r="C17" s="9"/>
      <c r="D17" s="9"/>
      <c r="E17" s="9"/>
      <c r="F17" s="9"/>
      <c r="G17" s="24" t="s">
        <v>43</v>
      </c>
      <c r="H17" s="27">
        <v>0</v>
      </c>
      <c r="I17" s="38">
        <f t="shared" si="7"/>
        <v>0</v>
      </c>
      <c r="J17" s="39">
        <f t="shared" ca="1" si="8"/>
        <v>10</v>
      </c>
      <c r="K17" s="9"/>
      <c r="L17" s="9"/>
      <c r="M17" s="9"/>
      <c r="N17" s="9"/>
      <c r="O17" s="9"/>
      <c r="P17" s="9"/>
      <c r="Q17" s="8"/>
      <c r="R17" s="8"/>
      <c r="S17" s="8"/>
      <c r="T17" s="8"/>
      <c r="U17" s="8"/>
      <c r="V17" s="8"/>
      <c r="W17" s="8"/>
      <c r="X17" s="8"/>
      <c r="Y17" s="8"/>
      <c r="Z17" s="8"/>
    </row>
    <row r="18" spans="1:26" ht="14.25" customHeight="1" x14ac:dyDescent="0.25">
      <c r="A18" s="51">
        <v>30</v>
      </c>
      <c r="B18" s="52">
        <f>C5</f>
        <v>0</v>
      </c>
      <c r="C18" s="9"/>
      <c r="D18" s="9"/>
      <c r="E18" s="9"/>
      <c r="F18" s="9"/>
      <c r="G18" s="24" t="s">
        <v>44</v>
      </c>
      <c r="H18" s="27">
        <v>0</v>
      </c>
      <c r="I18" s="38">
        <f t="shared" si="7"/>
        <v>0</v>
      </c>
      <c r="J18" s="39">
        <f t="shared" ca="1" si="8"/>
        <v>10</v>
      </c>
      <c r="K18" s="9"/>
      <c r="L18" s="9"/>
      <c r="M18" s="9"/>
      <c r="N18" s="9"/>
      <c r="O18" s="9"/>
      <c r="P18" s="9"/>
      <c r="Q18" s="8"/>
      <c r="R18" s="8"/>
      <c r="S18" s="8"/>
      <c r="T18" s="8"/>
      <c r="U18" s="8"/>
      <c r="V18" s="8"/>
      <c r="W18" s="8"/>
      <c r="X18" s="8"/>
      <c r="Y18" s="8"/>
      <c r="Z18" s="8"/>
    </row>
    <row r="19" spans="1:26" ht="14.25" customHeight="1" x14ac:dyDescent="0.25">
      <c r="A19" s="24" t="s">
        <v>45</v>
      </c>
      <c r="B19" s="49" t="s">
        <v>46</v>
      </c>
      <c r="C19" s="9"/>
      <c r="D19" s="9"/>
      <c r="E19" s="9"/>
      <c r="F19" s="9"/>
      <c r="G19" s="24" t="s">
        <v>47</v>
      </c>
      <c r="H19" s="27">
        <v>0</v>
      </c>
      <c r="I19" s="38">
        <f t="shared" si="7"/>
        <v>0</v>
      </c>
      <c r="J19" s="39">
        <f t="shared" ca="1" si="8"/>
        <v>10</v>
      </c>
      <c r="K19" s="9"/>
      <c r="L19" s="9"/>
      <c r="M19" s="9"/>
      <c r="N19" s="9"/>
      <c r="O19" s="9"/>
      <c r="P19" s="9"/>
      <c r="Q19" s="8"/>
      <c r="R19" s="8"/>
      <c r="S19" s="8"/>
      <c r="T19" s="8"/>
      <c r="U19" s="8"/>
      <c r="V19" s="8"/>
      <c r="W19" s="8"/>
      <c r="X19" s="8"/>
      <c r="Y19" s="8"/>
      <c r="Z19" s="8"/>
    </row>
    <row r="20" spans="1:26" ht="14.25" customHeight="1" x14ac:dyDescent="0.25">
      <c r="A20" s="53">
        <f>10+C5</f>
        <v>10</v>
      </c>
      <c r="B20" s="54"/>
      <c r="C20" s="9"/>
      <c r="D20" s="9"/>
      <c r="E20" s="9"/>
      <c r="F20" s="9"/>
      <c r="G20" s="24" t="s">
        <v>48</v>
      </c>
      <c r="H20" s="27">
        <v>0</v>
      </c>
      <c r="I20" s="40">
        <f t="shared" si="7"/>
        <v>0</v>
      </c>
      <c r="J20" s="41">
        <f t="shared" ca="1" si="8"/>
        <v>10</v>
      </c>
      <c r="K20" s="9"/>
      <c r="L20" s="9"/>
      <c r="M20" s="9"/>
      <c r="N20" s="9"/>
      <c r="O20" s="9"/>
      <c r="P20" s="9"/>
      <c r="Q20" s="8"/>
      <c r="R20" s="8"/>
      <c r="S20" s="8"/>
      <c r="T20" s="8"/>
      <c r="U20" s="8"/>
      <c r="V20" s="8"/>
      <c r="W20" s="8"/>
      <c r="X20" s="8"/>
      <c r="Y20" s="8"/>
      <c r="Z20" s="8"/>
    </row>
    <row r="21" spans="1:26" ht="14.25" customHeight="1" x14ac:dyDescent="0.25">
      <c r="A21" s="24" t="s">
        <v>49</v>
      </c>
      <c r="B21" s="49" t="s">
        <v>50</v>
      </c>
      <c r="C21" s="9"/>
      <c r="D21" s="9"/>
      <c r="E21" s="9"/>
      <c r="F21" s="9"/>
      <c r="G21" s="16" t="s">
        <v>51</v>
      </c>
      <c r="H21" s="17" t="s">
        <v>17</v>
      </c>
      <c r="I21" s="34" t="s">
        <v>18</v>
      </c>
      <c r="J21" s="19">
        <f ca="1">$L$3+C9</f>
        <v>10</v>
      </c>
      <c r="K21" s="9"/>
      <c r="L21" s="9"/>
      <c r="M21" s="9"/>
      <c r="N21" s="9"/>
      <c r="O21" s="9"/>
      <c r="P21" s="9"/>
      <c r="Q21" s="8"/>
      <c r="R21" s="8"/>
      <c r="S21" s="8"/>
      <c r="T21" s="8"/>
      <c r="U21" s="8"/>
      <c r="V21" s="8"/>
      <c r="W21" s="8"/>
      <c r="X21" s="8"/>
      <c r="Y21" s="8"/>
      <c r="Z21" s="8"/>
    </row>
    <row r="22" spans="1:26" ht="14.25" customHeight="1" x14ac:dyDescent="0.25">
      <c r="A22" s="55">
        <f>A12</f>
        <v>1</v>
      </c>
      <c r="B22" s="56"/>
      <c r="C22" s="9"/>
      <c r="D22" s="9"/>
      <c r="E22" s="9"/>
      <c r="F22" s="9"/>
      <c r="G22" s="24" t="s">
        <v>52</v>
      </c>
      <c r="H22" s="27">
        <v>0</v>
      </c>
      <c r="I22" s="36">
        <f t="shared" ref="I22:I25" si="9">IF(H22=1,$C$9+$A$14,IF(H22=2,2*($C$9+$A$14),$C$9))</f>
        <v>0</v>
      </c>
      <c r="J22" s="37">
        <f t="shared" ref="J22:J25" ca="1" si="10">$L$3+I22</f>
        <v>10</v>
      </c>
      <c r="K22" s="9"/>
      <c r="L22" s="9"/>
      <c r="M22" s="9"/>
      <c r="N22" s="9"/>
      <c r="O22" s="9"/>
      <c r="P22" s="9"/>
      <c r="Q22" s="8"/>
      <c r="R22" s="8"/>
      <c r="S22" s="8"/>
      <c r="T22" s="8"/>
      <c r="U22" s="8"/>
      <c r="V22" s="8"/>
      <c r="W22" s="8"/>
      <c r="X22" s="8"/>
      <c r="Y22" s="8"/>
      <c r="Z22" s="8"/>
    </row>
    <row r="23" spans="1:26" ht="14.25" customHeight="1" x14ac:dyDescent="0.25">
      <c r="A23" s="9"/>
      <c r="B23" s="9"/>
      <c r="C23" s="9"/>
      <c r="D23" s="9"/>
      <c r="E23" s="9"/>
      <c r="F23" s="9"/>
      <c r="G23" s="24" t="s">
        <v>53</v>
      </c>
      <c r="H23" s="27">
        <v>0</v>
      </c>
      <c r="I23" s="38">
        <f t="shared" si="9"/>
        <v>0</v>
      </c>
      <c r="J23" s="39">
        <f t="shared" ca="1" si="10"/>
        <v>10</v>
      </c>
      <c r="K23" s="9"/>
      <c r="L23" s="9"/>
      <c r="M23" s="9"/>
      <c r="N23" s="9"/>
      <c r="O23" s="9"/>
      <c r="P23" s="9"/>
      <c r="Q23" s="8"/>
      <c r="R23" s="8"/>
      <c r="S23" s="8"/>
      <c r="T23" s="8"/>
      <c r="U23" s="8"/>
      <c r="V23" s="8"/>
      <c r="W23" s="8"/>
      <c r="X23" s="8"/>
      <c r="Y23" s="8"/>
      <c r="Z23" s="8"/>
    </row>
    <row r="24" spans="1:26" ht="14.25" customHeight="1" x14ac:dyDescent="0.25">
      <c r="A24" s="9"/>
      <c r="B24" s="9"/>
      <c r="C24" s="9"/>
      <c r="D24" s="9"/>
      <c r="E24" s="9"/>
      <c r="F24" s="9"/>
      <c r="G24" s="24" t="s">
        <v>54</v>
      </c>
      <c r="H24" s="27">
        <v>0</v>
      </c>
      <c r="I24" s="38">
        <f t="shared" si="9"/>
        <v>0</v>
      </c>
      <c r="J24" s="39">
        <f t="shared" ca="1" si="10"/>
        <v>10</v>
      </c>
      <c r="K24" s="9"/>
      <c r="L24" s="9"/>
      <c r="M24" s="9"/>
      <c r="N24" s="9"/>
      <c r="O24" s="9"/>
      <c r="P24" s="9"/>
      <c r="Q24" s="8"/>
      <c r="R24" s="8"/>
      <c r="S24" s="8"/>
      <c r="T24" s="8"/>
      <c r="U24" s="8"/>
      <c r="V24" s="8"/>
      <c r="W24" s="8"/>
      <c r="X24" s="8"/>
      <c r="Y24" s="8"/>
      <c r="Z24" s="8"/>
    </row>
    <row r="25" spans="1:26" ht="14.25" customHeight="1" x14ac:dyDescent="0.25">
      <c r="A25" s="9"/>
      <c r="B25" s="9"/>
      <c r="C25" s="9"/>
      <c r="D25" s="9"/>
      <c r="E25" s="9"/>
      <c r="F25" s="9"/>
      <c r="G25" s="42" t="s">
        <v>55</v>
      </c>
      <c r="H25" s="43">
        <v>0</v>
      </c>
      <c r="I25" s="57">
        <f t="shared" si="9"/>
        <v>0</v>
      </c>
      <c r="J25" s="58">
        <f t="shared" ca="1" si="10"/>
        <v>10</v>
      </c>
      <c r="K25" s="9"/>
      <c r="L25" s="9"/>
      <c r="M25" s="9"/>
      <c r="N25" s="9"/>
      <c r="O25" s="9"/>
      <c r="P25" s="9"/>
      <c r="Q25" s="8"/>
      <c r="R25" s="8"/>
      <c r="S25" s="8"/>
      <c r="T25" s="8"/>
      <c r="U25" s="8"/>
      <c r="V25" s="8"/>
      <c r="W25" s="8"/>
      <c r="X25" s="8"/>
      <c r="Y25" s="8"/>
      <c r="Z25" s="8"/>
    </row>
    <row r="26" spans="1:26" ht="14.25" customHeight="1" x14ac:dyDescent="0.25">
      <c r="A26" s="9"/>
      <c r="B26" s="9"/>
      <c r="C26" s="9"/>
      <c r="D26" s="9"/>
      <c r="E26" s="9"/>
      <c r="F26" s="9"/>
      <c r="G26" s="9"/>
      <c r="H26" s="9"/>
      <c r="I26" s="9"/>
      <c r="J26" s="9"/>
      <c r="K26" s="9"/>
      <c r="L26" s="9"/>
      <c r="M26" s="9"/>
      <c r="N26" s="9"/>
      <c r="O26" s="9"/>
      <c r="P26" s="9"/>
      <c r="Q26" s="8"/>
      <c r="R26" s="8"/>
      <c r="S26" s="8"/>
      <c r="T26" s="8"/>
      <c r="U26" s="8"/>
      <c r="V26" s="8"/>
      <c r="W26" s="8"/>
      <c r="X26" s="8"/>
      <c r="Y26" s="8"/>
      <c r="Z26" s="8"/>
    </row>
    <row r="27" spans="1:26" ht="14.25" customHeight="1" x14ac:dyDescent="0.25">
      <c r="A27" s="9"/>
      <c r="B27" s="9"/>
      <c r="C27" s="9"/>
      <c r="D27" s="9"/>
      <c r="E27" s="9"/>
      <c r="F27" s="9"/>
      <c r="G27" s="9"/>
      <c r="H27" s="9"/>
      <c r="I27" s="9"/>
      <c r="J27" s="9"/>
      <c r="K27" s="9"/>
      <c r="L27" s="9"/>
      <c r="M27" s="9"/>
      <c r="N27" s="9"/>
      <c r="O27" s="9"/>
      <c r="P27" s="9"/>
      <c r="Q27" s="8"/>
      <c r="R27" s="8"/>
      <c r="S27" s="8"/>
      <c r="T27" s="8"/>
      <c r="U27" s="8"/>
      <c r="V27" s="8"/>
      <c r="W27" s="8"/>
      <c r="X27" s="8"/>
      <c r="Y27" s="8"/>
      <c r="Z27" s="8"/>
    </row>
    <row r="28" spans="1:26" ht="14.25" customHeight="1" x14ac:dyDescent="0.2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4.25" customHeight="1" x14ac:dyDescent="0.2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4.25" customHeight="1" x14ac:dyDescent="0.2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4.25" customHeight="1" x14ac:dyDescent="0.2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4.25" customHeight="1" x14ac:dyDescent="0.2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4.25" customHeight="1" x14ac:dyDescent="0.2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4.25" customHeight="1" x14ac:dyDescent="0.2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4.25" customHeight="1" x14ac:dyDescent="0.2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4.25" customHeight="1" x14ac:dyDescent="0.2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4.25" customHeight="1"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4.25" customHeight="1"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4.25" customHeight="1" x14ac:dyDescent="0.2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4.25" customHeight="1" x14ac:dyDescent="0.2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4.25" customHeight="1" x14ac:dyDescent="0.2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4.25" customHeight="1" x14ac:dyDescent="0.2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4.25" customHeight="1" x14ac:dyDescent="0.2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4.25" customHeight="1" x14ac:dyDescent="0.2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4.25" customHeight="1" x14ac:dyDescent="0.2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4.25" customHeight="1" x14ac:dyDescent="0.2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4.25" customHeight="1" x14ac:dyDescent="0.2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4.25" customHeight="1" x14ac:dyDescent="0.2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4.25" customHeight="1" x14ac:dyDescent="0.2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4.25" customHeight="1" x14ac:dyDescent="0.2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4.25" customHeight="1" x14ac:dyDescent="0.2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4.25" customHeight="1" x14ac:dyDescent="0.2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4.25" customHeight="1" x14ac:dyDescent="0.2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4.25" customHeight="1" x14ac:dyDescent="0.2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4.25" customHeight="1" x14ac:dyDescent="0.2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4.25" customHeight="1" x14ac:dyDescent="0.2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4.25" customHeight="1" x14ac:dyDescent="0.2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4.25" customHeight="1" x14ac:dyDescent="0.2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4.25" customHeight="1" x14ac:dyDescent="0.2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4.25" customHeight="1" x14ac:dyDescent="0.2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4.25" customHeight="1" x14ac:dyDescent="0.2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4.25" customHeight="1" x14ac:dyDescent="0.2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4.25" customHeight="1" x14ac:dyDescent="0.2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4.25" customHeight="1" x14ac:dyDescent="0.2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4.25" customHeight="1" x14ac:dyDescent="0.2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4.25" customHeight="1" x14ac:dyDescent="0.2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4.25" customHeight="1" x14ac:dyDescent="0.2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4.25" customHeight="1" x14ac:dyDescent="0.2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4.25" customHeight="1" x14ac:dyDescent="0.2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4.25" customHeight="1" x14ac:dyDescent="0.2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4.25" customHeight="1" x14ac:dyDescent="0.2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4.25" customHeight="1" x14ac:dyDescent="0.2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4.25" customHeight="1" x14ac:dyDescent="0.2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4.25" customHeight="1" x14ac:dyDescent="0.2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4.25" customHeight="1" x14ac:dyDescent="0.2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4.25" customHeight="1" x14ac:dyDescent="0.2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4.25" customHeight="1" x14ac:dyDescent="0.2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4.25" customHeight="1" x14ac:dyDescent="0.2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4.25" customHeight="1" x14ac:dyDescent="0.2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4.25" customHeight="1" x14ac:dyDescent="0.2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4.25" customHeight="1" x14ac:dyDescent="0.2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4.25" customHeight="1" x14ac:dyDescent="0.2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4.25" customHeight="1" x14ac:dyDescent="0.2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4.25" customHeight="1" x14ac:dyDescent="0.2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4.25" customHeight="1" x14ac:dyDescent="0.2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4.25" customHeight="1" x14ac:dyDescent="0.2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4.25" customHeight="1" x14ac:dyDescent="0.2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4.25" customHeight="1" x14ac:dyDescent="0.2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4.25" customHeight="1" x14ac:dyDescent="0.2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4.25" customHeight="1" x14ac:dyDescent="0.2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4.25" customHeight="1" x14ac:dyDescent="0.2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4.25" customHeight="1" x14ac:dyDescent="0.2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4.25" customHeight="1" x14ac:dyDescent="0.2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4.25" customHeight="1" x14ac:dyDescent="0.2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4.25" customHeight="1" x14ac:dyDescent="0.2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4.25" customHeight="1" x14ac:dyDescent="0.2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4.25" customHeight="1" x14ac:dyDescent="0.2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4.25" customHeight="1" x14ac:dyDescent="0.2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4.25" customHeight="1" x14ac:dyDescent="0.2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4.25" customHeight="1"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4.25" customHeight="1"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4.25" customHeight="1"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4.25" customHeight="1"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4.25" customHeight="1"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4.25" customHeight="1"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4.25" customHeight="1"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4.25" customHeight="1"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4.25" customHeight="1"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4.25" customHeight="1"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4.25" customHeight="1"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4.25" customHeight="1"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4.25" customHeight="1"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4.25" customHeight="1"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4.25" customHeight="1"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4.25" customHeight="1"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4.25" customHeight="1"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4.25" customHeight="1"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4.25" customHeight="1"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4.25" customHeight="1"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4.25" customHeight="1"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4.25" customHeight="1"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4.25" customHeight="1"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4.25" customHeight="1"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4.25" customHeight="1"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4.25" customHeight="1"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4.25" customHeight="1"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4.25" customHeight="1"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4.25" customHeight="1"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4.25" customHeight="1"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4.25" customHeight="1"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4.25" customHeight="1"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4.25" customHeight="1"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4.25" customHeight="1"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4.25" customHeight="1"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4.25" customHeight="1"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4.25" customHeight="1"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4.25" customHeight="1"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4.25" customHeight="1"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4.25" customHeight="1"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4.25" customHeight="1"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4.25" customHeight="1"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4.25" customHeight="1"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4.25" customHeight="1"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4.25" customHeight="1"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4.25" customHeight="1"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4.25" customHeight="1"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4.25" customHeight="1"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4.25" customHeight="1"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4.25" customHeight="1"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4.25" customHeight="1"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4.25" customHeight="1"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4.25" customHeight="1"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4.25" customHeight="1"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4.25" customHeight="1"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4.25" customHeight="1"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4.25" customHeight="1"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4.25" customHeight="1"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4.25" customHeight="1"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4.25" customHeight="1"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4.25" customHeight="1"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4.25" customHeight="1"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4.25" customHeight="1"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4.25" customHeight="1"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4.25" customHeight="1"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4.25" customHeight="1"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4.25" customHeight="1"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4.25" customHeight="1"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4.25" customHeight="1"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4.25" customHeight="1"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4.25" customHeight="1"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4.25" customHeight="1"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4.25" customHeight="1"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4.25" customHeight="1"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4.25" customHeight="1"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4.25" customHeight="1"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4.25" customHeight="1"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4.25" customHeight="1"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4.25" customHeight="1"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4.25" customHeight="1"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4.25" customHeight="1"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4.25" customHeight="1"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4.25" customHeight="1"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4.25" customHeight="1"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4.25" customHeight="1"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4.25" customHeight="1"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4.25" customHeight="1"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4.25" customHeight="1"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4.25" customHeight="1"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4.25" customHeight="1"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4.25" customHeight="1"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4.25" customHeight="1"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4.25" customHeight="1"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4.25" customHeight="1"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4.25" customHeight="1"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4.25" customHeight="1"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4.25" customHeight="1"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4.25" customHeight="1"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4.25" customHeight="1"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4.25" customHeight="1"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4.25" customHeight="1"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4.25" customHeight="1"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4.25" customHeight="1"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4.25" customHeight="1"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4.25" customHeight="1"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4.25" customHeight="1"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4.25" customHeight="1"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4.25" customHeight="1"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4.25" customHeight="1"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4.25" customHeight="1"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4.25" customHeight="1"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4.25" customHeight="1"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4.25" customHeight="1"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4.25" customHeight="1"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4.25" customHeight="1"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4.25" customHeight="1"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4.25" customHeight="1"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4.25" customHeight="1"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4.25" customHeight="1"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4.25" customHeight="1"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4.25" customHeight="1"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4.25" customHeight="1"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4.25" customHeight="1"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4.25" customHeight="1"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4.25" customHeight="1"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4.25" customHeight="1"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4.25" customHeight="1"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4.25" customHeight="1"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4.25" customHeight="1"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4.25" customHeight="1"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4.25" customHeight="1"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4.25" customHeight="1"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4.25" customHeight="1"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4.25" customHeight="1"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4.25" customHeight="1"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4.25" customHeight="1"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4.25" customHeight="1"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4.25" customHeight="1"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4.25" customHeight="1"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4.25" customHeight="1"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4.25" customHeight="1"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4.25" customHeight="1"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4.25" customHeight="1"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4.25" customHeight="1"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4.25" customHeight="1"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4.25" customHeight="1"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4.25" customHeight="1"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4.25" customHeight="1"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4.25" customHeight="1"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4.25" customHeight="1"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4.25" customHeight="1"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4.25" customHeight="1"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4.25" customHeight="1"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4.25" customHeight="1"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4.25" customHeight="1"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4.25" customHeight="1"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4.25" customHeight="1"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4.25" customHeight="1"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4.25" customHeight="1"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4.25" customHeight="1"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4.25" customHeight="1"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4.25" customHeight="1"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4.25" customHeight="1"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4.25" customHeight="1"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4.25" customHeight="1"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4.25" customHeight="1"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4.25" customHeight="1"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4.25" customHeight="1"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4.25" customHeight="1"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4.25" customHeight="1"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4.25" customHeight="1"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4.25" customHeight="1"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4.25" customHeight="1"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4.25" customHeight="1"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4.25" customHeight="1"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4.25" customHeight="1"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4.25" customHeight="1"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4.25" customHeight="1"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4.25" customHeight="1"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4.25" customHeight="1"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4.25" customHeight="1"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4.25" customHeight="1"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4.25" customHeight="1"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4.25" customHeight="1"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4.25" customHeight="1"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4.25" customHeight="1"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4.25" customHeight="1"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4.25" customHeight="1"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4.25" customHeight="1"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4.25" customHeight="1"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4.25" customHeight="1"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4.25" customHeight="1"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4.25" customHeight="1"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4.25" customHeight="1"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4.25" customHeight="1"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4.25" customHeight="1"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4.25" customHeight="1"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4.25" customHeight="1"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4.25" customHeight="1"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4.25" customHeight="1"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4.25" customHeight="1"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4.25" customHeight="1"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4.25" customHeight="1"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4.25" customHeight="1"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4.25" customHeight="1"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4.25" customHeight="1"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4.25" customHeight="1" x14ac:dyDescent="0.2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4.25" customHeight="1" x14ac:dyDescent="0.2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4.25" customHeight="1" x14ac:dyDescent="0.2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4.25" customHeight="1" x14ac:dyDescent="0.2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4.25" customHeight="1" x14ac:dyDescent="0.2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4.25" customHeight="1" x14ac:dyDescent="0.2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4.25" customHeight="1" x14ac:dyDescent="0.2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4.25" customHeight="1" x14ac:dyDescent="0.2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4.25" customHeight="1" x14ac:dyDescent="0.2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4.25" customHeight="1" x14ac:dyDescent="0.2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4.25" customHeight="1" x14ac:dyDescent="0.2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4.25" customHeight="1" x14ac:dyDescent="0.2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4.25" customHeight="1" x14ac:dyDescent="0.2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4.25" customHeight="1" x14ac:dyDescent="0.2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4.25" customHeight="1" x14ac:dyDescent="0.2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4.25" customHeight="1" x14ac:dyDescent="0.2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4.25" customHeight="1" x14ac:dyDescent="0.2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4.25" customHeight="1" x14ac:dyDescent="0.2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4.25" customHeight="1" x14ac:dyDescent="0.2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4.25" customHeight="1" x14ac:dyDescent="0.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4.25" customHeight="1" x14ac:dyDescent="0.2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4.25" customHeight="1" x14ac:dyDescent="0.2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4.25" customHeight="1"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4.25" customHeight="1" x14ac:dyDescent="0.2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4.25" customHeight="1" x14ac:dyDescent="0.2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4.25" customHeight="1" x14ac:dyDescent="0.2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4.25" customHeight="1" x14ac:dyDescent="0.2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4.25" customHeight="1" x14ac:dyDescent="0.2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4.25" customHeight="1" x14ac:dyDescent="0.2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4.25" customHeight="1" x14ac:dyDescent="0.2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4.25" customHeight="1"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4.25" customHeight="1" x14ac:dyDescent="0.2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4.25" customHeight="1" x14ac:dyDescent="0.2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4.25" customHeight="1" x14ac:dyDescent="0.2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4.25" customHeight="1" x14ac:dyDescent="0.2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4.25" customHeight="1" x14ac:dyDescent="0.2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4.25" customHeight="1" x14ac:dyDescent="0.2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4.25" customHeight="1" x14ac:dyDescent="0.2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4.25" customHeight="1" x14ac:dyDescent="0.2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4.25" customHeight="1"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4.25" customHeight="1" x14ac:dyDescent="0.2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4.25" customHeight="1" x14ac:dyDescent="0.2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4.25" customHeight="1" x14ac:dyDescent="0.2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4.25" customHeight="1" x14ac:dyDescent="0.2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4.25" customHeight="1" x14ac:dyDescent="0.2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4.25" customHeight="1" x14ac:dyDescent="0.2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4.25" customHeight="1" x14ac:dyDescent="0.2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4.25" customHeight="1" x14ac:dyDescent="0.2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4.25" customHeight="1" x14ac:dyDescent="0.2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4.25" customHeight="1" x14ac:dyDescent="0.2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4.25" customHeight="1" x14ac:dyDescent="0.2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4.25" customHeight="1" x14ac:dyDescent="0.2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4.25" customHeight="1" x14ac:dyDescent="0.2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4.25" customHeight="1" x14ac:dyDescent="0.2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4.25" customHeight="1" x14ac:dyDescent="0.2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4.25" customHeight="1" x14ac:dyDescent="0.2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4.25" customHeight="1" x14ac:dyDescent="0.2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4.25" customHeight="1" x14ac:dyDescent="0.2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4.25" customHeight="1" x14ac:dyDescent="0.2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4.25" customHeight="1" x14ac:dyDescent="0.2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4.25" customHeight="1" x14ac:dyDescent="0.2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4.25" customHeight="1" x14ac:dyDescent="0.2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4.25" customHeight="1" x14ac:dyDescent="0.2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4.25" customHeight="1" x14ac:dyDescent="0.2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4.25" customHeight="1" x14ac:dyDescent="0.2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4.25" customHeight="1" x14ac:dyDescent="0.2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4.25" customHeight="1" x14ac:dyDescent="0.2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4.25" customHeight="1" x14ac:dyDescent="0.2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4.25" customHeight="1" x14ac:dyDescent="0.2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4.25" customHeight="1" x14ac:dyDescent="0.2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4.25" customHeight="1" x14ac:dyDescent="0.2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4.25" customHeight="1" x14ac:dyDescent="0.2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4.25" customHeight="1" x14ac:dyDescent="0.2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4.25" customHeight="1" x14ac:dyDescent="0.2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4.25" customHeight="1" x14ac:dyDescent="0.2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4.25" customHeight="1" x14ac:dyDescent="0.2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4.25" customHeight="1" x14ac:dyDescent="0.2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4.25" customHeight="1" x14ac:dyDescent="0.2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4.25" customHeight="1" x14ac:dyDescent="0.2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4.25" customHeight="1" x14ac:dyDescent="0.2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4.25" customHeight="1" x14ac:dyDescent="0.2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4.25" customHeight="1" x14ac:dyDescent="0.2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4.25" customHeight="1" x14ac:dyDescent="0.2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4.25" customHeight="1" x14ac:dyDescent="0.2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4.25" customHeight="1" x14ac:dyDescent="0.2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4.25" customHeight="1" x14ac:dyDescent="0.2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4.25" customHeight="1" x14ac:dyDescent="0.2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4.25" customHeight="1" x14ac:dyDescent="0.2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4.25" customHeight="1" x14ac:dyDescent="0.2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4.25" customHeight="1" x14ac:dyDescent="0.2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4.25" customHeight="1" x14ac:dyDescent="0.2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4.25" customHeight="1" x14ac:dyDescent="0.2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4.25" customHeight="1" x14ac:dyDescent="0.2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4.25" customHeight="1" x14ac:dyDescent="0.2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4.25" customHeight="1" x14ac:dyDescent="0.2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4.25" customHeight="1" x14ac:dyDescent="0.2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4.25" customHeight="1" x14ac:dyDescent="0.2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4.25" customHeight="1" x14ac:dyDescent="0.2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4.25" customHeight="1" x14ac:dyDescent="0.2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4.25" customHeight="1" x14ac:dyDescent="0.2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4.25" customHeight="1" x14ac:dyDescent="0.2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4.25" customHeight="1" x14ac:dyDescent="0.2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4.25" customHeight="1" x14ac:dyDescent="0.2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4.25" customHeight="1" x14ac:dyDescent="0.2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4.25" customHeight="1" x14ac:dyDescent="0.2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4.25" customHeight="1" x14ac:dyDescent="0.2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4.25" customHeight="1" x14ac:dyDescent="0.2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4.25" customHeight="1" x14ac:dyDescent="0.2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4.25" customHeight="1" x14ac:dyDescent="0.2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4.25" customHeight="1" x14ac:dyDescent="0.2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4.25" customHeight="1" x14ac:dyDescent="0.2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4.25" customHeight="1" x14ac:dyDescent="0.2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4.25" customHeight="1" x14ac:dyDescent="0.2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4.25" customHeight="1" x14ac:dyDescent="0.2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4.25" customHeight="1" x14ac:dyDescent="0.2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4.25" customHeight="1" x14ac:dyDescent="0.2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4.25" customHeight="1" x14ac:dyDescent="0.2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4.25" customHeight="1" x14ac:dyDescent="0.2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4.25" customHeight="1" x14ac:dyDescent="0.2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4.25" customHeight="1" x14ac:dyDescent="0.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4.25" customHeight="1" x14ac:dyDescent="0.2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4.25" customHeight="1" x14ac:dyDescent="0.2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4.25" customHeight="1" x14ac:dyDescent="0.2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4.25" customHeight="1" x14ac:dyDescent="0.2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4.25" customHeight="1" x14ac:dyDescent="0.2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4.25" customHeight="1" x14ac:dyDescent="0.2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4.25" customHeight="1" x14ac:dyDescent="0.2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4.25" customHeight="1" x14ac:dyDescent="0.2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4.25" customHeight="1" x14ac:dyDescent="0.2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4.25" customHeight="1" x14ac:dyDescent="0.2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4.25" customHeight="1" x14ac:dyDescent="0.2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4.25" customHeight="1" x14ac:dyDescent="0.2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4.25" customHeight="1" x14ac:dyDescent="0.2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4.25" customHeight="1" x14ac:dyDescent="0.2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4.25" customHeight="1" x14ac:dyDescent="0.2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4.25" customHeight="1" x14ac:dyDescent="0.2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4.25" customHeight="1" x14ac:dyDescent="0.2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4.25" customHeight="1" x14ac:dyDescent="0.2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4.25" customHeight="1" x14ac:dyDescent="0.2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4.25" customHeight="1" x14ac:dyDescent="0.2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4.25" customHeight="1" x14ac:dyDescent="0.2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4.25" customHeight="1" x14ac:dyDescent="0.2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4.25" customHeight="1" x14ac:dyDescent="0.2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4.25" customHeight="1" x14ac:dyDescent="0.2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4.25" customHeight="1" x14ac:dyDescent="0.2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4.25" customHeight="1" x14ac:dyDescent="0.2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4.25" customHeight="1" x14ac:dyDescent="0.2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4.25" customHeight="1" x14ac:dyDescent="0.2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4.25" customHeight="1" x14ac:dyDescent="0.2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4.25" customHeight="1" x14ac:dyDescent="0.2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4.25" customHeight="1" x14ac:dyDescent="0.2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4.25" customHeight="1" x14ac:dyDescent="0.2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4.25" customHeight="1" x14ac:dyDescent="0.2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4.25" customHeight="1" x14ac:dyDescent="0.2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4.25" customHeight="1" x14ac:dyDescent="0.2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4.25" customHeight="1" x14ac:dyDescent="0.2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4.25" customHeight="1" x14ac:dyDescent="0.2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4.25" customHeight="1" x14ac:dyDescent="0.2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4.25" customHeight="1" x14ac:dyDescent="0.2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4.25" customHeight="1" x14ac:dyDescent="0.2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4.25" customHeight="1" x14ac:dyDescent="0.2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4.25" customHeight="1" x14ac:dyDescent="0.2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4.25" customHeight="1" x14ac:dyDescent="0.2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4.25" customHeight="1" x14ac:dyDescent="0.2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4.25" customHeight="1" x14ac:dyDescent="0.2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4.25" customHeight="1" x14ac:dyDescent="0.2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4.25" customHeight="1" x14ac:dyDescent="0.2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4.25" customHeight="1" x14ac:dyDescent="0.2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4.25" customHeight="1" x14ac:dyDescent="0.2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4.25" customHeight="1" x14ac:dyDescent="0.2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4.25" customHeight="1" x14ac:dyDescent="0.2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4.25" customHeight="1" x14ac:dyDescent="0.2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4.25" customHeight="1" x14ac:dyDescent="0.2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4.25" customHeight="1" x14ac:dyDescent="0.2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4.25" customHeight="1" x14ac:dyDescent="0.2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4.25" customHeight="1" x14ac:dyDescent="0.2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4.25" customHeight="1" x14ac:dyDescent="0.2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4.25" customHeight="1" x14ac:dyDescent="0.2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4.25" customHeight="1" x14ac:dyDescent="0.2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4.25" customHeight="1" x14ac:dyDescent="0.2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4.25" customHeight="1" x14ac:dyDescent="0.2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4.25" customHeight="1" x14ac:dyDescent="0.2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4.25" customHeight="1" x14ac:dyDescent="0.2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4.25" customHeight="1" x14ac:dyDescent="0.2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4.25" customHeight="1" x14ac:dyDescent="0.2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4.25" customHeight="1" x14ac:dyDescent="0.2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4.25" customHeight="1" x14ac:dyDescent="0.2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4.25" customHeight="1" x14ac:dyDescent="0.2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4.25" customHeight="1" x14ac:dyDescent="0.2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4.25" customHeight="1" x14ac:dyDescent="0.2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4.25" customHeight="1" x14ac:dyDescent="0.2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4.25" customHeight="1" x14ac:dyDescent="0.2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4.25" customHeight="1" x14ac:dyDescent="0.2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4.25" customHeight="1" x14ac:dyDescent="0.2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4.25" customHeight="1" x14ac:dyDescent="0.2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4.25" customHeight="1" x14ac:dyDescent="0.2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4.25" customHeight="1" x14ac:dyDescent="0.2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4.25" customHeight="1" x14ac:dyDescent="0.2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4.25" customHeight="1" x14ac:dyDescent="0.2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4.25" customHeight="1" x14ac:dyDescent="0.2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4.25" customHeight="1" x14ac:dyDescent="0.2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4.25" customHeight="1" x14ac:dyDescent="0.2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4.25" customHeight="1" x14ac:dyDescent="0.2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4.25" customHeight="1" x14ac:dyDescent="0.2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4.25" customHeight="1" x14ac:dyDescent="0.2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4.25" customHeight="1" x14ac:dyDescent="0.2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4.25" customHeight="1" x14ac:dyDescent="0.2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4.25" customHeight="1" x14ac:dyDescent="0.2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4.25" customHeight="1" x14ac:dyDescent="0.2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4.25" customHeight="1" x14ac:dyDescent="0.2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4.25" customHeight="1" x14ac:dyDescent="0.2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4.25" customHeight="1" x14ac:dyDescent="0.2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4.25" customHeight="1" x14ac:dyDescent="0.2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4.25" customHeight="1" x14ac:dyDescent="0.2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4.25" customHeight="1" x14ac:dyDescent="0.2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4.25" customHeight="1" x14ac:dyDescent="0.2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4.25" customHeight="1" x14ac:dyDescent="0.2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4.25" customHeight="1" x14ac:dyDescent="0.2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4.25" customHeight="1" x14ac:dyDescent="0.2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4.25" customHeight="1" x14ac:dyDescent="0.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4.25" customHeight="1" x14ac:dyDescent="0.2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4.25" customHeight="1" x14ac:dyDescent="0.2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4.25" customHeight="1" x14ac:dyDescent="0.2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4.25" customHeight="1" x14ac:dyDescent="0.2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4.25" customHeight="1" x14ac:dyDescent="0.2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4.25" customHeight="1" x14ac:dyDescent="0.2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4.25" customHeight="1" x14ac:dyDescent="0.2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4.25" customHeight="1" x14ac:dyDescent="0.2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4.25" customHeight="1" x14ac:dyDescent="0.2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4.25" customHeight="1" x14ac:dyDescent="0.2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4.25" customHeight="1" x14ac:dyDescent="0.2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4.25" customHeight="1" x14ac:dyDescent="0.2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4.25" customHeight="1" x14ac:dyDescent="0.2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4.25" customHeight="1" x14ac:dyDescent="0.2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4.25" customHeight="1" x14ac:dyDescent="0.2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4.25" customHeight="1" x14ac:dyDescent="0.2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4.25" customHeight="1" x14ac:dyDescent="0.2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4.25" customHeight="1" x14ac:dyDescent="0.2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4.25" customHeight="1" x14ac:dyDescent="0.2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4.25" customHeight="1" x14ac:dyDescent="0.2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4.25" customHeight="1" x14ac:dyDescent="0.2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4.25" customHeight="1" x14ac:dyDescent="0.2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4.25" customHeight="1" x14ac:dyDescent="0.2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4.25" customHeight="1" x14ac:dyDescent="0.2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4.25" customHeight="1" x14ac:dyDescent="0.2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4.25" customHeight="1" x14ac:dyDescent="0.2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4.25" customHeight="1" x14ac:dyDescent="0.2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4.25" customHeight="1" x14ac:dyDescent="0.2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4.25" customHeight="1" x14ac:dyDescent="0.2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4.25" customHeight="1" x14ac:dyDescent="0.2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4.25" customHeight="1" x14ac:dyDescent="0.2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4.25" customHeight="1" x14ac:dyDescent="0.2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4.25" customHeight="1" x14ac:dyDescent="0.2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4.25" customHeight="1" x14ac:dyDescent="0.2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4.25" customHeight="1" x14ac:dyDescent="0.2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4.25" customHeight="1" x14ac:dyDescent="0.2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4.25" customHeight="1" x14ac:dyDescent="0.2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4.25" customHeight="1" x14ac:dyDescent="0.2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4.25" customHeight="1" x14ac:dyDescent="0.2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4.25" customHeight="1" x14ac:dyDescent="0.2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4.25" customHeight="1" x14ac:dyDescent="0.2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4.25" customHeight="1" x14ac:dyDescent="0.2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4.25" customHeight="1" x14ac:dyDescent="0.2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4.25" customHeight="1" x14ac:dyDescent="0.2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4.25" customHeight="1" x14ac:dyDescent="0.2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4.25" customHeight="1" x14ac:dyDescent="0.2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4.25" customHeight="1" x14ac:dyDescent="0.2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4.25" customHeight="1" x14ac:dyDescent="0.2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4.25" customHeight="1" x14ac:dyDescent="0.2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4.25" customHeight="1" x14ac:dyDescent="0.2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4.25" customHeight="1" x14ac:dyDescent="0.2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4.25" customHeight="1" x14ac:dyDescent="0.2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4.25" customHeight="1" x14ac:dyDescent="0.2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4.25" customHeight="1" x14ac:dyDescent="0.2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4.25" customHeight="1" x14ac:dyDescent="0.2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4.25" customHeight="1" x14ac:dyDescent="0.2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4.25" customHeight="1" x14ac:dyDescent="0.2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4.25" customHeight="1" x14ac:dyDescent="0.2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4.25" customHeight="1" x14ac:dyDescent="0.2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4.25" customHeight="1" x14ac:dyDescent="0.2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4.25" customHeight="1" x14ac:dyDescent="0.2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4.25" customHeight="1" x14ac:dyDescent="0.2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4.25" customHeight="1" x14ac:dyDescent="0.2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4.25" customHeight="1" x14ac:dyDescent="0.2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4.25" customHeight="1" x14ac:dyDescent="0.2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4.25" customHeight="1" x14ac:dyDescent="0.2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4.25" customHeight="1" x14ac:dyDescent="0.2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4.25" customHeight="1" x14ac:dyDescent="0.2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4.25" customHeight="1" x14ac:dyDescent="0.2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4.25" customHeight="1" x14ac:dyDescent="0.2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4.25" customHeight="1" x14ac:dyDescent="0.2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4.25" customHeight="1" x14ac:dyDescent="0.2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4.25" customHeight="1" x14ac:dyDescent="0.2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4.25" customHeight="1" x14ac:dyDescent="0.2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4.25" customHeight="1" x14ac:dyDescent="0.2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4.25" customHeight="1" x14ac:dyDescent="0.2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4.25" customHeight="1" x14ac:dyDescent="0.2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4.25" customHeight="1" x14ac:dyDescent="0.2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4.25" customHeight="1" x14ac:dyDescent="0.2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4.25" customHeight="1" x14ac:dyDescent="0.2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4.25" customHeight="1" x14ac:dyDescent="0.2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4.25" customHeight="1" x14ac:dyDescent="0.2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4.25" customHeight="1" x14ac:dyDescent="0.2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4.25" customHeight="1" x14ac:dyDescent="0.2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4.25" customHeight="1" x14ac:dyDescent="0.2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4.25" customHeight="1" x14ac:dyDescent="0.2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4.25" customHeight="1" x14ac:dyDescent="0.2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4.25" customHeight="1" x14ac:dyDescent="0.2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4.25" customHeight="1" x14ac:dyDescent="0.2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4.25" customHeight="1" x14ac:dyDescent="0.2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4.25" customHeight="1" x14ac:dyDescent="0.2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4.25" customHeight="1" x14ac:dyDescent="0.2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4.25" customHeight="1" x14ac:dyDescent="0.2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4.25" customHeight="1" x14ac:dyDescent="0.2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4.25" customHeight="1" x14ac:dyDescent="0.2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4.25" customHeight="1" x14ac:dyDescent="0.2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4.25" customHeight="1" x14ac:dyDescent="0.2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4.25" customHeight="1" x14ac:dyDescent="0.2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4.25" customHeight="1" x14ac:dyDescent="0.2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4.25" customHeight="1" x14ac:dyDescent="0.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4.25" customHeight="1" x14ac:dyDescent="0.2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4.25" customHeight="1" x14ac:dyDescent="0.2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4.25" customHeight="1" x14ac:dyDescent="0.2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4.25" customHeight="1" x14ac:dyDescent="0.2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4.25" customHeight="1" x14ac:dyDescent="0.2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4.25" customHeight="1" x14ac:dyDescent="0.2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4.25" customHeight="1" x14ac:dyDescent="0.2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4.25" customHeight="1" x14ac:dyDescent="0.2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4.25" customHeight="1" x14ac:dyDescent="0.2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4.25" customHeight="1" x14ac:dyDescent="0.2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4.25" customHeight="1" x14ac:dyDescent="0.2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4.25" customHeight="1" x14ac:dyDescent="0.2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4.25" customHeight="1" x14ac:dyDescent="0.2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4.25" customHeight="1" x14ac:dyDescent="0.2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4.25" customHeight="1" x14ac:dyDescent="0.2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4.25" customHeight="1" x14ac:dyDescent="0.2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4.25" customHeight="1" x14ac:dyDescent="0.2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4.25" customHeight="1" x14ac:dyDescent="0.2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4.25" customHeight="1" x14ac:dyDescent="0.2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4.25" customHeight="1" x14ac:dyDescent="0.2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4.25" customHeight="1" x14ac:dyDescent="0.2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4.25" customHeight="1" x14ac:dyDescent="0.2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4.25" customHeight="1" x14ac:dyDescent="0.2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4.25" customHeight="1" x14ac:dyDescent="0.2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4.25" customHeight="1" x14ac:dyDescent="0.2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4.25" customHeight="1" x14ac:dyDescent="0.2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4.25" customHeight="1" x14ac:dyDescent="0.2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4.25" customHeight="1" x14ac:dyDescent="0.2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4.25" customHeight="1" x14ac:dyDescent="0.2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4.25" customHeight="1" x14ac:dyDescent="0.2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4.25" customHeight="1" x14ac:dyDescent="0.2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4.25" customHeight="1" x14ac:dyDescent="0.2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4.25" customHeight="1" x14ac:dyDescent="0.2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4.25" customHeight="1" x14ac:dyDescent="0.2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4.25" customHeight="1" x14ac:dyDescent="0.2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4.25" customHeight="1" x14ac:dyDescent="0.2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4.25" customHeight="1" x14ac:dyDescent="0.2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4.25" customHeight="1" x14ac:dyDescent="0.2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4.25" customHeight="1" x14ac:dyDescent="0.2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4.25" customHeight="1" x14ac:dyDescent="0.2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4.25" customHeight="1" x14ac:dyDescent="0.2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4.25" customHeight="1" x14ac:dyDescent="0.2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4.25" customHeight="1" x14ac:dyDescent="0.2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4.25" customHeight="1" x14ac:dyDescent="0.2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4.25" customHeight="1" x14ac:dyDescent="0.2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4.25" customHeight="1" x14ac:dyDescent="0.2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4.25" customHeight="1" x14ac:dyDescent="0.2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4.25" customHeight="1" x14ac:dyDescent="0.2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4.25" customHeight="1" x14ac:dyDescent="0.2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4.25" customHeight="1" x14ac:dyDescent="0.2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4.25" customHeight="1" x14ac:dyDescent="0.2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4.25" customHeight="1" x14ac:dyDescent="0.2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4.25" customHeight="1" x14ac:dyDescent="0.2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4.25" customHeight="1" x14ac:dyDescent="0.2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4.25" customHeight="1" x14ac:dyDescent="0.2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4.25" customHeight="1" x14ac:dyDescent="0.2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4.25" customHeight="1" x14ac:dyDescent="0.2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4.25" customHeight="1" x14ac:dyDescent="0.2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4.25" customHeight="1" x14ac:dyDescent="0.2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4.25" customHeight="1" x14ac:dyDescent="0.2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4.25" customHeight="1" x14ac:dyDescent="0.2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4.25" customHeight="1" x14ac:dyDescent="0.2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4.25" customHeight="1" x14ac:dyDescent="0.2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4.25" customHeight="1" x14ac:dyDescent="0.2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4.25" customHeight="1" x14ac:dyDescent="0.2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4.25" customHeight="1" x14ac:dyDescent="0.2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4.25" customHeight="1" x14ac:dyDescent="0.2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4.25" customHeight="1" x14ac:dyDescent="0.2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4.25" customHeight="1" x14ac:dyDescent="0.2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4.25" customHeight="1" x14ac:dyDescent="0.2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4.25" customHeight="1" x14ac:dyDescent="0.2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4.25" customHeight="1" x14ac:dyDescent="0.2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4.25" customHeight="1" x14ac:dyDescent="0.2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4.25" customHeight="1" x14ac:dyDescent="0.2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4.25" customHeight="1" x14ac:dyDescent="0.2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4.25" customHeight="1" x14ac:dyDescent="0.2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4.25" customHeight="1" x14ac:dyDescent="0.2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4.25" customHeight="1" x14ac:dyDescent="0.2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4.25" customHeight="1" x14ac:dyDescent="0.2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4.25" customHeight="1" x14ac:dyDescent="0.2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4.25" customHeight="1" x14ac:dyDescent="0.2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4.25" customHeight="1" x14ac:dyDescent="0.2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4.25" customHeight="1" x14ac:dyDescent="0.2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4.25" customHeight="1" x14ac:dyDescent="0.2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4.25" customHeight="1" x14ac:dyDescent="0.2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4.25" customHeight="1" x14ac:dyDescent="0.2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4.25" customHeight="1" x14ac:dyDescent="0.2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4.25" customHeight="1" x14ac:dyDescent="0.2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4.25" customHeight="1" x14ac:dyDescent="0.2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4.25" customHeight="1" x14ac:dyDescent="0.2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4.25" customHeight="1" x14ac:dyDescent="0.2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4.25" customHeight="1" x14ac:dyDescent="0.2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4.25" customHeight="1" x14ac:dyDescent="0.2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4.25" customHeight="1" x14ac:dyDescent="0.2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4.25" customHeight="1" x14ac:dyDescent="0.2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4.25" customHeight="1" x14ac:dyDescent="0.2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4.25" customHeight="1" x14ac:dyDescent="0.2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4.25" customHeight="1" x14ac:dyDescent="0.2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4.25" customHeight="1" x14ac:dyDescent="0.2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4.25" customHeight="1" x14ac:dyDescent="0.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4.25" customHeight="1" x14ac:dyDescent="0.2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4.25" customHeight="1" x14ac:dyDescent="0.2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4.25" customHeight="1" x14ac:dyDescent="0.2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4.25" customHeight="1" x14ac:dyDescent="0.2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4.25" customHeight="1" x14ac:dyDescent="0.2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4.25" customHeight="1" x14ac:dyDescent="0.2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4.25" customHeight="1" x14ac:dyDescent="0.2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4.25" customHeight="1" x14ac:dyDescent="0.2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4.25" customHeight="1" x14ac:dyDescent="0.2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4.25" customHeight="1" x14ac:dyDescent="0.2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4.25" customHeight="1" x14ac:dyDescent="0.2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4.25" customHeight="1" x14ac:dyDescent="0.2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4.25" customHeight="1" x14ac:dyDescent="0.2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4.25" customHeight="1" x14ac:dyDescent="0.2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4.25" customHeight="1" x14ac:dyDescent="0.2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4.25" customHeight="1" x14ac:dyDescent="0.2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4.25" customHeight="1" x14ac:dyDescent="0.2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4.25" customHeight="1" x14ac:dyDescent="0.2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4.25" customHeight="1" x14ac:dyDescent="0.2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4.25" customHeight="1" x14ac:dyDescent="0.2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4.25" customHeight="1" x14ac:dyDescent="0.2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4.25" customHeight="1" x14ac:dyDescent="0.2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4.25" customHeight="1" x14ac:dyDescent="0.2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4.25" customHeight="1" x14ac:dyDescent="0.2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4.25" customHeight="1" x14ac:dyDescent="0.2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4.25" customHeight="1" x14ac:dyDescent="0.2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4.25" customHeight="1" x14ac:dyDescent="0.2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4.25" customHeight="1" x14ac:dyDescent="0.2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4.25" customHeight="1" x14ac:dyDescent="0.2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4.25" customHeight="1" x14ac:dyDescent="0.2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4.25" customHeight="1" x14ac:dyDescent="0.2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4.25" customHeight="1" x14ac:dyDescent="0.2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4.25" customHeight="1" x14ac:dyDescent="0.2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4.25" customHeight="1" x14ac:dyDescent="0.2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4.25" customHeight="1" x14ac:dyDescent="0.2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4.25" customHeight="1" x14ac:dyDescent="0.2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4.25" customHeight="1" x14ac:dyDescent="0.2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4.25" customHeight="1" x14ac:dyDescent="0.2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4.25" customHeight="1" x14ac:dyDescent="0.2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4.25" customHeight="1" x14ac:dyDescent="0.2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4.25" customHeight="1" x14ac:dyDescent="0.2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4.25" customHeight="1" x14ac:dyDescent="0.2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4.25" customHeight="1" x14ac:dyDescent="0.2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4.25" customHeight="1" x14ac:dyDescent="0.2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4.25" customHeight="1" x14ac:dyDescent="0.2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4.25" customHeight="1" x14ac:dyDescent="0.2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4.25" customHeight="1" x14ac:dyDescent="0.2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4.25" customHeight="1" x14ac:dyDescent="0.2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4.25" customHeight="1" x14ac:dyDescent="0.2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4.25" customHeight="1" x14ac:dyDescent="0.2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4.25" customHeight="1" x14ac:dyDescent="0.2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4.25" customHeight="1" x14ac:dyDescent="0.2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4.25" customHeight="1" x14ac:dyDescent="0.2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4.25" customHeight="1" x14ac:dyDescent="0.2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4.25" customHeight="1" x14ac:dyDescent="0.2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4.25" customHeight="1" x14ac:dyDescent="0.2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4.25" customHeight="1" x14ac:dyDescent="0.2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4.25" customHeight="1" x14ac:dyDescent="0.2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4.25" customHeight="1" x14ac:dyDescent="0.2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4.25" customHeight="1" x14ac:dyDescent="0.2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4.25" customHeight="1" x14ac:dyDescent="0.2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4.25" customHeight="1" x14ac:dyDescent="0.2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4.25" customHeight="1" x14ac:dyDescent="0.2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4.25" customHeight="1" x14ac:dyDescent="0.2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4.25" customHeight="1" x14ac:dyDescent="0.2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4.25" customHeight="1" x14ac:dyDescent="0.2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4.25" customHeight="1" x14ac:dyDescent="0.2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4.25" customHeight="1" x14ac:dyDescent="0.2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4.25" customHeight="1" x14ac:dyDescent="0.2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4.25" customHeight="1" x14ac:dyDescent="0.2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4.25" customHeight="1" x14ac:dyDescent="0.2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4.25" customHeight="1" x14ac:dyDescent="0.2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4.25" customHeight="1" x14ac:dyDescent="0.2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4.25" customHeight="1" x14ac:dyDescent="0.2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4.25" customHeight="1" x14ac:dyDescent="0.2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4.25" customHeight="1" x14ac:dyDescent="0.2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4.25" customHeight="1" x14ac:dyDescent="0.2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4.25" customHeight="1" x14ac:dyDescent="0.2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4.25" customHeight="1" x14ac:dyDescent="0.2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4.25" customHeight="1" x14ac:dyDescent="0.2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4.25" customHeight="1" x14ac:dyDescent="0.2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4.25" customHeight="1" x14ac:dyDescent="0.2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4.25" customHeight="1" x14ac:dyDescent="0.2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4.25" customHeight="1" x14ac:dyDescent="0.2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4.25" customHeight="1" x14ac:dyDescent="0.2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4.25" customHeight="1" x14ac:dyDescent="0.2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4.25" customHeight="1" x14ac:dyDescent="0.2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4.25" customHeight="1" x14ac:dyDescent="0.2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4.25" customHeight="1" x14ac:dyDescent="0.2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4.25" customHeight="1" x14ac:dyDescent="0.2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4.25" customHeight="1" x14ac:dyDescent="0.2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4.25" customHeight="1" x14ac:dyDescent="0.2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4.25" customHeight="1" x14ac:dyDescent="0.2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4.25" customHeight="1" x14ac:dyDescent="0.2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4.25" customHeight="1" x14ac:dyDescent="0.2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4.25" customHeight="1" x14ac:dyDescent="0.2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4.25" customHeight="1" x14ac:dyDescent="0.2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4.25" customHeight="1" x14ac:dyDescent="0.2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4.25" customHeight="1" x14ac:dyDescent="0.2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4.25" customHeight="1" x14ac:dyDescent="0.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4.25" customHeight="1" x14ac:dyDescent="0.2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4.25" customHeight="1" x14ac:dyDescent="0.2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4.25" customHeight="1" x14ac:dyDescent="0.2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4.25" customHeight="1" x14ac:dyDescent="0.2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4.25" customHeight="1" x14ac:dyDescent="0.2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4.25" customHeight="1" x14ac:dyDescent="0.2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4.25" customHeight="1" x14ac:dyDescent="0.2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4.25" customHeight="1" x14ac:dyDescent="0.2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4.25" customHeight="1" x14ac:dyDescent="0.2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4.25" customHeight="1" x14ac:dyDescent="0.2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4.25" customHeight="1" x14ac:dyDescent="0.2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4.25" customHeight="1" x14ac:dyDescent="0.2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4.25" customHeight="1" x14ac:dyDescent="0.2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4.25" customHeight="1" x14ac:dyDescent="0.2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4.25" customHeight="1" x14ac:dyDescent="0.2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4.25" customHeight="1" x14ac:dyDescent="0.2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4.25" customHeight="1" x14ac:dyDescent="0.2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4.25" customHeight="1" x14ac:dyDescent="0.2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4.25" customHeight="1" x14ac:dyDescent="0.2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4.25" customHeight="1" x14ac:dyDescent="0.2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4.25" customHeight="1" x14ac:dyDescent="0.2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4.25" customHeight="1" x14ac:dyDescent="0.2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4.25" customHeight="1" x14ac:dyDescent="0.2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4.25" customHeight="1" x14ac:dyDescent="0.2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4.25" customHeight="1" x14ac:dyDescent="0.2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4.25" customHeight="1" x14ac:dyDescent="0.2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4.25" customHeight="1" x14ac:dyDescent="0.2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4.25" customHeight="1" x14ac:dyDescent="0.2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4.25" customHeight="1" x14ac:dyDescent="0.2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4.25" customHeight="1" x14ac:dyDescent="0.2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4.25" customHeight="1" x14ac:dyDescent="0.2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4.25" customHeight="1" x14ac:dyDescent="0.2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4.25" customHeight="1" x14ac:dyDescent="0.2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4.25" customHeight="1" x14ac:dyDescent="0.2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4.25" customHeight="1" x14ac:dyDescent="0.2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4.25" customHeight="1" x14ac:dyDescent="0.2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4.25" customHeight="1" x14ac:dyDescent="0.2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4.25" customHeight="1" x14ac:dyDescent="0.2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4.25" customHeight="1" x14ac:dyDescent="0.2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4.25" customHeight="1" x14ac:dyDescent="0.2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4.25" customHeight="1" x14ac:dyDescent="0.2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4.25" customHeight="1" x14ac:dyDescent="0.2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4.25" customHeight="1" x14ac:dyDescent="0.2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4.25" customHeight="1" x14ac:dyDescent="0.2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4.25" customHeight="1" x14ac:dyDescent="0.2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4.25" customHeight="1" x14ac:dyDescent="0.2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4.25" customHeight="1" x14ac:dyDescent="0.2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4.25" customHeight="1" x14ac:dyDescent="0.2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4.25" customHeight="1" x14ac:dyDescent="0.2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4.25" customHeight="1" x14ac:dyDescent="0.2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4.25" customHeight="1" x14ac:dyDescent="0.2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4.25" customHeight="1" x14ac:dyDescent="0.2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4.25" customHeight="1" x14ac:dyDescent="0.2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4.25" customHeight="1" x14ac:dyDescent="0.2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4.25" customHeight="1" x14ac:dyDescent="0.2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4.25" customHeight="1" x14ac:dyDescent="0.2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4.25" customHeight="1" x14ac:dyDescent="0.2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4.25" customHeight="1" x14ac:dyDescent="0.2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4.25" customHeight="1" x14ac:dyDescent="0.2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4.25" customHeight="1" x14ac:dyDescent="0.2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4.25" customHeight="1" x14ac:dyDescent="0.2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4.25" customHeight="1" x14ac:dyDescent="0.2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4.25" customHeight="1" x14ac:dyDescent="0.2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4.25" customHeight="1" x14ac:dyDescent="0.2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4.25" customHeight="1" x14ac:dyDescent="0.2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4.25" customHeight="1" x14ac:dyDescent="0.2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4.25" customHeight="1" x14ac:dyDescent="0.2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4.25" customHeight="1" x14ac:dyDescent="0.2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4.25" customHeight="1" x14ac:dyDescent="0.2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4.25" customHeight="1" x14ac:dyDescent="0.2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4.25" customHeight="1" x14ac:dyDescent="0.2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4.25" customHeight="1" x14ac:dyDescent="0.2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4.25" customHeight="1" x14ac:dyDescent="0.2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4.25" customHeight="1" x14ac:dyDescent="0.2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4.25" customHeight="1" x14ac:dyDescent="0.2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4.25" customHeight="1" x14ac:dyDescent="0.2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4.25" customHeight="1" x14ac:dyDescent="0.2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4.25" customHeight="1" x14ac:dyDescent="0.2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4.25" customHeight="1" x14ac:dyDescent="0.2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4.25" customHeight="1" x14ac:dyDescent="0.2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4.25" customHeight="1" x14ac:dyDescent="0.2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4.25" customHeight="1" x14ac:dyDescent="0.2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4.25" customHeight="1" x14ac:dyDescent="0.2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4.25" customHeight="1" x14ac:dyDescent="0.2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4.25" customHeight="1" x14ac:dyDescent="0.2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4.25" customHeight="1" x14ac:dyDescent="0.2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4.25" customHeight="1" x14ac:dyDescent="0.2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4.25" customHeight="1" x14ac:dyDescent="0.2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4.25" customHeight="1" x14ac:dyDescent="0.2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4.25" customHeight="1" x14ac:dyDescent="0.2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4.25" customHeight="1" x14ac:dyDescent="0.2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4.25" customHeight="1" x14ac:dyDescent="0.2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4.25" customHeight="1" x14ac:dyDescent="0.2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4.25" customHeight="1" x14ac:dyDescent="0.2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4.25" customHeight="1" x14ac:dyDescent="0.2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4.25" customHeight="1" x14ac:dyDescent="0.2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4.25" customHeight="1" x14ac:dyDescent="0.2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4.25" customHeight="1" x14ac:dyDescent="0.2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4.25" customHeight="1" x14ac:dyDescent="0.2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4.25" customHeight="1" x14ac:dyDescent="0.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4.25" customHeight="1" x14ac:dyDescent="0.2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4.25" customHeight="1" x14ac:dyDescent="0.2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4.25" customHeight="1" x14ac:dyDescent="0.2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4.25" customHeight="1" x14ac:dyDescent="0.2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4.25" customHeight="1" x14ac:dyDescent="0.2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4.25" customHeight="1" x14ac:dyDescent="0.2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4.25" customHeight="1" x14ac:dyDescent="0.2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4.25" customHeight="1" x14ac:dyDescent="0.2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4.25" customHeight="1" x14ac:dyDescent="0.2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4.25" customHeight="1" x14ac:dyDescent="0.2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4.25" customHeight="1" x14ac:dyDescent="0.2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4.25" customHeight="1" x14ac:dyDescent="0.2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4.25" customHeight="1" x14ac:dyDescent="0.2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4.25" customHeight="1" x14ac:dyDescent="0.2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4.25" customHeight="1" x14ac:dyDescent="0.2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4.25" customHeight="1" x14ac:dyDescent="0.2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4.25" customHeight="1" x14ac:dyDescent="0.2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4.25" customHeight="1" x14ac:dyDescent="0.2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4.25" customHeight="1" x14ac:dyDescent="0.2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4.25" customHeight="1" x14ac:dyDescent="0.2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4.25" customHeight="1" x14ac:dyDescent="0.2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4.25" customHeight="1" x14ac:dyDescent="0.2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4.25" customHeight="1" x14ac:dyDescent="0.2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4.25" customHeight="1" x14ac:dyDescent="0.2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4.25" customHeight="1" x14ac:dyDescent="0.2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4.25" customHeight="1" x14ac:dyDescent="0.2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4.25" customHeight="1" x14ac:dyDescent="0.2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4.25" customHeight="1" x14ac:dyDescent="0.2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4.25" customHeight="1" x14ac:dyDescent="0.2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4.25" customHeight="1" x14ac:dyDescent="0.2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4.25" customHeight="1" x14ac:dyDescent="0.2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4.25" customHeight="1" x14ac:dyDescent="0.2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4.25" customHeight="1" x14ac:dyDescent="0.2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4.25" customHeight="1" x14ac:dyDescent="0.2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4.25" customHeight="1" x14ac:dyDescent="0.2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4.25" customHeight="1" x14ac:dyDescent="0.2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4.25" customHeight="1" x14ac:dyDescent="0.2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4.25" customHeight="1" x14ac:dyDescent="0.2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4.25" customHeight="1" x14ac:dyDescent="0.2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4.25" customHeight="1" x14ac:dyDescent="0.2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4.25" customHeight="1" x14ac:dyDescent="0.2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4.25" customHeight="1" x14ac:dyDescent="0.2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4.25" customHeight="1" x14ac:dyDescent="0.2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4.25" customHeight="1" x14ac:dyDescent="0.2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4.25" customHeight="1" x14ac:dyDescent="0.2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4.25" customHeight="1" x14ac:dyDescent="0.2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4.25" customHeight="1" x14ac:dyDescent="0.2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4.25" customHeight="1" x14ac:dyDescent="0.2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4.25" customHeight="1" x14ac:dyDescent="0.2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4.25" customHeight="1" x14ac:dyDescent="0.2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4.25" customHeight="1" x14ac:dyDescent="0.2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4.25" customHeight="1" x14ac:dyDescent="0.2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4.25" customHeight="1" x14ac:dyDescent="0.2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4.25" customHeight="1" x14ac:dyDescent="0.2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4.25" customHeight="1" x14ac:dyDescent="0.2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4.25" customHeight="1" x14ac:dyDescent="0.2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4.25" customHeight="1" x14ac:dyDescent="0.2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4.25" customHeight="1" x14ac:dyDescent="0.2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4.25" customHeight="1" x14ac:dyDescent="0.2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4.25" customHeight="1" x14ac:dyDescent="0.2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4.25" customHeight="1" x14ac:dyDescent="0.2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4.25" customHeight="1" x14ac:dyDescent="0.2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4.25" customHeight="1" x14ac:dyDescent="0.2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4.25" customHeight="1" x14ac:dyDescent="0.2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4.25" customHeight="1" x14ac:dyDescent="0.2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4.25" customHeight="1" x14ac:dyDescent="0.2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4.25" customHeight="1" x14ac:dyDescent="0.2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4.25" customHeight="1" x14ac:dyDescent="0.2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4.25" customHeight="1" x14ac:dyDescent="0.2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4.25" customHeight="1" x14ac:dyDescent="0.2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4.25" customHeight="1" x14ac:dyDescent="0.2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4.25" customHeight="1" x14ac:dyDescent="0.2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4.25" customHeight="1" x14ac:dyDescent="0.2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4.25" customHeight="1" x14ac:dyDescent="0.2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4.25" customHeight="1" x14ac:dyDescent="0.2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4.25" customHeight="1" x14ac:dyDescent="0.25">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sheetData>
  <mergeCells count="2">
    <mergeCell ref="A2:E2"/>
    <mergeCell ref="G2:I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selection activeCell="E7" sqref="E7"/>
    </sheetView>
  </sheetViews>
  <sheetFormatPr defaultColWidth="12.625" defaultRowHeight="15" customHeight="1" x14ac:dyDescent="0.2"/>
  <cols>
    <col min="1" max="1" width="9.125" customWidth="1"/>
    <col min="2" max="2" width="7.75" customWidth="1"/>
    <col min="3" max="3" width="19" customWidth="1"/>
    <col min="4" max="4" width="12.5" customWidth="1"/>
    <col min="5" max="5" width="42.375" customWidth="1"/>
    <col min="6" max="12" width="7.75" customWidth="1"/>
    <col min="13" max="26" width="7.625" customWidth="1"/>
  </cols>
  <sheetData>
    <row r="1" spans="1:26" ht="14.25" customHeight="1" x14ac:dyDescent="0.25">
      <c r="A1" s="5" t="b">
        <v>1</v>
      </c>
      <c r="B1" s="8"/>
      <c r="C1" s="8"/>
      <c r="D1" s="8"/>
      <c r="E1" s="8"/>
      <c r="F1" s="59" t="s">
        <v>56</v>
      </c>
      <c r="G1" s="60" t="s">
        <v>57</v>
      </c>
      <c r="H1" s="60" t="s">
        <v>58</v>
      </c>
      <c r="I1" s="60" t="s">
        <v>59</v>
      </c>
      <c r="J1" s="60" t="s">
        <v>60</v>
      </c>
      <c r="K1" s="61" t="s">
        <v>61</v>
      </c>
      <c r="L1" s="62" t="s">
        <v>10</v>
      </c>
      <c r="M1" s="8"/>
      <c r="N1" s="8"/>
      <c r="O1" s="8"/>
      <c r="P1" s="8"/>
      <c r="Q1" s="8"/>
      <c r="R1" s="8"/>
      <c r="S1" s="8"/>
      <c r="T1" s="8"/>
      <c r="U1" s="8"/>
      <c r="V1" s="8"/>
      <c r="W1" s="8"/>
      <c r="X1" s="8"/>
      <c r="Y1" s="8"/>
      <c r="Z1" s="8"/>
    </row>
    <row r="2" spans="1:26" ht="14.25" hidden="1" customHeight="1" x14ac:dyDescent="0.25">
      <c r="A2" s="8"/>
      <c r="B2" s="8"/>
      <c r="C2" s="8"/>
      <c r="D2" s="8"/>
      <c r="E2" s="8"/>
      <c r="F2" s="63">
        <f t="shared" ref="F2:F3" ca="1" si="0">RANDBETWEEN(1,20)</f>
        <v>20</v>
      </c>
      <c r="G2" s="64">
        <f t="shared" ref="G2:G3" ca="1" si="1">RANDBETWEEN(1,12)</f>
        <v>7</v>
      </c>
      <c r="H2" s="64">
        <f t="shared" ref="H2:H3" ca="1" si="2">RANDBETWEEN(1,10)</f>
        <v>6</v>
      </c>
      <c r="I2" s="64">
        <f t="shared" ref="I2:I3" ca="1" si="3">RANDBETWEEN(1,8)</f>
        <v>8</v>
      </c>
      <c r="J2" s="64">
        <f t="shared" ref="J2:J3" ca="1" si="4">RANDBETWEEN(1,6)</f>
        <v>5</v>
      </c>
      <c r="K2" s="65">
        <f t="shared" ref="K2:K3" ca="1" si="5">RANDBETWEEN(1,4)</f>
        <v>2</v>
      </c>
      <c r="L2" s="66"/>
      <c r="M2" s="8"/>
      <c r="N2" s="8"/>
      <c r="O2" s="8"/>
      <c r="P2" s="8"/>
      <c r="Q2" s="8"/>
      <c r="R2" s="8"/>
      <c r="S2" s="8"/>
      <c r="T2" s="8"/>
      <c r="U2" s="8"/>
      <c r="V2" s="8"/>
      <c r="W2" s="8"/>
      <c r="X2" s="8"/>
      <c r="Y2" s="8"/>
      <c r="Z2" s="8"/>
    </row>
    <row r="3" spans="1:26" ht="14.25" hidden="1" customHeight="1" x14ac:dyDescent="0.25">
      <c r="A3" s="8"/>
      <c r="B3" s="8"/>
      <c r="C3" s="8"/>
      <c r="D3" s="8"/>
      <c r="E3" s="8"/>
      <c r="F3" s="67">
        <f t="shared" ca="1" si="0"/>
        <v>18</v>
      </c>
      <c r="G3" s="1">
        <f t="shared" ca="1" si="1"/>
        <v>12</v>
      </c>
      <c r="H3" s="1">
        <f t="shared" ca="1" si="2"/>
        <v>10</v>
      </c>
      <c r="I3" s="1">
        <f t="shared" ca="1" si="3"/>
        <v>1</v>
      </c>
      <c r="J3" s="1">
        <f t="shared" ca="1" si="4"/>
        <v>5</v>
      </c>
      <c r="K3" s="68">
        <f t="shared" ca="1" si="5"/>
        <v>3</v>
      </c>
      <c r="L3" s="66"/>
      <c r="M3" s="8"/>
      <c r="N3" s="8"/>
      <c r="O3" s="8"/>
      <c r="P3" s="8"/>
      <c r="Q3" s="8"/>
      <c r="R3" s="8"/>
      <c r="S3" s="8"/>
      <c r="T3" s="8"/>
      <c r="U3" s="8"/>
      <c r="V3" s="8"/>
      <c r="W3" s="8"/>
      <c r="X3" s="8"/>
      <c r="Y3" s="8"/>
      <c r="Z3" s="8"/>
    </row>
    <row r="4" spans="1:26" ht="14.25" customHeight="1" x14ac:dyDescent="0.25">
      <c r="A4" s="8"/>
      <c r="B4" s="8"/>
      <c r="C4" s="8"/>
      <c r="D4" s="8"/>
      <c r="E4" s="8"/>
      <c r="F4" s="42">
        <f ca="1">(IF($L$4=0,F2,IF(L1=1,LARGE(F2:F3,1),SMALL(F2:F3,1))))</f>
        <v>20</v>
      </c>
      <c r="G4" s="69">
        <f t="shared" ref="G4:K4" ca="1" si="6">(IF($L$4=0,G2,IF(O1=1,LARGE(G2:G3,1),SMALL(G2:G3,1))))</f>
        <v>7</v>
      </c>
      <c r="H4" s="69">
        <f t="shared" ca="1" si="6"/>
        <v>6</v>
      </c>
      <c r="I4" s="69">
        <f t="shared" ca="1" si="6"/>
        <v>8</v>
      </c>
      <c r="J4" s="69">
        <f t="shared" ca="1" si="6"/>
        <v>5</v>
      </c>
      <c r="K4" s="70">
        <f t="shared" ca="1" si="6"/>
        <v>2</v>
      </c>
      <c r="L4" s="71">
        <v>0</v>
      </c>
      <c r="M4" s="8"/>
      <c r="N4" s="8"/>
      <c r="O4" s="8"/>
      <c r="P4" s="8"/>
      <c r="Q4" s="8"/>
      <c r="R4" s="8"/>
      <c r="S4" s="8"/>
      <c r="T4" s="8"/>
      <c r="U4" s="8"/>
      <c r="V4" s="8"/>
      <c r="W4" s="8"/>
      <c r="X4" s="8"/>
      <c r="Y4" s="8"/>
      <c r="Z4" s="8"/>
    </row>
    <row r="5" spans="1:26" ht="14.25" customHeight="1" x14ac:dyDescent="0.25">
      <c r="A5" s="8" t="s">
        <v>62</v>
      </c>
      <c r="B5" s="8"/>
      <c r="C5" s="8"/>
      <c r="D5" s="8"/>
      <c r="E5" s="8"/>
      <c r="F5" s="8"/>
      <c r="G5" s="8"/>
      <c r="H5" s="8"/>
      <c r="I5" s="8"/>
      <c r="J5" s="8"/>
      <c r="K5" s="8"/>
      <c r="L5" s="8"/>
      <c r="M5" s="8"/>
      <c r="N5" s="8"/>
      <c r="O5" s="8"/>
      <c r="P5" s="8"/>
      <c r="Q5" s="8"/>
      <c r="R5" s="8"/>
      <c r="S5" s="8"/>
      <c r="T5" s="8"/>
      <c r="U5" s="8"/>
      <c r="V5" s="8"/>
      <c r="W5" s="8"/>
      <c r="X5" s="8"/>
      <c r="Y5" s="8"/>
      <c r="Z5" s="8"/>
    </row>
    <row r="6" spans="1:26" ht="14.25" customHeight="1" x14ac:dyDescent="0.25">
      <c r="A6" s="72">
        <v>0</v>
      </c>
      <c r="B6" s="73"/>
      <c r="C6" s="96" t="s">
        <v>63</v>
      </c>
      <c r="D6" s="91"/>
      <c r="E6" s="91"/>
      <c r="F6" s="74" t="s">
        <v>64</v>
      </c>
      <c r="G6" s="75" t="s">
        <v>65</v>
      </c>
      <c r="H6" s="74" t="s">
        <v>66</v>
      </c>
      <c r="I6" s="76" t="s">
        <v>67</v>
      </c>
      <c r="J6" s="8"/>
      <c r="K6" s="8"/>
      <c r="L6" s="8"/>
      <c r="M6" s="8"/>
      <c r="N6" s="8"/>
      <c r="O6" s="8"/>
      <c r="P6" s="8"/>
      <c r="Q6" s="8"/>
      <c r="R6" s="8"/>
      <c r="S6" s="8"/>
      <c r="T6" s="8"/>
      <c r="U6" s="8"/>
      <c r="V6" s="8"/>
      <c r="W6" s="8"/>
      <c r="X6" s="8"/>
      <c r="Y6" s="8"/>
      <c r="Z6" s="8"/>
    </row>
    <row r="7" spans="1:26" ht="14.25" customHeight="1" x14ac:dyDescent="0.25">
      <c r="A7" s="77"/>
      <c r="B7" s="8">
        <f t="shared" ref="B7:B16" si="7">$A$6</f>
        <v>0</v>
      </c>
      <c r="C7" s="11" t="s">
        <v>68</v>
      </c>
      <c r="D7" s="12" t="s">
        <v>69</v>
      </c>
      <c r="E7" s="12" t="s">
        <v>70</v>
      </c>
      <c r="F7" s="78">
        <f ca="1">IF(B7=1,$F$2+'Stat Sheet'!$C$4+'Stat Sheet'!$A$14,$F$2+'Stat Sheet'!$C$4)</f>
        <v>25</v>
      </c>
      <c r="G7" s="79">
        <f ca="1">$K$2+'Stat Sheet'!$C$4</f>
        <v>7</v>
      </c>
      <c r="H7" s="77"/>
      <c r="I7" s="80"/>
      <c r="J7" s="8"/>
      <c r="K7" s="8"/>
      <c r="L7" s="8"/>
      <c r="M7" s="8"/>
      <c r="N7" s="8"/>
      <c r="O7" s="8"/>
      <c r="P7" s="8"/>
      <c r="Q7" s="8"/>
      <c r="R7" s="8"/>
      <c r="S7" s="8"/>
      <c r="T7" s="8"/>
      <c r="U7" s="8"/>
      <c r="V7" s="8"/>
      <c r="W7" s="8"/>
      <c r="X7" s="8"/>
      <c r="Y7" s="8"/>
      <c r="Z7" s="8"/>
    </row>
    <row r="8" spans="1:26" ht="14.25" customHeight="1" x14ac:dyDescent="0.25">
      <c r="A8" s="77"/>
      <c r="B8" s="8">
        <f t="shared" si="7"/>
        <v>0</v>
      </c>
      <c r="C8" s="24" t="s">
        <v>71</v>
      </c>
      <c r="D8" s="8" t="s">
        <v>72</v>
      </c>
      <c r="E8" s="8" t="s">
        <v>73</v>
      </c>
      <c r="F8" s="81">
        <f ca="1">IF(B8=1,$F$2+'Stat Sheet'!$C$4+'Stat Sheet'!$A$14,$F$2+'Stat Sheet'!$C$4)</f>
        <v>25</v>
      </c>
      <c r="G8" s="82">
        <f ca="1">$K$2+'Stat Sheet'!$C$4</f>
        <v>7</v>
      </c>
      <c r="H8" s="81">
        <f ca="1">IF(B8=1,$F$2+'Stat Sheet'!$C$5+'Stat Sheet'!$A$14,$F$2+'Stat Sheet'!$C$5)</f>
        <v>20</v>
      </c>
      <c r="I8" s="83">
        <f ca="1">$K$2+'Stat Sheet'!$C$5</f>
        <v>2</v>
      </c>
      <c r="J8" s="8"/>
      <c r="K8" s="8"/>
      <c r="L8" s="8"/>
      <c r="M8" s="8"/>
      <c r="N8" s="8"/>
      <c r="O8" s="8"/>
      <c r="P8" s="8"/>
      <c r="Q8" s="8"/>
      <c r="R8" s="8"/>
      <c r="S8" s="8"/>
      <c r="T8" s="8"/>
      <c r="U8" s="8"/>
      <c r="V8" s="8"/>
      <c r="W8" s="8"/>
      <c r="X8" s="8"/>
      <c r="Y8" s="8"/>
      <c r="Z8" s="8"/>
    </row>
    <row r="9" spans="1:26" ht="14.25" customHeight="1" x14ac:dyDescent="0.25">
      <c r="A9" s="77"/>
      <c r="B9" s="8">
        <f t="shared" si="7"/>
        <v>0</v>
      </c>
      <c r="C9" s="24" t="s">
        <v>74</v>
      </c>
      <c r="D9" s="8" t="s">
        <v>75</v>
      </c>
      <c r="E9" s="8" t="s">
        <v>76</v>
      </c>
      <c r="F9" s="78">
        <f ca="1">IF(B9=1,$F$2+'Stat Sheet'!$C$4+'Stat Sheet'!$A$14,$F$2+'Stat Sheet'!$C$4)</f>
        <v>25</v>
      </c>
      <c r="G9" s="79">
        <f ca="1">$I$2+'Stat Sheet'!$C$4</f>
        <v>13</v>
      </c>
      <c r="H9" s="77"/>
      <c r="I9" s="80"/>
      <c r="J9" s="8"/>
      <c r="K9" s="8"/>
      <c r="L9" s="8"/>
      <c r="M9" s="8"/>
      <c r="N9" s="8"/>
      <c r="O9" s="8"/>
      <c r="P9" s="8"/>
      <c r="Q9" s="8"/>
      <c r="R9" s="8"/>
      <c r="S9" s="8"/>
      <c r="T9" s="8"/>
      <c r="U9" s="8"/>
      <c r="V9" s="8"/>
      <c r="W9" s="8"/>
      <c r="X9" s="8"/>
      <c r="Y9" s="8"/>
      <c r="Z9" s="8"/>
    </row>
    <row r="10" spans="1:26" ht="14.25" customHeight="1" x14ac:dyDescent="0.25">
      <c r="A10" s="77"/>
      <c r="B10" s="8">
        <f t="shared" si="7"/>
        <v>0</v>
      </c>
      <c r="C10" s="24" t="s">
        <v>77</v>
      </c>
      <c r="D10" s="8" t="s">
        <v>78</v>
      </c>
      <c r="E10" s="8" t="s">
        <v>79</v>
      </c>
      <c r="F10" s="78">
        <f ca="1">IF(B10=1,$F$2+'Stat Sheet'!$C$4+'Stat Sheet'!$A$14,$F$2+'Stat Sheet'!$C$4)</f>
        <v>25</v>
      </c>
      <c r="G10" s="79">
        <f ca="1">$J$2+'Stat Sheet'!$C$4</f>
        <v>10</v>
      </c>
      <c r="H10" s="77"/>
      <c r="I10" s="80"/>
      <c r="J10" s="8"/>
      <c r="K10" s="8"/>
      <c r="L10" s="8"/>
      <c r="M10" s="8"/>
      <c r="N10" s="8"/>
      <c r="O10" s="8"/>
      <c r="P10" s="8"/>
      <c r="Q10" s="8"/>
      <c r="R10" s="8"/>
      <c r="S10" s="8"/>
      <c r="T10" s="8"/>
      <c r="U10" s="8"/>
      <c r="V10" s="8"/>
      <c r="W10" s="8"/>
      <c r="X10" s="8"/>
      <c r="Y10" s="8"/>
      <c r="Z10" s="8"/>
    </row>
    <row r="11" spans="1:26" ht="14.25" customHeight="1" x14ac:dyDescent="0.25">
      <c r="A11" s="77"/>
      <c r="B11" s="8">
        <f t="shared" si="7"/>
        <v>0</v>
      </c>
      <c r="C11" s="24" t="s">
        <v>80</v>
      </c>
      <c r="D11" s="8" t="s">
        <v>81</v>
      </c>
      <c r="E11" s="8" t="s">
        <v>82</v>
      </c>
      <c r="F11" s="78">
        <f ca="1">IF(B11=1,$F$2+'Stat Sheet'!$C$4+'Stat Sheet'!$A$14,$F$2+'Stat Sheet'!$C$4)</f>
        <v>25</v>
      </c>
      <c r="G11" s="79">
        <f ca="1">$J$2+'Stat Sheet'!$C$4</f>
        <v>10</v>
      </c>
      <c r="H11" s="77"/>
      <c r="I11" s="80"/>
      <c r="J11" s="8"/>
      <c r="K11" s="8"/>
      <c r="L11" s="8"/>
      <c r="M11" s="8"/>
      <c r="N11" s="8"/>
      <c r="O11" s="8"/>
      <c r="P11" s="8"/>
      <c r="Q11" s="8"/>
      <c r="R11" s="8"/>
      <c r="S11" s="8"/>
      <c r="T11" s="8"/>
      <c r="U11" s="8"/>
      <c r="V11" s="8"/>
      <c r="W11" s="8"/>
      <c r="X11" s="8"/>
      <c r="Y11" s="8"/>
      <c r="Z11" s="8"/>
    </row>
    <row r="12" spans="1:26" ht="14.25" customHeight="1" x14ac:dyDescent="0.25">
      <c r="A12" s="77"/>
      <c r="B12" s="8">
        <f t="shared" si="7"/>
        <v>0</v>
      </c>
      <c r="C12" s="24" t="s">
        <v>83</v>
      </c>
      <c r="D12" s="8" t="s">
        <v>69</v>
      </c>
      <c r="E12" s="8" t="s">
        <v>79</v>
      </c>
      <c r="F12" s="78">
        <f ca="1">IF(B12=1,$F$2+'Stat Sheet'!$C$4+'Stat Sheet'!$A$14,$F$2+'Stat Sheet'!$C$4)</f>
        <v>25</v>
      </c>
      <c r="G12" s="79">
        <f ca="1">$K$2+'Stat Sheet'!$C$4</f>
        <v>7</v>
      </c>
      <c r="H12" s="77"/>
      <c r="I12" s="80"/>
      <c r="J12" s="8"/>
      <c r="K12" s="8"/>
      <c r="L12" s="8"/>
      <c r="M12" s="8"/>
      <c r="N12" s="8"/>
      <c r="O12" s="8"/>
      <c r="P12" s="8"/>
      <c r="Q12" s="8"/>
      <c r="R12" s="8"/>
      <c r="S12" s="8"/>
      <c r="T12" s="8"/>
      <c r="U12" s="8"/>
      <c r="V12" s="8"/>
      <c r="W12" s="8"/>
      <c r="X12" s="8"/>
      <c r="Y12" s="8"/>
      <c r="Z12" s="8"/>
    </row>
    <row r="13" spans="1:26" ht="14.25" customHeight="1" x14ac:dyDescent="0.25">
      <c r="A13" s="77"/>
      <c r="B13" s="8">
        <f t="shared" si="7"/>
        <v>0</v>
      </c>
      <c r="C13" s="24" t="s">
        <v>84</v>
      </c>
      <c r="D13" s="8" t="s">
        <v>85</v>
      </c>
      <c r="E13" s="8" t="s">
        <v>86</v>
      </c>
      <c r="F13" s="78">
        <f ca="1">IF(B13=1,$F$2+'Stat Sheet'!$C$4+'Stat Sheet'!$A$14,$F$2+'Stat Sheet'!$C$4)</f>
        <v>25</v>
      </c>
      <c r="G13" s="79">
        <f ca="1">$J$2+'Stat Sheet'!$C$4</f>
        <v>10</v>
      </c>
      <c r="H13" s="77"/>
      <c r="I13" s="80"/>
      <c r="J13" s="8"/>
      <c r="K13" s="8"/>
      <c r="L13" s="8"/>
      <c r="M13" s="8"/>
      <c r="N13" s="8"/>
      <c r="O13" s="8"/>
      <c r="P13" s="8"/>
      <c r="Q13" s="8"/>
      <c r="R13" s="8"/>
      <c r="S13" s="8"/>
      <c r="T13" s="8"/>
      <c r="U13" s="8"/>
      <c r="V13" s="8"/>
      <c r="W13" s="8"/>
      <c r="X13" s="8"/>
      <c r="Y13" s="8"/>
      <c r="Z13" s="8"/>
    </row>
    <row r="14" spans="1:26" ht="14.25" customHeight="1" x14ac:dyDescent="0.25">
      <c r="A14" s="77"/>
      <c r="B14" s="8">
        <f t="shared" si="7"/>
        <v>0</v>
      </c>
      <c r="C14" s="24" t="s">
        <v>87</v>
      </c>
      <c r="D14" s="8" t="s">
        <v>85</v>
      </c>
      <c r="E14" s="8" t="s">
        <v>88</v>
      </c>
      <c r="F14" s="81">
        <f ca="1">IF(B14=1,$F$2+'Stat Sheet'!$C$4+'Stat Sheet'!$A$14,$F$2+'Stat Sheet'!$C$4)</f>
        <v>25</v>
      </c>
      <c r="G14" s="82">
        <f ca="1">$J$2+'Stat Sheet'!$C$4</f>
        <v>10</v>
      </c>
      <c r="H14" s="81">
        <f ca="1">IF(B14=1,$F$2+'Stat Sheet'!$C$5+'Stat Sheet'!$A$14,$F$2+'Stat Sheet'!$C$5)</f>
        <v>20</v>
      </c>
      <c r="I14" s="83">
        <f ca="1">$I$2+'Stat Sheet'!$C$4</f>
        <v>13</v>
      </c>
      <c r="J14" s="8"/>
      <c r="K14" s="8"/>
      <c r="L14" s="8"/>
      <c r="M14" s="8"/>
      <c r="N14" s="8"/>
      <c r="O14" s="8"/>
      <c r="P14" s="8"/>
      <c r="Q14" s="8"/>
      <c r="R14" s="8"/>
      <c r="S14" s="8"/>
      <c r="T14" s="8"/>
      <c r="U14" s="8"/>
      <c r="V14" s="8"/>
      <c r="W14" s="8"/>
      <c r="X14" s="8"/>
      <c r="Y14" s="8"/>
      <c r="Z14" s="8"/>
    </row>
    <row r="15" spans="1:26" ht="14.25" customHeight="1" x14ac:dyDescent="0.25">
      <c r="A15" s="77"/>
      <c r="B15" s="8">
        <f t="shared" si="7"/>
        <v>0</v>
      </c>
      <c r="C15" s="24" t="s">
        <v>89</v>
      </c>
      <c r="D15" s="8" t="s">
        <v>90</v>
      </c>
      <c r="E15" s="8" t="s">
        <v>70</v>
      </c>
      <c r="F15" s="84">
        <f ca="1">IF(B15=1,$F$2+'Stat Sheet'!$C$4+'Stat Sheet'!$A$14,$F$2+'Stat Sheet'!$C$4)</f>
        <v>25</v>
      </c>
      <c r="G15" s="85">
        <f ca="1">$K$2+'Stat Sheet'!$C$4</f>
        <v>7</v>
      </c>
      <c r="H15" s="84">
        <f ca="1">IF(B15=1,$F$2+'Stat Sheet'!$C$5+'Stat Sheet'!$A$14,$F$2+'Stat Sheet'!$C$5)</f>
        <v>20</v>
      </c>
      <c r="I15" s="86">
        <f ca="1">$K$2+'Stat Sheet'!$C$5</f>
        <v>2</v>
      </c>
      <c r="J15" s="8"/>
      <c r="K15" s="8"/>
      <c r="L15" s="8"/>
      <c r="M15" s="8"/>
      <c r="N15" s="8"/>
      <c r="O15" s="8"/>
      <c r="P15" s="8"/>
      <c r="Q15" s="8"/>
      <c r="R15" s="8"/>
      <c r="S15" s="8"/>
      <c r="T15" s="8"/>
      <c r="U15" s="8"/>
      <c r="V15" s="8"/>
      <c r="W15" s="8"/>
      <c r="X15" s="8"/>
      <c r="Y15" s="8"/>
      <c r="Z15" s="8"/>
    </row>
    <row r="16" spans="1:26" ht="14.25" customHeight="1" x14ac:dyDescent="0.25">
      <c r="A16" s="77"/>
      <c r="B16" s="8">
        <f t="shared" si="7"/>
        <v>0</v>
      </c>
      <c r="C16" s="42" t="s">
        <v>91</v>
      </c>
      <c r="D16" s="69" t="s">
        <v>81</v>
      </c>
      <c r="E16" s="69" t="s">
        <v>92</v>
      </c>
      <c r="F16" s="81">
        <f ca="1">IF(B16=1,$F$2+'Stat Sheet'!$C$4+'Stat Sheet'!$A$14,$F$2+'Stat Sheet'!$C$4)</f>
        <v>25</v>
      </c>
      <c r="G16" s="82">
        <f ca="1">$J$2+'Stat Sheet'!$C$4</f>
        <v>10</v>
      </c>
      <c r="H16" s="81">
        <f ca="1">IF(B16=1,$F$2+'Stat Sheet'!$C$5+'Stat Sheet'!$A$14,$F$2+'Stat Sheet'!$C$5)</f>
        <v>20</v>
      </c>
      <c r="I16" s="83">
        <f ca="1">$K$2+'Stat Sheet'!$C$4</f>
        <v>7</v>
      </c>
      <c r="J16" s="8"/>
      <c r="K16" s="8"/>
      <c r="L16" s="8"/>
      <c r="M16" s="8"/>
      <c r="N16" s="8"/>
      <c r="O16" s="8"/>
      <c r="P16" s="8"/>
      <c r="Q16" s="8"/>
      <c r="R16" s="8"/>
      <c r="S16" s="8"/>
      <c r="T16" s="8"/>
      <c r="U16" s="8"/>
      <c r="V16" s="8"/>
      <c r="W16" s="8"/>
      <c r="X16" s="8"/>
      <c r="Y16" s="8"/>
      <c r="Z16" s="8"/>
    </row>
    <row r="17" spans="1:26" ht="14.25" customHeight="1" x14ac:dyDescent="0.25">
      <c r="A17" s="72">
        <v>0</v>
      </c>
      <c r="B17" s="9"/>
      <c r="C17" s="96" t="s">
        <v>93</v>
      </c>
      <c r="D17" s="91"/>
      <c r="E17" s="91"/>
      <c r="F17" s="77"/>
      <c r="G17" s="9"/>
      <c r="H17" s="77"/>
      <c r="I17" s="80"/>
      <c r="J17" s="8"/>
      <c r="K17" s="8"/>
      <c r="L17" s="8"/>
      <c r="M17" s="8"/>
      <c r="N17" s="8"/>
      <c r="O17" s="8"/>
      <c r="P17" s="8"/>
      <c r="Q17" s="8"/>
      <c r="R17" s="8"/>
      <c r="S17" s="8"/>
      <c r="T17" s="8"/>
      <c r="U17" s="8"/>
      <c r="V17" s="8"/>
      <c r="W17" s="8"/>
      <c r="X17" s="8"/>
      <c r="Y17" s="8"/>
      <c r="Z17" s="8"/>
    </row>
    <row r="18" spans="1:26" ht="14.25" customHeight="1" x14ac:dyDescent="0.25">
      <c r="A18" s="77"/>
      <c r="B18" s="8">
        <f t="shared" ref="B18:B21" si="8">$A$6</f>
        <v>0</v>
      </c>
      <c r="C18" s="11" t="s">
        <v>94</v>
      </c>
      <c r="D18" s="12" t="s">
        <v>95</v>
      </c>
      <c r="E18" s="12" t="s">
        <v>96</v>
      </c>
      <c r="F18" s="78">
        <f ca="1">IF(B18=1,$F$2+'Stat Sheet'!$C$5+'Stat Sheet'!$A$14,$F$2+'Stat Sheet'!$C$5)</f>
        <v>20</v>
      </c>
      <c r="G18" s="79">
        <f ca="1">$I$2+'Stat Sheet'!$C$4</f>
        <v>13</v>
      </c>
      <c r="H18" s="77"/>
      <c r="I18" s="80"/>
      <c r="J18" s="8"/>
      <c r="K18" s="8"/>
      <c r="L18" s="8"/>
      <c r="M18" s="8"/>
      <c r="N18" s="8"/>
      <c r="O18" s="8"/>
      <c r="P18" s="8"/>
      <c r="Q18" s="8"/>
      <c r="R18" s="8"/>
      <c r="S18" s="8"/>
      <c r="T18" s="8"/>
      <c r="U18" s="8"/>
      <c r="V18" s="8"/>
      <c r="W18" s="8"/>
      <c r="X18" s="8"/>
      <c r="Y18" s="8"/>
      <c r="Z18" s="8"/>
    </row>
    <row r="19" spans="1:26" ht="14.25" customHeight="1" x14ac:dyDescent="0.25">
      <c r="A19" s="77"/>
      <c r="B19" s="8">
        <f t="shared" si="8"/>
        <v>0</v>
      </c>
      <c r="C19" s="24" t="s">
        <v>97</v>
      </c>
      <c r="D19" s="8" t="s">
        <v>72</v>
      </c>
      <c r="E19" s="8" t="s">
        <v>98</v>
      </c>
      <c r="F19" s="78">
        <f ca="1">IF(B19=1,$F$2+'Stat Sheet'!$C$5+'Stat Sheet'!$A$14,$F$2+'Stat Sheet'!$C$5)</f>
        <v>20</v>
      </c>
      <c r="G19" s="79">
        <f ca="1">$K$2+'Stat Sheet'!$C$4</f>
        <v>7</v>
      </c>
      <c r="H19" s="77"/>
      <c r="I19" s="80"/>
      <c r="J19" s="8"/>
      <c r="K19" s="8"/>
      <c r="L19" s="8"/>
      <c r="M19" s="8"/>
      <c r="N19" s="8"/>
      <c r="O19" s="8"/>
      <c r="P19" s="8"/>
      <c r="Q19" s="8"/>
      <c r="R19" s="8"/>
      <c r="S19" s="8"/>
      <c r="T19" s="8"/>
      <c r="U19" s="8"/>
      <c r="V19" s="8"/>
      <c r="W19" s="8"/>
      <c r="X19" s="8"/>
      <c r="Y19" s="8"/>
      <c r="Z19" s="8"/>
    </row>
    <row r="20" spans="1:26" ht="14.25" customHeight="1" x14ac:dyDescent="0.25">
      <c r="A20" s="77"/>
      <c r="B20" s="8">
        <f t="shared" si="8"/>
        <v>0</v>
      </c>
      <c r="C20" s="24" t="s">
        <v>99</v>
      </c>
      <c r="D20" s="8" t="s">
        <v>81</v>
      </c>
      <c r="E20" s="8" t="s">
        <v>100</v>
      </c>
      <c r="F20" s="78">
        <f ca="1">IF(B20=1,$F$2+'Stat Sheet'!$C$5+'Stat Sheet'!$A$14,$F$2+'Stat Sheet'!$C$5)</f>
        <v>20</v>
      </c>
      <c r="G20" s="79">
        <f ca="1">$J$2+'Stat Sheet'!$C$4</f>
        <v>10</v>
      </c>
      <c r="H20" s="77"/>
      <c r="I20" s="80"/>
      <c r="J20" s="8"/>
      <c r="K20" s="8"/>
      <c r="L20" s="8"/>
      <c r="M20" s="8"/>
      <c r="N20" s="8"/>
      <c r="O20" s="8"/>
      <c r="P20" s="8"/>
      <c r="Q20" s="8"/>
      <c r="R20" s="8"/>
      <c r="S20" s="8"/>
      <c r="T20" s="8"/>
      <c r="U20" s="8"/>
      <c r="V20" s="8"/>
      <c r="W20" s="8"/>
      <c r="X20" s="8"/>
      <c r="Y20" s="8"/>
      <c r="Z20" s="8"/>
    </row>
    <row r="21" spans="1:26" ht="14.25" customHeight="1" x14ac:dyDescent="0.25">
      <c r="A21" s="77"/>
      <c r="B21" s="8">
        <f t="shared" si="8"/>
        <v>0</v>
      </c>
      <c r="C21" s="42" t="s">
        <v>101</v>
      </c>
      <c r="D21" s="69" t="s">
        <v>69</v>
      </c>
      <c r="E21" s="69" t="s">
        <v>102</v>
      </c>
      <c r="F21" s="78">
        <f ca="1">IF(B21=1,$F$2+'Stat Sheet'!$C$5+'Stat Sheet'!$A$14,$F$2+'Stat Sheet'!$C$5)</f>
        <v>20</v>
      </c>
      <c r="G21" s="79">
        <f ca="1">$K$2+'Stat Sheet'!$C$4</f>
        <v>7</v>
      </c>
      <c r="H21" s="77"/>
      <c r="I21" s="80"/>
      <c r="J21" s="8"/>
      <c r="K21" s="8"/>
      <c r="L21" s="8"/>
      <c r="M21" s="8"/>
      <c r="N21" s="8"/>
      <c r="O21" s="8"/>
      <c r="P21" s="8"/>
      <c r="Q21" s="8"/>
      <c r="R21" s="8"/>
      <c r="S21" s="8"/>
      <c r="T21" s="8"/>
      <c r="U21" s="8"/>
      <c r="V21" s="8"/>
      <c r="W21" s="8"/>
      <c r="X21" s="8"/>
      <c r="Y21" s="8"/>
      <c r="Z21" s="8"/>
    </row>
    <row r="22" spans="1:26" ht="14.25" customHeight="1" x14ac:dyDescent="0.25">
      <c r="A22" s="72">
        <v>0</v>
      </c>
      <c r="B22" s="9"/>
      <c r="C22" s="96" t="s">
        <v>103</v>
      </c>
      <c r="D22" s="91"/>
      <c r="E22" s="91"/>
      <c r="F22" s="77"/>
      <c r="G22" s="9"/>
      <c r="H22" s="77"/>
      <c r="I22" s="80"/>
      <c r="J22" s="8"/>
      <c r="K22" s="8"/>
      <c r="L22" s="8"/>
      <c r="M22" s="8"/>
      <c r="N22" s="8"/>
      <c r="O22" s="8"/>
      <c r="P22" s="8"/>
      <c r="Q22" s="8"/>
      <c r="R22" s="8"/>
      <c r="S22" s="8"/>
      <c r="T22" s="8"/>
      <c r="U22" s="8"/>
      <c r="V22" s="8"/>
      <c r="W22" s="8"/>
      <c r="X22" s="8"/>
      <c r="Y22" s="8"/>
      <c r="Z22" s="8"/>
    </row>
    <row r="23" spans="1:26" ht="14.25" customHeight="1" x14ac:dyDescent="0.25">
      <c r="A23" s="77"/>
      <c r="B23" s="8">
        <f t="shared" ref="B23:B40" si="9">$A$22</f>
        <v>0</v>
      </c>
      <c r="C23" s="11" t="s">
        <v>104</v>
      </c>
      <c r="D23" s="12" t="s">
        <v>105</v>
      </c>
      <c r="E23" s="12" t="s">
        <v>106</v>
      </c>
      <c r="F23" s="81">
        <f ca="1">IF(B23=1,$F$2+'Stat Sheet'!$C$4+'Stat Sheet'!$A$14,$F$2+'Stat Sheet'!$C$4)</f>
        <v>25</v>
      </c>
      <c r="G23" s="82">
        <f ca="1">$I$2+'Stat Sheet'!$C$4</f>
        <v>13</v>
      </c>
      <c r="H23" s="81">
        <f ca="1">IF(B23=1,$F$2+'Stat Sheet'!$C$5+'Stat Sheet'!$A$14,$F$2+'Stat Sheet'!$C$5)</f>
        <v>20</v>
      </c>
      <c r="I23" s="83">
        <f ca="1">$I$2+'Stat Sheet'!$C$5</f>
        <v>8</v>
      </c>
      <c r="J23" s="8"/>
      <c r="K23" s="8"/>
      <c r="L23" s="8"/>
      <c r="M23" s="8"/>
      <c r="N23" s="8"/>
      <c r="O23" s="8"/>
      <c r="P23" s="8"/>
      <c r="Q23" s="8"/>
      <c r="R23" s="8"/>
      <c r="S23" s="8"/>
      <c r="T23" s="8"/>
      <c r="U23" s="8"/>
      <c r="V23" s="8"/>
      <c r="W23" s="8"/>
      <c r="X23" s="8"/>
      <c r="Y23" s="8"/>
      <c r="Z23" s="8"/>
    </row>
    <row r="24" spans="1:26" ht="14.25" customHeight="1" x14ac:dyDescent="0.25">
      <c r="A24" s="77"/>
      <c r="B24" s="8">
        <f t="shared" si="9"/>
        <v>0</v>
      </c>
      <c r="C24" s="24" t="s">
        <v>107</v>
      </c>
      <c r="D24" s="8" t="s">
        <v>75</v>
      </c>
      <c r="E24" s="8" t="s">
        <v>86</v>
      </c>
      <c r="F24" s="78">
        <f ca="1">IF(B24=1,$F$2+'Stat Sheet'!$C$4+'Stat Sheet'!$A$14,$F$2+'Stat Sheet'!$C$4)</f>
        <v>25</v>
      </c>
      <c r="G24" s="79">
        <f ca="1">$I$2+'Stat Sheet'!$C$4</f>
        <v>13</v>
      </c>
      <c r="H24" s="77"/>
      <c r="I24" s="80"/>
      <c r="J24" s="8"/>
      <c r="K24" s="8"/>
      <c r="L24" s="8"/>
      <c r="M24" s="8"/>
      <c r="N24" s="8"/>
      <c r="O24" s="8"/>
      <c r="P24" s="8"/>
      <c r="Q24" s="8"/>
      <c r="R24" s="8"/>
      <c r="S24" s="8"/>
      <c r="T24" s="8"/>
      <c r="U24" s="8"/>
      <c r="V24" s="8"/>
      <c r="W24" s="8"/>
      <c r="X24" s="8"/>
      <c r="Y24" s="8"/>
      <c r="Z24" s="8"/>
    </row>
    <row r="25" spans="1:26" ht="14.25" customHeight="1" x14ac:dyDescent="0.25">
      <c r="A25" s="77"/>
      <c r="B25" s="8">
        <f t="shared" si="9"/>
        <v>0</v>
      </c>
      <c r="C25" s="24" t="s">
        <v>108</v>
      </c>
      <c r="D25" s="8" t="s">
        <v>109</v>
      </c>
      <c r="E25" s="8" t="s">
        <v>110</v>
      </c>
      <c r="F25" s="78">
        <f ca="1">IF(B25=1,$F$2+'Stat Sheet'!$C$4+'Stat Sheet'!$A$14,$F$2+'Stat Sheet'!$C$4)</f>
        <v>25</v>
      </c>
      <c r="G25" s="79">
        <f ca="1">$H$2+'Stat Sheet'!$C$4</f>
        <v>11</v>
      </c>
      <c r="H25" s="77"/>
      <c r="I25" s="80"/>
      <c r="J25" s="8"/>
      <c r="K25" s="8"/>
      <c r="L25" s="8"/>
      <c r="M25" s="8"/>
      <c r="N25" s="8"/>
      <c r="O25" s="8"/>
      <c r="P25" s="8"/>
      <c r="Q25" s="8"/>
      <c r="R25" s="8"/>
      <c r="S25" s="8"/>
      <c r="T25" s="8"/>
      <c r="U25" s="8"/>
      <c r="V25" s="8"/>
      <c r="W25" s="8"/>
      <c r="X25" s="8"/>
      <c r="Y25" s="8"/>
      <c r="Z25" s="8"/>
    </row>
    <row r="26" spans="1:26" ht="14.25" customHeight="1" x14ac:dyDescent="0.25">
      <c r="A26" s="77"/>
      <c r="B26" s="8">
        <f t="shared" si="9"/>
        <v>0</v>
      </c>
      <c r="C26" s="24" t="s">
        <v>111</v>
      </c>
      <c r="D26" s="8" t="s">
        <v>112</v>
      </c>
      <c r="E26" s="8" t="s">
        <v>113</v>
      </c>
      <c r="F26" s="78">
        <f ca="1">IF(B26=1,$F$2+'Stat Sheet'!$C$4+'Stat Sheet'!$A$14,$F$2+'Stat Sheet'!$C$4)</f>
        <v>25</v>
      </c>
      <c r="G26" s="79">
        <f ca="1">$J$2+'Stat Sheet'!$C$4</f>
        <v>10</v>
      </c>
      <c r="H26" s="77"/>
      <c r="I26" s="80"/>
      <c r="J26" s="8"/>
      <c r="K26" s="8"/>
      <c r="L26" s="8"/>
      <c r="M26" s="8"/>
      <c r="N26" s="8"/>
      <c r="O26" s="8"/>
      <c r="P26" s="8"/>
      <c r="Q26" s="8"/>
      <c r="R26" s="8"/>
      <c r="S26" s="8"/>
      <c r="T26" s="8"/>
      <c r="U26" s="8"/>
      <c r="V26" s="8"/>
      <c r="W26" s="8"/>
      <c r="X26" s="8"/>
      <c r="Y26" s="8"/>
      <c r="Z26" s="8"/>
    </row>
    <row r="27" spans="1:26" ht="14.25" customHeight="1" x14ac:dyDescent="0.25">
      <c r="A27" s="77"/>
      <c r="B27" s="8">
        <f t="shared" si="9"/>
        <v>0</v>
      </c>
      <c r="C27" s="24" t="s">
        <v>114</v>
      </c>
      <c r="D27" s="8" t="s">
        <v>115</v>
      </c>
      <c r="E27" s="8" t="s">
        <v>113</v>
      </c>
      <c r="F27" s="78">
        <f ca="1">IF(B27=1,$F$2+'Stat Sheet'!$C$4+'Stat Sheet'!$A$14,$F$2+'Stat Sheet'!$C$4)</f>
        <v>25</v>
      </c>
      <c r="G27" s="8">
        <f ca="1">($J$2+'Stat Sheet'!$C$4)*2</f>
        <v>20</v>
      </c>
      <c r="H27" s="77"/>
      <c r="I27" s="80"/>
      <c r="J27" s="8"/>
      <c r="K27" s="8"/>
      <c r="L27" s="8"/>
      <c r="M27" s="8"/>
      <c r="N27" s="8"/>
      <c r="O27" s="8"/>
      <c r="P27" s="8"/>
      <c r="Q27" s="8"/>
      <c r="R27" s="8"/>
      <c r="S27" s="8"/>
      <c r="T27" s="8"/>
      <c r="U27" s="8"/>
      <c r="V27" s="8"/>
      <c r="W27" s="8"/>
      <c r="X27" s="8"/>
      <c r="Y27" s="8"/>
      <c r="Z27" s="8"/>
    </row>
    <row r="28" spans="1:26" ht="14.25" customHeight="1" x14ac:dyDescent="0.25">
      <c r="A28" s="77"/>
      <c r="B28" s="8">
        <f t="shared" si="9"/>
        <v>0</v>
      </c>
      <c r="C28" s="24" t="s">
        <v>116</v>
      </c>
      <c r="D28" s="8" t="s">
        <v>109</v>
      </c>
      <c r="E28" s="8" t="s">
        <v>110</v>
      </c>
      <c r="F28" s="78">
        <f ca="1">IF(B28=1,$F$2+'Stat Sheet'!$C$4+'Stat Sheet'!$A$14,$F$2+'Stat Sheet'!$C$4)</f>
        <v>25</v>
      </c>
      <c r="G28" s="79">
        <f ca="1">$H$2+'Stat Sheet'!$C$4</f>
        <v>11</v>
      </c>
      <c r="H28" s="77"/>
      <c r="I28" s="80"/>
      <c r="J28" s="8"/>
      <c r="K28" s="8"/>
      <c r="L28" s="8"/>
      <c r="M28" s="8"/>
      <c r="N28" s="8"/>
      <c r="O28" s="8"/>
      <c r="P28" s="8"/>
      <c r="Q28" s="8"/>
      <c r="R28" s="8"/>
      <c r="S28" s="8"/>
      <c r="T28" s="8"/>
      <c r="U28" s="8"/>
      <c r="V28" s="8"/>
      <c r="W28" s="8"/>
      <c r="X28" s="8"/>
      <c r="Y28" s="8"/>
      <c r="Z28" s="8"/>
    </row>
    <row r="29" spans="1:26" ht="14.25" customHeight="1" x14ac:dyDescent="0.25">
      <c r="A29" s="77"/>
      <c r="B29" s="8">
        <f t="shared" si="9"/>
        <v>0</v>
      </c>
      <c r="C29" s="24" t="s">
        <v>117</v>
      </c>
      <c r="D29" s="8" t="s">
        <v>118</v>
      </c>
      <c r="E29" s="8" t="s">
        <v>119</v>
      </c>
      <c r="F29" s="78">
        <f ca="1">IF(B29=1,$F$2+'Stat Sheet'!$C$4+'Stat Sheet'!$A$14,$F$2+'Stat Sheet'!$C$4)</f>
        <v>25</v>
      </c>
      <c r="G29" s="79">
        <f ca="1">$G$2+'Stat Sheet'!$C$4</f>
        <v>12</v>
      </c>
      <c r="H29" s="77"/>
      <c r="I29" s="80"/>
      <c r="J29" s="8"/>
      <c r="K29" s="8"/>
      <c r="L29" s="8"/>
      <c r="M29" s="8"/>
      <c r="N29" s="8"/>
      <c r="O29" s="8"/>
      <c r="P29" s="8"/>
      <c r="Q29" s="8"/>
      <c r="R29" s="8"/>
      <c r="S29" s="8"/>
      <c r="T29" s="8"/>
      <c r="U29" s="8"/>
      <c r="V29" s="8"/>
      <c r="W29" s="8"/>
      <c r="X29" s="8"/>
      <c r="Y29" s="8"/>
      <c r="Z29" s="8"/>
    </row>
    <row r="30" spans="1:26" ht="14.25" customHeight="1" x14ac:dyDescent="0.25">
      <c r="A30" s="77"/>
      <c r="B30" s="8">
        <f t="shared" si="9"/>
        <v>0</v>
      </c>
      <c r="C30" s="24" t="s">
        <v>120</v>
      </c>
      <c r="D30" s="8" t="s">
        <v>105</v>
      </c>
      <c r="E30" s="8" t="s">
        <v>106</v>
      </c>
      <c r="F30" s="81">
        <f ca="1">IF(B30=1,$F$2+'Stat Sheet'!$C$4+'Stat Sheet'!$A$14,$F$2+'Stat Sheet'!$C$4)</f>
        <v>25</v>
      </c>
      <c r="G30" s="82">
        <f ca="1">$I$2+'Stat Sheet'!$C$4</f>
        <v>13</v>
      </c>
      <c r="H30" s="81">
        <f ca="1">IF(B30=1,$F$2+'Stat Sheet'!$C$5+'Stat Sheet'!$A$14,$F$2+'Stat Sheet'!$C$5)</f>
        <v>20</v>
      </c>
      <c r="I30" s="83">
        <f ca="1">$I$2+'Stat Sheet'!$C$5</f>
        <v>8</v>
      </c>
      <c r="J30" s="8"/>
      <c r="K30" s="8"/>
      <c r="L30" s="8"/>
      <c r="M30" s="8"/>
      <c r="N30" s="8"/>
      <c r="O30" s="8"/>
      <c r="P30" s="8"/>
      <c r="Q30" s="8"/>
      <c r="R30" s="8"/>
      <c r="S30" s="8"/>
      <c r="T30" s="8"/>
      <c r="U30" s="8"/>
      <c r="V30" s="8"/>
      <c r="W30" s="8"/>
      <c r="X30" s="8"/>
      <c r="Y30" s="8"/>
      <c r="Z30" s="8"/>
    </row>
    <row r="31" spans="1:26" ht="14.25" customHeight="1" x14ac:dyDescent="0.25">
      <c r="A31" s="77"/>
      <c r="B31" s="8">
        <f t="shared" si="9"/>
        <v>0</v>
      </c>
      <c r="C31" s="24" t="s">
        <v>121</v>
      </c>
      <c r="D31" s="8" t="s">
        <v>122</v>
      </c>
      <c r="E31" s="8" t="s">
        <v>113</v>
      </c>
      <c r="F31" s="78">
        <f ca="1">IF(B31=1,$F$2+'Stat Sheet'!$C$4+'Stat Sheet'!$A$14,$F$2+'Stat Sheet'!$C$4)</f>
        <v>25</v>
      </c>
      <c r="G31" s="8">
        <f ca="1">($J$2+'Stat Sheet'!$C$4)*2</f>
        <v>20</v>
      </c>
      <c r="H31" s="77"/>
      <c r="I31" s="80"/>
      <c r="J31" s="8"/>
      <c r="K31" s="8"/>
      <c r="L31" s="8"/>
      <c r="M31" s="8"/>
      <c r="N31" s="8"/>
      <c r="O31" s="8"/>
      <c r="P31" s="8"/>
      <c r="Q31" s="8"/>
      <c r="R31" s="8"/>
      <c r="S31" s="8"/>
      <c r="T31" s="8"/>
      <c r="U31" s="8"/>
      <c r="V31" s="8"/>
      <c r="W31" s="8"/>
      <c r="X31" s="8"/>
      <c r="Y31" s="8"/>
      <c r="Z31" s="8"/>
    </row>
    <row r="32" spans="1:26" ht="14.25" customHeight="1" x14ac:dyDescent="0.25">
      <c r="A32" s="77"/>
      <c r="B32" s="8">
        <f t="shared" si="9"/>
        <v>0</v>
      </c>
      <c r="C32" s="24" t="s">
        <v>123</v>
      </c>
      <c r="D32" s="8" t="s">
        <v>95</v>
      </c>
      <c r="E32" s="8" t="s">
        <v>86</v>
      </c>
      <c r="F32" s="78">
        <f ca="1">IF(B32=1,$F$2+'Stat Sheet'!$C$4+'Stat Sheet'!$A$14,$F$2+'Stat Sheet'!$C$4)</f>
        <v>25</v>
      </c>
      <c r="G32" s="79">
        <f ca="1">ei+'Stat Sheet'!$C$4</f>
        <v>13</v>
      </c>
      <c r="H32" s="77"/>
      <c r="I32" s="80"/>
      <c r="J32" s="8"/>
      <c r="K32" s="8"/>
      <c r="L32" s="8"/>
      <c r="M32" s="8"/>
      <c r="N32" s="8"/>
      <c r="O32" s="8"/>
      <c r="P32" s="8"/>
      <c r="Q32" s="8"/>
      <c r="R32" s="8"/>
      <c r="S32" s="8"/>
      <c r="T32" s="8"/>
      <c r="U32" s="8"/>
      <c r="V32" s="8"/>
      <c r="W32" s="8"/>
      <c r="X32" s="8"/>
      <c r="Y32" s="8"/>
      <c r="Z32" s="8"/>
    </row>
    <row r="33" spans="1:26" ht="14.25" customHeight="1" x14ac:dyDescent="0.25">
      <c r="A33" s="77"/>
      <c r="B33" s="8">
        <f t="shared" si="9"/>
        <v>0</v>
      </c>
      <c r="C33" s="24" t="s">
        <v>124</v>
      </c>
      <c r="D33" s="8" t="s">
        <v>125</v>
      </c>
      <c r="E33" s="8" t="s">
        <v>110</v>
      </c>
      <c r="F33" s="78">
        <f ca="1">IF(B33=1,$F$2+'Stat Sheet'!$C$4+'Stat Sheet'!$A$14,$F$2+'Stat Sheet'!$C$4)</f>
        <v>25</v>
      </c>
      <c r="G33" s="79">
        <f ca="1">$J$2+'Stat Sheet'!$C$4</f>
        <v>10</v>
      </c>
      <c r="H33" s="77"/>
      <c r="I33" s="80"/>
      <c r="J33" s="8"/>
      <c r="K33" s="8"/>
      <c r="L33" s="8"/>
      <c r="M33" s="8"/>
      <c r="N33" s="8"/>
      <c r="O33" s="8"/>
      <c r="P33" s="8"/>
      <c r="Q33" s="8"/>
      <c r="R33" s="8"/>
      <c r="S33" s="8"/>
      <c r="T33" s="8"/>
      <c r="U33" s="8"/>
      <c r="V33" s="8"/>
      <c r="W33" s="8"/>
      <c r="X33" s="8"/>
      <c r="Y33" s="8"/>
      <c r="Z33" s="8"/>
    </row>
    <row r="34" spans="1:26" ht="14.25" customHeight="1" x14ac:dyDescent="0.25">
      <c r="A34" s="77"/>
      <c r="B34" s="8">
        <f t="shared" si="9"/>
        <v>0</v>
      </c>
      <c r="C34" s="24" t="s">
        <v>126</v>
      </c>
      <c r="D34" s="8" t="s">
        <v>95</v>
      </c>
      <c r="E34" s="8" t="s">
        <v>127</v>
      </c>
      <c r="F34" s="81">
        <f ca="1">IF(B34=1,$F$2+'Stat Sheet'!$C$4+'Stat Sheet'!$A$14,$F$2+'Stat Sheet'!$C$4)</f>
        <v>25</v>
      </c>
      <c r="G34" s="82">
        <f ca="1">ei+'Stat Sheet'!$C$4</f>
        <v>13</v>
      </c>
      <c r="H34" s="81">
        <f ca="1">IF(B34=1,$F$2+'Stat Sheet'!$C$5+'Stat Sheet'!$A$14,$F$2+'Stat Sheet'!$C$5)</f>
        <v>20</v>
      </c>
      <c r="I34" s="83">
        <f ca="1">ei+'Stat Sheet'!$C$5</f>
        <v>8</v>
      </c>
      <c r="J34" s="8"/>
      <c r="K34" s="8"/>
      <c r="L34" s="8"/>
      <c r="M34" s="8"/>
      <c r="N34" s="8"/>
      <c r="O34" s="8"/>
      <c r="P34" s="8"/>
      <c r="Q34" s="8"/>
      <c r="R34" s="8"/>
      <c r="S34" s="8"/>
      <c r="T34" s="8"/>
      <c r="U34" s="8"/>
      <c r="V34" s="8"/>
      <c r="W34" s="8"/>
      <c r="X34" s="8"/>
      <c r="Y34" s="8"/>
      <c r="Z34" s="8"/>
    </row>
    <row r="35" spans="1:26" ht="14.25" customHeight="1" x14ac:dyDescent="0.25">
      <c r="A35" s="77"/>
      <c r="B35" s="8">
        <f t="shared" si="9"/>
        <v>0</v>
      </c>
      <c r="C35" s="24" t="s">
        <v>128</v>
      </c>
      <c r="D35" s="8" t="s">
        <v>78</v>
      </c>
      <c r="E35" s="8" t="s">
        <v>129</v>
      </c>
      <c r="F35" s="81">
        <f ca="1">IF(B35=1,$F$2+'Stat Sheet'!$C$4+'Stat Sheet'!$A$14,$F$2+'Stat Sheet'!$C$4)</f>
        <v>25</v>
      </c>
      <c r="G35" s="82">
        <f ca="1">si+'Stat Sheet'!$C$4</f>
        <v>10</v>
      </c>
      <c r="H35" s="81">
        <f ca="1">IF(B35=1,$F$2+'Stat Sheet'!$C$5+'Stat Sheet'!$A$14,$F$2+'Stat Sheet'!$C$5)</f>
        <v>20</v>
      </c>
      <c r="I35" s="83">
        <f ca="1">si+'Stat Sheet'!$C$5</f>
        <v>5</v>
      </c>
      <c r="J35" s="8"/>
      <c r="K35" s="8"/>
      <c r="L35" s="8"/>
      <c r="M35" s="8"/>
      <c r="N35" s="8"/>
      <c r="O35" s="8"/>
      <c r="P35" s="8"/>
      <c r="Q35" s="8"/>
      <c r="R35" s="8"/>
      <c r="S35" s="8"/>
      <c r="T35" s="8"/>
      <c r="U35" s="8"/>
      <c r="V35" s="8"/>
      <c r="W35" s="8"/>
      <c r="X35" s="8"/>
      <c r="Y35" s="8"/>
      <c r="Z35" s="8"/>
    </row>
    <row r="36" spans="1:26" ht="14.25" customHeight="1" x14ac:dyDescent="0.25">
      <c r="A36" s="77"/>
      <c r="B36" s="8">
        <f t="shared" si="9"/>
        <v>0</v>
      </c>
      <c r="C36" s="24" t="s">
        <v>130</v>
      </c>
      <c r="D36" s="8" t="s">
        <v>81</v>
      </c>
      <c r="E36" s="8" t="s">
        <v>129</v>
      </c>
      <c r="F36" s="81">
        <f ca="1">IF(B36=1,$F$2+'Stat Sheet'!$C$4+'Stat Sheet'!$A$14,$F$2+'Stat Sheet'!$C$4)</f>
        <v>25</v>
      </c>
      <c r="G36" s="82">
        <f ca="1">$J$2+'Stat Sheet'!$C$4</f>
        <v>10</v>
      </c>
      <c r="H36" s="81">
        <f ca="1">IF(B36=1,$F$2+'Stat Sheet'!$C$5+'Stat Sheet'!$A$14,$F$2+'Stat Sheet'!$C$5)</f>
        <v>20</v>
      </c>
      <c r="I36" s="83">
        <f ca="1">si+'Stat Sheet'!$C$5</f>
        <v>5</v>
      </c>
      <c r="J36" s="8"/>
      <c r="K36" s="8"/>
      <c r="L36" s="8"/>
      <c r="M36" s="8"/>
      <c r="N36" s="8"/>
      <c r="O36" s="8"/>
      <c r="P36" s="8"/>
      <c r="Q36" s="8"/>
      <c r="R36" s="8"/>
      <c r="S36" s="8"/>
      <c r="T36" s="8"/>
      <c r="U36" s="8"/>
      <c r="V36" s="8"/>
      <c r="W36" s="8"/>
      <c r="X36" s="8"/>
      <c r="Y36" s="8"/>
      <c r="Z36" s="8"/>
    </row>
    <row r="37" spans="1:26" ht="14.25" customHeight="1" x14ac:dyDescent="0.25">
      <c r="A37" s="77"/>
      <c r="B37" s="8">
        <f t="shared" si="9"/>
        <v>0</v>
      </c>
      <c r="C37" s="24" t="s">
        <v>131</v>
      </c>
      <c r="D37" s="8" t="s">
        <v>81</v>
      </c>
      <c r="E37" s="8" t="s">
        <v>92</v>
      </c>
      <c r="F37" s="81">
        <f ca="1">IF(B37=1,$F$2+'Stat Sheet'!$C$4+'Stat Sheet'!$A$14,$F$2+'Stat Sheet'!$C$4)</f>
        <v>25</v>
      </c>
      <c r="G37" s="82">
        <f ca="1">$J$2+'Stat Sheet'!$C$4</f>
        <v>10</v>
      </c>
      <c r="H37" s="81">
        <f ca="1">IF(B37=1,$F$2+'Stat Sheet'!$C$5+'Stat Sheet'!$A$14,$F$2+'Stat Sheet'!$C$5)</f>
        <v>20</v>
      </c>
      <c r="I37" s="83">
        <f ca="1">$J$2+'Stat Sheet'!$C$4</f>
        <v>10</v>
      </c>
      <c r="J37" s="8"/>
      <c r="K37" s="8"/>
      <c r="L37" s="8"/>
      <c r="M37" s="8"/>
      <c r="N37" s="8"/>
      <c r="O37" s="8"/>
      <c r="P37" s="8"/>
      <c r="Q37" s="8"/>
      <c r="R37" s="8"/>
      <c r="S37" s="8"/>
      <c r="T37" s="8"/>
      <c r="U37" s="8"/>
      <c r="V37" s="8"/>
      <c r="W37" s="8"/>
      <c r="X37" s="8"/>
      <c r="Y37" s="8"/>
      <c r="Z37" s="8"/>
    </row>
    <row r="38" spans="1:26" ht="14.25" customHeight="1" x14ac:dyDescent="0.25">
      <c r="A38" s="77"/>
      <c r="B38" s="8">
        <f t="shared" si="9"/>
        <v>0</v>
      </c>
      <c r="C38" s="24" t="s">
        <v>132</v>
      </c>
      <c r="D38" s="8" t="s">
        <v>95</v>
      </c>
      <c r="E38" s="8" t="s">
        <v>86</v>
      </c>
      <c r="F38" s="78">
        <f ca="1">IF(B38=1,$F$2+'Stat Sheet'!$C$4+'Stat Sheet'!$A$14,$F$2+'Stat Sheet'!$C$4)</f>
        <v>25</v>
      </c>
      <c r="G38" s="79">
        <f ca="1">ei+'Stat Sheet'!$C$4</f>
        <v>13</v>
      </c>
      <c r="H38" s="77"/>
      <c r="I38" s="80"/>
      <c r="J38" s="8"/>
      <c r="K38" s="8"/>
      <c r="L38" s="8"/>
      <c r="M38" s="8"/>
      <c r="N38" s="8"/>
      <c r="O38" s="8"/>
      <c r="P38" s="8"/>
      <c r="Q38" s="8"/>
      <c r="R38" s="8"/>
      <c r="S38" s="8"/>
      <c r="T38" s="8"/>
      <c r="U38" s="8"/>
      <c r="V38" s="8"/>
      <c r="W38" s="8"/>
      <c r="X38" s="8"/>
      <c r="Y38" s="8"/>
      <c r="Z38" s="8"/>
    </row>
    <row r="39" spans="1:26" ht="14.25" customHeight="1" x14ac:dyDescent="0.25">
      <c r="A39" s="77"/>
      <c r="B39" s="8">
        <f t="shared" si="9"/>
        <v>0</v>
      </c>
      <c r="C39" s="24" t="s">
        <v>133</v>
      </c>
      <c r="D39" s="8" t="s">
        <v>75</v>
      </c>
      <c r="E39" s="8" t="s">
        <v>106</v>
      </c>
      <c r="F39" s="81">
        <f ca="1">IF(B39=1,$F$2+'Stat Sheet'!$C$4+'Stat Sheet'!$A$14,$F$2+'Stat Sheet'!$C$4)</f>
        <v>25</v>
      </c>
      <c r="G39" s="82">
        <f ca="1">ei+'Stat Sheet'!$C$4</f>
        <v>13</v>
      </c>
      <c r="H39" s="81">
        <f ca="1">IF(B39=1,$F$2+'Stat Sheet'!$C$5+'Stat Sheet'!$A$14,$F$2+'Stat Sheet'!$C$5)</f>
        <v>20</v>
      </c>
      <c r="I39" s="83">
        <f ca="1">en+'Stat Sheet'!$C$4</f>
        <v>11</v>
      </c>
      <c r="J39" s="8"/>
      <c r="K39" s="8"/>
      <c r="L39" s="8"/>
      <c r="M39" s="8"/>
      <c r="N39" s="8"/>
      <c r="O39" s="8"/>
      <c r="P39" s="8"/>
      <c r="Q39" s="8"/>
      <c r="R39" s="8"/>
      <c r="S39" s="8"/>
      <c r="T39" s="8"/>
      <c r="U39" s="8"/>
      <c r="V39" s="8"/>
      <c r="W39" s="8"/>
      <c r="X39" s="8"/>
      <c r="Y39" s="8"/>
      <c r="Z39" s="8"/>
    </row>
    <row r="40" spans="1:26" ht="14.25" customHeight="1" x14ac:dyDescent="0.25">
      <c r="A40" s="77"/>
      <c r="B40" s="8">
        <f t="shared" si="9"/>
        <v>0</v>
      </c>
      <c r="C40" s="42" t="s">
        <v>134</v>
      </c>
      <c r="D40" s="69" t="s">
        <v>90</v>
      </c>
      <c r="E40" s="69" t="s">
        <v>135</v>
      </c>
      <c r="F40" s="81">
        <f ca="1">IF(B40=1,$F$2+'Stat Sheet'!$C$4+'Stat Sheet'!$A$14,$F$2+'Stat Sheet'!$C$4)</f>
        <v>25</v>
      </c>
      <c r="G40" s="82">
        <f ca="1">fo+'Stat Sheet'!$C$4</f>
        <v>7</v>
      </c>
      <c r="H40" s="81">
        <f ca="1">IF(B40=1,$F$2+'Stat Sheet'!$C$5+'Stat Sheet'!$A$14,$F$2+'Stat Sheet'!$C$5)</f>
        <v>20</v>
      </c>
      <c r="I40" s="83">
        <f ca="1">fo+'Stat Sheet'!$C$5</f>
        <v>2</v>
      </c>
      <c r="J40" s="8"/>
      <c r="K40" s="8"/>
      <c r="L40" s="8"/>
      <c r="M40" s="8"/>
      <c r="N40" s="8"/>
      <c r="O40" s="8"/>
      <c r="P40" s="8"/>
      <c r="Q40" s="8"/>
      <c r="R40" s="8"/>
      <c r="S40" s="8"/>
      <c r="T40" s="8"/>
      <c r="U40" s="8"/>
      <c r="V40" s="8"/>
      <c r="W40" s="8"/>
      <c r="X40" s="8"/>
      <c r="Y40" s="8"/>
      <c r="Z40" s="8"/>
    </row>
    <row r="41" spans="1:26" ht="14.25" customHeight="1" x14ac:dyDescent="0.25">
      <c r="A41" s="72">
        <v>0</v>
      </c>
      <c r="B41" s="9"/>
      <c r="C41" s="96" t="s">
        <v>136</v>
      </c>
      <c r="D41" s="91"/>
      <c r="E41" s="91"/>
      <c r="F41" s="77"/>
      <c r="G41" s="9"/>
      <c r="H41" s="77"/>
      <c r="I41" s="80"/>
      <c r="J41" s="8"/>
      <c r="K41" s="8"/>
      <c r="L41" s="8"/>
      <c r="M41" s="8"/>
      <c r="N41" s="8"/>
      <c r="O41" s="8"/>
      <c r="P41" s="8"/>
      <c r="Q41" s="8"/>
      <c r="R41" s="8"/>
      <c r="S41" s="8"/>
      <c r="T41" s="8"/>
      <c r="U41" s="8"/>
      <c r="V41" s="8"/>
      <c r="W41" s="8"/>
      <c r="X41" s="8"/>
      <c r="Y41" s="8"/>
      <c r="Z41" s="8"/>
    </row>
    <row r="42" spans="1:26" ht="14.25" customHeight="1" x14ac:dyDescent="0.25">
      <c r="A42" s="77"/>
      <c r="B42" s="8">
        <f t="shared" ref="B42:B46" si="10">$A$22</f>
        <v>0</v>
      </c>
      <c r="C42" s="11" t="s">
        <v>137</v>
      </c>
      <c r="D42" s="12" t="s">
        <v>138</v>
      </c>
      <c r="E42" s="12" t="s">
        <v>139</v>
      </c>
      <c r="F42" s="78">
        <f ca="1">IF(B42=1,$F$2+'Stat Sheet'!$C$5+'Stat Sheet'!$A$14,$F$2+'Stat Sheet'!$C$5)</f>
        <v>20</v>
      </c>
      <c r="G42" s="79">
        <f ca="1">$J$2+'Stat Sheet'!$C$4</f>
        <v>10</v>
      </c>
      <c r="H42" s="77"/>
      <c r="I42" s="80"/>
      <c r="J42" s="8"/>
      <c r="K42" s="8"/>
      <c r="L42" s="8"/>
      <c r="M42" s="8"/>
      <c r="N42" s="8"/>
      <c r="O42" s="8"/>
      <c r="P42" s="8"/>
      <c r="Q42" s="8"/>
      <c r="R42" s="8"/>
      <c r="S42" s="8"/>
      <c r="T42" s="8"/>
      <c r="U42" s="8"/>
      <c r="V42" s="8"/>
      <c r="W42" s="8"/>
      <c r="X42" s="8"/>
      <c r="Y42" s="8"/>
      <c r="Z42" s="8"/>
    </row>
    <row r="43" spans="1:26" ht="14.25" customHeight="1" x14ac:dyDescent="0.25">
      <c r="A43" s="77"/>
      <c r="B43" s="8">
        <f t="shared" si="10"/>
        <v>0</v>
      </c>
      <c r="C43" s="24" t="s">
        <v>140</v>
      </c>
      <c r="D43" s="8" t="s">
        <v>81</v>
      </c>
      <c r="E43" s="8" t="s">
        <v>141</v>
      </c>
      <c r="F43" s="78">
        <f ca="1">IF(B43=1,$F$2+'Stat Sheet'!$C$5+'Stat Sheet'!$A$14,$F$2+'Stat Sheet'!$C$5)</f>
        <v>20</v>
      </c>
      <c r="G43" s="79">
        <f ca="1">si+'Stat Sheet'!$C$4</f>
        <v>10</v>
      </c>
      <c r="H43" s="77"/>
      <c r="I43" s="80"/>
      <c r="J43" s="8"/>
      <c r="K43" s="8"/>
      <c r="L43" s="8"/>
      <c r="M43" s="8"/>
      <c r="N43" s="8"/>
      <c r="O43" s="8"/>
      <c r="P43" s="8"/>
      <c r="Q43" s="8"/>
      <c r="R43" s="8"/>
      <c r="S43" s="8"/>
      <c r="T43" s="8"/>
      <c r="U43" s="8"/>
      <c r="V43" s="8"/>
      <c r="W43" s="8"/>
      <c r="X43" s="8"/>
      <c r="Y43" s="8"/>
      <c r="Z43" s="8"/>
    </row>
    <row r="44" spans="1:26" ht="14.25" customHeight="1" x14ac:dyDescent="0.25">
      <c r="A44" s="77"/>
      <c r="B44" s="8">
        <f t="shared" si="10"/>
        <v>0</v>
      </c>
      <c r="C44" s="24" t="s">
        <v>142</v>
      </c>
      <c r="D44" s="8" t="s">
        <v>125</v>
      </c>
      <c r="E44" s="8" t="s">
        <v>143</v>
      </c>
      <c r="F44" s="78">
        <f ca="1">IF(B44=1,$F$2+'Stat Sheet'!$C$5+'Stat Sheet'!$A$14,$F$2+'Stat Sheet'!$C$5)</f>
        <v>20</v>
      </c>
      <c r="G44" s="79">
        <f ca="1">en+'Stat Sheet'!$C$4</f>
        <v>11</v>
      </c>
      <c r="H44" s="77"/>
      <c r="I44" s="80"/>
      <c r="J44" s="8"/>
      <c r="K44" s="8"/>
      <c r="L44" s="8"/>
      <c r="M44" s="8"/>
      <c r="N44" s="8"/>
      <c r="O44" s="8"/>
      <c r="P44" s="8"/>
      <c r="Q44" s="8"/>
      <c r="R44" s="8"/>
      <c r="S44" s="8"/>
      <c r="T44" s="8"/>
      <c r="U44" s="8"/>
      <c r="V44" s="8"/>
      <c r="W44" s="8"/>
      <c r="X44" s="8"/>
      <c r="Y44" s="8"/>
      <c r="Z44" s="8"/>
    </row>
    <row r="45" spans="1:26" ht="14.25" customHeight="1" x14ac:dyDescent="0.25">
      <c r="A45" s="77"/>
      <c r="B45" s="8">
        <f t="shared" si="10"/>
        <v>0</v>
      </c>
      <c r="C45" s="24" t="s">
        <v>144</v>
      </c>
      <c r="D45" s="8" t="s">
        <v>95</v>
      </c>
      <c r="E45" s="8" t="s">
        <v>145</v>
      </c>
      <c r="F45" s="78">
        <f ca="1">IF(B45=1,$F$2+'Stat Sheet'!$C$5+'Stat Sheet'!$A$14,$F$2+'Stat Sheet'!$C$5)</f>
        <v>20</v>
      </c>
      <c r="G45" s="79">
        <f ca="1">ei+'Stat Sheet'!$C$4</f>
        <v>13</v>
      </c>
      <c r="H45" s="77"/>
      <c r="I45" s="80"/>
      <c r="J45" s="8"/>
      <c r="K45" s="8"/>
      <c r="L45" s="8"/>
      <c r="M45" s="8"/>
      <c r="N45" s="8"/>
      <c r="O45" s="8"/>
      <c r="P45" s="8"/>
      <c r="Q45" s="8"/>
      <c r="R45" s="8"/>
      <c r="S45" s="8"/>
      <c r="T45" s="8"/>
      <c r="U45" s="8"/>
      <c r="V45" s="8"/>
      <c r="W45" s="8"/>
      <c r="X45" s="8"/>
      <c r="Y45" s="8"/>
      <c r="Z45" s="8"/>
    </row>
    <row r="46" spans="1:26" ht="14.25" customHeight="1" x14ac:dyDescent="0.25">
      <c r="A46" s="87"/>
      <c r="B46" s="69">
        <f t="shared" si="10"/>
        <v>0</v>
      </c>
      <c r="C46" s="42" t="s">
        <v>146</v>
      </c>
      <c r="D46" s="69" t="s">
        <v>86</v>
      </c>
      <c r="E46" s="69" t="s">
        <v>147</v>
      </c>
      <c r="F46" s="88">
        <f ca="1">IF(B46=1,$F$2+'Stat Sheet'!$C$5+'Stat Sheet'!$A$14,$F$2+'Stat Sheet'!$C$5)</f>
        <v>20</v>
      </c>
      <c r="G46" s="69"/>
      <c r="H46" s="87"/>
      <c r="I46" s="89"/>
      <c r="J46" s="8"/>
      <c r="K46" s="8"/>
      <c r="L46" s="8"/>
      <c r="M46" s="8"/>
      <c r="N46" s="8"/>
      <c r="O46" s="8"/>
      <c r="P46" s="8"/>
      <c r="Q46" s="8"/>
      <c r="R46" s="8"/>
      <c r="S46" s="8"/>
      <c r="T46" s="8"/>
      <c r="U46" s="8"/>
      <c r="V46" s="8"/>
      <c r="W46" s="8"/>
      <c r="X46" s="8"/>
      <c r="Y46" s="8"/>
      <c r="Z46" s="8"/>
    </row>
    <row r="47" spans="1:26" ht="14.25" customHeight="1" x14ac:dyDescent="0.2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4.25" customHeight="1" x14ac:dyDescent="0.2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4.25" customHeight="1" x14ac:dyDescent="0.2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4.25" customHeight="1" x14ac:dyDescent="0.2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4.25" customHeight="1" x14ac:dyDescent="0.2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4.25" customHeight="1" x14ac:dyDescent="0.2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4.25" customHeight="1" x14ac:dyDescent="0.2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4.25" customHeight="1" x14ac:dyDescent="0.2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4.25" customHeight="1" x14ac:dyDescent="0.2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4.25" customHeight="1" x14ac:dyDescent="0.2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4.25" customHeight="1" x14ac:dyDescent="0.2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4.25" customHeight="1" x14ac:dyDescent="0.2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4.25" customHeight="1" x14ac:dyDescent="0.2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4.25" customHeight="1" x14ac:dyDescent="0.2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4.25" customHeight="1" x14ac:dyDescent="0.2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4.25" customHeight="1" x14ac:dyDescent="0.2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4.25" customHeight="1" x14ac:dyDescent="0.2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4.25" customHeight="1" x14ac:dyDescent="0.2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4.25" customHeight="1" x14ac:dyDescent="0.2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4.25" customHeight="1" x14ac:dyDescent="0.2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4.25" customHeight="1" x14ac:dyDescent="0.2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4.25" customHeight="1" x14ac:dyDescent="0.2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4.25" customHeight="1" x14ac:dyDescent="0.2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4.25" customHeight="1" x14ac:dyDescent="0.2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4.25" customHeight="1" x14ac:dyDescent="0.2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4.25" customHeight="1" x14ac:dyDescent="0.2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4.25" customHeight="1" x14ac:dyDescent="0.2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4.25" customHeight="1" x14ac:dyDescent="0.2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4.25" customHeight="1" x14ac:dyDescent="0.2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4.25" customHeight="1" x14ac:dyDescent="0.2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4.25" customHeight="1" x14ac:dyDescent="0.2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4.25" customHeight="1" x14ac:dyDescent="0.2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4.25" customHeight="1" x14ac:dyDescent="0.2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4.25" customHeight="1" x14ac:dyDescent="0.2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4.25" customHeight="1" x14ac:dyDescent="0.2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4.25" customHeight="1" x14ac:dyDescent="0.2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4.25" customHeight="1" x14ac:dyDescent="0.2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4.25" customHeight="1" x14ac:dyDescent="0.2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4.25" customHeight="1" x14ac:dyDescent="0.2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4.25" customHeight="1" x14ac:dyDescent="0.2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4.25" customHeight="1" x14ac:dyDescent="0.2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4.25" customHeight="1" x14ac:dyDescent="0.2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4.25" customHeight="1" x14ac:dyDescent="0.2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4.25" customHeight="1" x14ac:dyDescent="0.2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4.25" customHeight="1" x14ac:dyDescent="0.2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4.25" customHeight="1" x14ac:dyDescent="0.2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4.25" customHeight="1" x14ac:dyDescent="0.2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4.25" customHeight="1" x14ac:dyDescent="0.2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4.25" customHeight="1" x14ac:dyDescent="0.2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4.25" customHeight="1" x14ac:dyDescent="0.2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4.25" customHeight="1" x14ac:dyDescent="0.2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4.25" customHeight="1" x14ac:dyDescent="0.2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4.25" customHeight="1" x14ac:dyDescent="0.2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4.25" customHeight="1"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4.25" customHeight="1"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4.25" customHeight="1"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4.25" customHeight="1"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4.25" customHeight="1"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4.25" customHeight="1"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4.25" customHeight="1"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4.25" customHeight="1"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4.25" customHeight="1"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4.25" customHeight="1"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4.25" customHeight="1"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4.25" customHeight="1"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4.25" customHeight="1"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4.25" customHeight="1"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4.25" customHeight="1"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4.25" customHeight="1"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4.25" customHeight="1"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4.25" customHeight="1"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4.25" customHeight="1"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4.25" customHeight="1"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4.25" customHeight="1"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4.25" customHeight="1"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4.25" customHeight="1"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4.25" customHeight="1"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4.25" customHeight="1"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4.25" customHeight="1"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4.25" customHeight="1"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4.25" customHeight="1"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4.25" customHeight="1"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4.25" customHeight="1"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4.25" customHeight="1"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4.25" customHeight="1"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4.25" customHeight="1"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4.25" customHeight="1"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4.25" customHeight="1"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4.25" customHeight="1"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4.25" customHeight="1"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4.25" customHeight="1"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4.25" customHeight="1"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4.25" customHeight="1"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4.25" customHeight="1"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4.25" customHeight="1"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4.25" customHeight="1"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4.25" customHeight="1"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4.25" customHeight="1"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4.25" customHeight="1"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4.25" customHeight="1"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4.25" customHeight="1"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4.25" customHeight="1"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4.25" customHeight="1"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4.25" customHeight="1"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4.25" customHeight="1"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4.25" customHeight="1"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4.25" customHeight="1"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4.25" customHeight="1"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4.25" customHeight="1"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4.25" customHeight="1"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4.25" customHeight="1"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4.25" customHeight="1"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4.25" customHeight="1"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4.25" customHeight="1"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4.25" customHeight="1"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4.25" customHeight="1"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4.25" customHeight="1"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4.25" customHeight="1"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4.25" customHeight="1"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4.25" customHeight="1"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4.25" customHeight="1"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4.25" customHeight="1"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4.25" customHeight="1"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4.25" customHeight="1"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4.25" customHeight="1"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4.25" customHeight="1"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4.25" customHeight="1"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4.25" customHeight="1"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4.25" customHeight="1"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4.25" customHeight="1"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4.25" customHeight="1"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4.25" customHeight="1"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4.25" customHeight="1"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4.25" customHeight="1"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4.25" customHeight="1"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4.25" customHeight="1"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4.25" customHeight="1"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4.25" customHeight="1"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4.25" customHeight="1"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4.25" customHeight="1"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4.25" customHeight="1"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4.25" customHeight="1"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4.25" customHeight="1"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4.25" customHeight="1"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4.25" customHeight="1"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4.25" customHeight="1"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4.25" customHeight="1"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4.25" customHeight="1"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4.25" customHeight="1"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4.25" customHeight="1"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4.25" customHeight="1"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4.25" customHeight="1"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4.25" customHeight="1"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4.25" customHeight="1"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4.25" customHeight="1"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4.25" customHeight="1"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4.25" customHeight="1"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4.25" customHeight="1"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4.25" customHeight="1"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4.25" customHeight="1"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4.25" customHeight="1"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4.25" customHeight="1"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4.25" customHeight="1"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4.25" customHeight="1"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4.25" customHeight="1"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4.25" customHeight="1"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4.25" customHeight="1"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4.25" customHeight="1"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4.25" customHeight="1"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4.25" customHeight="1"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4.25" customHeight="1"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4.25" customHeight="1"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4.25" customHeight="1"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4.25" customHeight="1"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4.25" customHeight="1"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4.25" customHeight="1"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4.25" customHeight="1"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4.25" customHeight="1"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4.25" customHeight="1"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4.25" customHeight="1"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4.25" customHeight="1"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4.25" customHeight="1"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4.25" customHeight="1"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4.25" customHeight="1"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4.25" customHeight="1"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4.25" customHeight="1"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4.25" customHeight="1"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4.25" customHeight="1"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4.25" customHeight="1"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4.25" customHeight="1"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4.25" customHeight="1"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4.25" customHeight="1"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4.25" customHeight="1"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4.25" customHeight="1"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4.25" customHeight="1"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4.25" customHeight="1"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4.25" customHeight="1"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4.25" customHeight="1"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4.25" customHeight="1"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4.25" customHeight="1"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4.25" customHeight="1"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4.25" customHeight="1"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4.25" customHeight="1"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4.25" customHeight="1"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4.25" customHeight="1"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4.25" customHeight="1"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4.25" customHeight="1"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4.25" customHeight="1"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4.25" customHeight="1"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4.25" customHeight="1"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4.25" customHeight="1"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4.25" customHeight="1"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4.25" customHeight="1"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4.25" customHeight="1"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4.25" customHeight="1"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4.25" customHeight="1"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4.25" customHeight="1"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4.25" customHeight="1"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4.25" customHeight="1"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4.25" customHeight="1"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4.25" customHeight="1"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4.25" customHeight="1"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4.25" customHeight="1"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4.25" customHeight="1"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4.25" customHeight="1"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4.25" customHeight="1"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4.25" customHeight="1"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4.25" customHeight="1"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4.25" customHeight="1"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4.25" customHeight="1"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4.25" customHeight="1"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4.25" customHeight="1"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4.25" customHeight="1"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4.25" customHeight="1"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4.25" customHeight="1"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4.25" customHeight="1"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4.25" customHeight="1"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4.25" customHeight="1"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4.25" customHeight="1"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4.25" customHeight="1"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4.25" customHeight="1"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4.25" customHeight="1"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4.25" customHeight="1"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4.25" customHeight="1"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4.25" customHeight="1"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4.25" customHeight="1"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4.25" customHeight="1"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4.25" customHeight="1"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4.25" customHeight="1"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4.25" customHeight="1"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4.25" customHeight="1"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4.25" customHeight="1"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4.25" customHeight="1"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4.25" customHeight="1"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4.25" customHeight="1"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4.25" customHeight="1"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4.25" customHeight="1"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4.25" customHeight="1"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4.25" customHeight="1"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4.25" customHeight="1" x14ac:dyDescent="0.2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4.25" customHeight="1" x14ac:dyDescent="0.2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4.25" customHeight="1" x14ac:dyDescent="0.2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4.25" customHeight="1" x14ac:dyDescent="0.2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4.25" customHeight="1" x14ac:dyDescent="0.2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4.25" customHeight="1" x14ac:dyDescent="0.2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4.25" customHeight="1" x14ac:dyDescent="0.2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4.25" customHeight="1" x14ac:dyDescent="0.2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4.25" customHeight="1" x14ac:dyDescent="0.2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4.25" customHeight="1" x14ac:dyDescent="0.2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4.25" customHeight="1" x14ac:dyDescent="0.2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4.25" customHeight="1" x14ac:dyDescent="0.2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4.25" customHeight="1" x14ac:dyDescent="0.2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4.25" customHeight="1" x14ac:dyDescent="0.2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4.25" customHeight="1" x14ac:dyDescent="0.2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4.25" customHeight="1" x14ac:dyDescent="0.2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4.25" customHeight="1" x14ac:dyDescent="0.2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4.25" customHeight="1" x14ac:dyDescent="0.2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4.25" customHeight="1" x14ac:dyDescent="0.2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4.25" customHeight="1" x14ac:dyDescent="0.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4.25" customHeight="1" x14ac:dyDescent="0.2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4.25" customHeight="1" x14ac:dyDescent="0.2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4.25" customHeight="1"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4.25" customHeight="1" x14ac:dyDescent="0.2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4.25" customHeight="1" x14ac:dyDescent="0.2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4.25" customHeight="1" x14ac:dyDescent="0.2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4.25" customHeight="1" x14ac:dyDescent="0.2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4.25" customHeight="1" x14ac:dyDescent="0.2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4.25" customHeight="1" x14ac:dyDescent="0.2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4.25" customHeight="1" x14ac:dyDescent="0.2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4.25" customHeight="1"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4.25" customHeight="1" x14ac:dyDescent="0.2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4.25" customHeight="1" x14ac:dyDescent="0.2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4.25" customHeight="1" x14ac:dyDescent="0.2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4.25" customHeight="1" x14ac:dyDescent="0.2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4.25" customHeight="1" x14ac:dyDescent="0.2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4.25" customHeight="1" x14ac:dyDescent="0.2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4.25" customHeight="1" x14ac:dyDescent="0.2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4.25" customHeight="1" x14ac:dyDescent="0.2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4.25" customHeight="1"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4.25" customHeight="1" x14ac:dyDescent="0.2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4.25" customHeight="1" x14ac:dyDescent="0.2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4.25" customHeight="1" x14ac:dyDescent="0.2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4.25" customHeight="1" x14ac:dyDescent="0.2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4.25" customHeight="1" x14ac:dyDescent="0.2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4.25" customHeight="1" x14ac:dyDescent="0.2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4.25" customHeight="1" x14ac:dyDescent="0.2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4.25" customHeight="1" x14ac:dyDescent="0.2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4.25" customHeight="1" x14ac:dyDescent="0.2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4.25" customHeight="1" x14ac:dyDescent="0.2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4.25" customHeight="1" x14ac:dyDescent="0.2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4.25" customHeight="1" x14ac:dyDescent="0.2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4.25" customHeight="1" x14ac:dyDescent="0.2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4.25" customHeight="1" x14ac:dyDescent="0.2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4.25" customHeight="1" x14ac:dyDescent="0.2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4.25" customHeight="1" x14ac:dyDescent="0.2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4.25" customHeight="1" x14ac:dyDescent="0.2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4.25" customHeight="1" x14ac:dyDescent="0.2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4.25" customHeight="1" x14ac:dyDescent="0.2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4.25" customHeight="1" x14ac:dyDescent="0.2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4.25" customHeight="1" x14ac:dyDescent="0.2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4.25" customHeight="1" x14ac:dyDescent="0.2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4.25" customHeight="1" x14ac:dyDescent="0.2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4.25" customHeight="1" x14ac:dyDescent="0.2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4.25" customHeight="1" x14ac:dyDescent="0.2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4.25" customHeight="1" x14ac:dyDescent="0.2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4.25" customHeight="1" x14ac:dyDescent="0.2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4.25" customHeight="1" x14ac:dyDescent="0.2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4.25" customHeight="1" x14ac:dyDescent="0.2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4.25" customHeight="1" x14ac:dyDescent="0.2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4.25" customHeight="1" x14ac:dyDescent="0.2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4.25" customHeight="1" x14ac:dyDescent="0.2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4.25" customHeight="1" x14ac:dyDescent="0.2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4.25" customHeight="1" x14ac:dyDescent="0.2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4.25" customHeight="1" x14ac:dyDescent="0.2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4.25" customHeight="1" x14ac:dyDescent="0.2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4.25" customHeight="1" x14ac:dyDescent="0.2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4.25" customHeight="1" x14ac:dyDescent="0.2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4.25" customHeight="1" x14ac:dyDescent="0.2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4.25" customHeight="1" x14ac:dyDescent="0.2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4.25" customHeight="1" x14ac:dyDescent="0.2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4.25" customHeight="1" x14ac:dyDescent="0.2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4.25" customHeight="1" x14ac:dyDescent="0.2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4.25" customHeight="1" x14ac:dyDescent="0.2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4.25" customHeight="1" x14ac:dyDescent="0.2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4.25" customHeight="1" x14ac:dyDescent="0.2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4.25" customHeight="1" x14ac:dyDescent="0.2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4.25" customHeight="1" x14ac:dyDescent="0.2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4.25" customHeight="1" x14ac:dyDescent="0.2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4.25" customHeight="1" x14ac:dyDescent="0.2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4.25" customHeight="1" x14ac:dyDescent="0.2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4.25" customHeight="1" x14ac:dyDescent="0.2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4.25" customHeight="1" x14ac:dyDescent="0.2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4.25" customHeight="1" x14ac:dyDescent="0.2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4.25" customHeight="1" x14ac:dyDescent="0.2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4.25" customHeight="1" x14ac:dyDescent="0.2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4.25" customHeight="1" x14ac:dyDescent="0.2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4.25" customHeight="1" x14ac:dyDescent="0.2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4.25" customHeight="1" x14ac:dyDescent="0.2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4.25" customHeight="1" x14ac:dyDescent="0.2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4.25" customHeight="1" x14ac:dyDescent="0.2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4.25" customHeight="1" x14ac:dyDescent="0.2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4.25" customHeight="1" x14ac:dyDescent="0.2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4.25" customHeight="1" x14ac:dyDescent="0.2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4.25" customHeight="1" x14ac:dyDescent="0.2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4.25" customHeight="1" x14ac:dyDescent="0.2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4.25" customHeight="1" x14ac:dyDescent="0.2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4.25" customHeight="1" x14ac:dyDescent="0.2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4.25" customHeight="1" x14ac:dyDescent="0.2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4.25" customHeight="1" x14ac:dyDescent="0.2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4.25" customHeight="1" x14ac:dyDescent="0.2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4.25" customHeight="1" x14ac:dyDescent="0.2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4.25" customHeight="1" x14ac:dyDescent="0.2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4.25" customHeight="1" x14ac:dyDescent="0.2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4.25" customHeight="1" x14ac:dyDescent="0.2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4.25" customHeight="1" x14ac:dyDescent="0.2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4.25" customHeight="1" x14ac:dyDescent="0.2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4.25" customHeight="1" x14ac:dyDescent="0.2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4.25" customHeight="1" x14ac:dyDescent="0.2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4.25" customHeight="1" x14ac:dyDescent="0.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4.25" customHeight="1" x14ac:dyDescent="0.2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4.25" customHeight="1" x14ac:dyDescent="0.2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4.25" customHeight="1" x14ac:dyDescent="0.2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4.25" customHeight="1" x14ac:dyDescent="0.2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4.25" customHeight="1" x14ac:dyDescent="0.2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4.25" customHeight="1" x14ac:dyDescent="0.2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4.25" customHeight="1" x14ac:dyDescent="0.2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4.25" customHeight="1" x14ac:dyDescent="0.2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4.25" customHeight="1" x14ac:dyDescent="0.2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4.25" customHeight="1" x14ac:dyDescent="0.2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4.25" customHeight="1" x14ac:dyDescent="0.2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4.25" customHeight="1" x14ac:dyDescent="0.2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4.25" customHeight="1" x14ac:dyDescent="0.2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4.25" customHeight="1" x14ac:dyDescent="0.2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4.25" customHeight="1" x14ac:dyDescent="0.2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4.25" customHeight="1" x14ac:dyDescent="0.2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4.25" customHeight="1" x14ac:dyDescent="0.2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4.25" customHeight="1" x14ac:dyDescent="0.2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4.25" customHeight="1" x14ac:dyDescent="0.2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4.25" customHeight="1" x14ac:dyDescent="0.2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4.25" customHeight="1" x14ac:dyDescent="0.2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4.25" customHeight="1" x14ac:dyDescent="0.2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4.25" customHeight="1" x14ac:dyDescent="0.2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4.25" customHeight="1" x14ac:dyDescent="0.2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4.25" customHeight="1" x14ac:dyDescent="0.2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4.25" customHeight="1" x14ac:dyDescent="0.2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4.25" customHeight="1" x14ac:dyDescent="0.2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4.25" customHeight="1" x14ac:dyDescent="0.2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4.25" customHeight="1" x14ac:dyDescent="0.2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4.25" customHeight="1" x14ac:dyDescent="0.2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4.25" customHeight="1" x14ac:dyDescent="0.2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4.25" customHeight="1" x14ac:dyDescent="0.2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4.25" customHeight="1" x14ac:dyDescent="0.2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4.25" customHeight="1" x14ac:dyDescent="0.2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4.25" customHeight="1" x14ac:dyDescent="0.2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4.25" customHeight="1" x14ac:dyDescent="0.2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4.25" customHeight="1" x14ac:dyDescent="0.2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4.25" customHeight="1" x14ac:dyDescent="0.2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4.25" customHeight="1" x14ac:dyDescent="0.2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4.25" customHeight="1" x14ac:dyDescent="0.2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4.25" customHeight="1" x14ac:dyDescent="0.2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4.25" customHeight="1" x14ac:dyDescent="0.2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4.25" customHeight="1" x14ac:dyDescent="0.2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4.25" customHeight="1" x14ac:dyDescent="0.2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4.25" customHeight="1" x14ac:dyDescent="0.2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4.25" customHeight="1" x14ac:dyDescent="0.2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4.25" customHeight="1" x14ac:dyDescent="0.2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4.25" customHeight="1" x14ac:dyDescent="0.2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4.25" customHeight="1" x14ac:dyDescent="0.2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4.25" customHeight="1" x14ac:dyDescent="0.2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4.25" customHeight="1" x14ac:dyDescent="0.2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4.25" customHeight="1" x14ac:dyDescent="0.2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4.25" customHeight="1" x14ac:dyDescent="0.2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4.25" customHeight="1" x14ac:dyDescent="0.2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4.25" customHeight="1" x14ac:dyDescent="0.2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4.25" customHeight="1" x14ac:dyDescent="0.2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4.25" customHeight="1" x14ac:dyDescent="0.2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4.25" customHeight="1" x14ac:dyDescent="0.2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4.25" customHeight="1" x14ac:dyDescent="0.2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4.25" customHeight="1" x14ac:dyDescent="0.2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4.25" customHeight="1" x14ac:dyDescent="0.2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4.25" customHeight="1" x14ac:dyDescent="0.2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4.25" customHeight="1" x14ac:dyDescent="0.2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4.25" customHeight="1" x14ac:dyDescent="0.2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4.25" customHeight="1" x14ac:dyDescent="0.2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4.25" customHeight="1" x14ac:dyDescent="0.2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4.25" customHeight="1" x14ac:dyDescent="0.2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4.25" customHeight="1" x14ac:dyDescent="0.2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4.25" customHeight="1" x14ac:dyDescent="0.2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4.25" customHeight="1" x14ac:dyDescent="0.2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4.25" customHeight="1" x14ac:dyDescent="0.2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4.25" customHeight="1" x14ac:dyDescent="0.2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4.25" customHeight="1" x14ac:dyDescent="0.2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4.25" customHeight="1" x14ac:dyDescent="0.2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4.25" customHeight="1" x14ac:dyDescent="0.2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4.25" customHeight="1" x14ac:dyDescent="0.2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4.25" customHeight="1" x14ac:dyDescent="0.2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4.25" customHeight="1" x14ac:dyDescent="0.2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4.25" customHeight="1" x14ac:dyDescent="0.2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4.25" customHeight="1" x14ac:dyDescent="0.2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4.25" customHeight="1" x14ac:dyDescent="0.2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4.25" customHeight="1" x14ac:dyDescent="0.2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4.25" customHeight="1" x14ac:dyDescent="0.2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4.25" customHeight="1" x14ac:dyDescent="0.2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4.25" customHeight="1" x14ac:dyDescent="0.2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4.25" customHeight="1" x14ac:dyDescent="0.2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4.25" customHeight="1" x14ac:dyDescent="0.2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4.25" customHeight="1" x14ac:dyDescent="0.2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4.25" customHeight="1" x14ac:dyDescent="0.2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4.25" customHeight="1" x14ac:dyDescent="0.2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4.25" customHeight="1" x14ac:dyDescent="0.2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4.25" customHeight="1" x14ac:dyDescent="0.2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4.25" customHeight="1" x14ac:dyDescent="0.2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4.25" customHeight="1" x14ac:dyDescent="0.2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4.25" customHeight="1" x14ac:dyDescent="0.2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4.25" customHeight="1" x14ac:dyDescent="0.2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4.25" customHeight="1" x14ac:dyDescent="0.2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4.25" customHeight="1" x14ac:dyDescent="0.2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4.25" customHeight="1" x14ac:dyDescent="0.2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4.25" customHeight="1" x14ac:dyDescent="0.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4.25" customHeight="1" x14ac:dyDescent="0.2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4.25" customHeight="1" x14ac:dyDescent="0.2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4.25" customHeight="1" x14ac:dyDescent="0.2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4.25" customHeight="1" x14ac:dyDescent="0.2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4.25" customHeight="1" x14ac:dyDescent="0.2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4.25" customHeight="1" x14ac:dyDescent="0.2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4.25" customHeight="1" x14ac:dyDescent="0.2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4.25" customHeight="1" x14ac:dyDescent="0.2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4.25" customHeight="1" x14ac:dyDescent="0.2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4.25" customHeight="1" x14ac:dyDescent="0.2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4.25" customHeight="1" x14ac:dyDescent="0.2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4.25" customHeight="1" x14ac:dyDescent="0.2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4.25" customHeight="1" x14ac:dyDescent="0.2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4.25" customHeight="1" x14ac:dyDescent="0.2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4.25" customHeight="1" x14ac:dyDescent="0.2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4.25" customHeight="1" x14ac:dyDescent="0.2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4.25" customHeight="1" x14ac:dyDescent="0.2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4.25" customHeight="1" x14ac:dyDescent="0.2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4.25" customHeight="1" x14ac:dyDescent="0.2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4.25" customHeight="1" x14ac:dyDescent="0.2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4.25" customHeight="1" x14ac:dyDescent="0.2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4.25" customHeight="1" x14ac:dyDescent="0.2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4.25" customHeight="1" x14ac:dyDescent="0.2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4.25" customHeight="1" x14ac:dyDescent="0.2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4.25" customHeight="1" x14ac:dyDescent="0.2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4.25" customHeight="1" x14ac:dyDescent="0.2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4.25" customHeight="1" x14ac:dyDescent="0.2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4.25" customHeight="1" x14ac:dyDescent="0.2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4.25" customHeight="1" x14ac:dyDescent="0.2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4.25" customHeight="1" x14ac:dyDescent="0.2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4.25" customHeight="1" x14ac:dyDescent="0.2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4.25" customHeight="1" x14ac:dyDescent="0.2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4.25" customHeight="1" x14ac:dyDescent="0.2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4.25" customHeight="1" x14ac:dyDescent="0.2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4.25" customHeight="1" x14ac:dyDescent="0.2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4.25" customHeight="1" x14ac:dyDescent="0.2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4.25" customHeight="1" x14ac:dyDescent="0.2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4.25" customHeight="1" x14ac:dyDescent="0.2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4.25" customHeight="1" x14ac:dyDescent="0.2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4.25" customHeight="1" x14ac:dyDescent="0.2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4.25" customHeight="1" x14ac:dyDescent="0.2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4.25" customHeight="1" x14ac:dyDescent="0.2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4.25" customHeight="1" x14ac:dyDescent="0.2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4.25" customHeight="1" x14ac:dyDescent="0.2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4.25" customHeight="1" x14ac:dyDescent="0.2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4.25" customHeight="1" x14ac:dyDescent="0.2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4.25" customHeight="1" x14ac:dyDescent="0.2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4.25" customHeight="1" x14ac:dyDescent="0.2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4.25" customHeight="1" x14ac:dyDescent="0.2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4.25" customHeight="1" x14ac:dyDescent="0.2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4.25" customHeight="1" x14ac:dyDescent="0.2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4.25" customHeight="1" x14ac:dyDescent="0.2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4.25" customHeight="1" x14ac:dyDescent="0.2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4.25" customHeight="1" x14ac:dyDescent="0.2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4.25" customHeight="1" x14ac:dyDescent="0.2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4.25" customHeight="1" x14ac:dyDescent="0.2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4.25" customHeight="1" x14ac:dyDescent="0.2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4.25" customHeight="1" x14ac:dyDescent="0.2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4.25" customHeight="1" x14ac:dyDescent="0.2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4.25" customHeight="1" x14ac:dyDescent="0.2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4.25" customHeight="1" x14ac:dyDescent="0.2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4.25" customHeight="1" x14ac:dyDescent="0.2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4.25" customHeight="1" x14ac:dyDescent="0.2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4.25" customHeight="1" x14ac:dyDescent="0.2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4.25" customHeight="1" x14ac:dyDescent="0.2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4.25" customHeight="1" x14ac:dyDescent="0.2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4.25" customHeight="1" x14ac:dyDescent="0.2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4.25" customHeight="1" x14ac:dyDescent="0.2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4.25" customHeight="1" x14ac:dyDescent="0.2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4.25" customHeight="1" x14ac:dyDescent="0.2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4.25" customHeight="1" x14ac:dyDescent="0.2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4.25" customHeight="1" x14ac:dyDescent="0.2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4.25" customHeight="1" x14ac:dyDescent="0.2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4.25" customHeight="1" x14ac:dyDescent="0.2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4.25" customHeight="1" x14ac:dyDescent="0.2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4.25" customHeight="1" x14ac:dyDescent="0.2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4.25" customHeight="1" x14ac:dyDescent="0.2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4.25" customHeight="1" x14ac:dyDescent="0.2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4.25" customHeight="1" x14ac:dyDescent="0.2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4.25" customHeight="1" x14ac:dyDescent="0.2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4.25" customHeight="1" x14ac:dyDescent="0.2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4.25" customHeight="1" x14ac:dyDescent="0.2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4.25" customHeight="1" x14ac:dyDescent="0.2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4.25" customHeight="1" x14ac:dyDescent="0.2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4.25" customHeight="1" x14ac:dyDescent="0.2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4.25" customHeight="1" x14ac:dyDescent="0.2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4.25" customHeight="1" x14ac:dyDescent="0.2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4.25" customHeight="1" x14ac:dyDescent="0.2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4.25" customHeight="1" x14ac:dyDescent="0.2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4.25" customHeight="1" x14ac:dyDescent="0.2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4.25" customHeight="1" x14ac:dyDescent="0.2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4.25" customHeight="1" x14ac:dyDescent="0.2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4.25" customHeight="1" x14ac:dyDescent="0.2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4.25" customHeight="1" x14ac:dyDescent="0.2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4.25" customHeight="1" x14ac:dyDescent="0.2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4.25" customHeight="1" x14ac:dyDescent="0.2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4.25" customHeight="1" x14ac:dyDescent="0.2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4.25" customHeight="1" x14ac:dyDescent="0.2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4.25" customHeight="1" x14ac:dyDescent="0.2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4.25" customHeight="1" x14ac:dyDescent="0.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4.25" customHeight="1" x14ac:dyDescent="0.2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4.25" customHeight="1" x14ac:dyDescent="0.2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4.25" customHeight="1" x14ac:dyDescent="0.2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4.25" customHeight="1" x14ac:dyDescent="0.2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4.25" customHeight="1" x14ac:dyDescent="0.2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4.25" customHeight="1" x14ac:dyDescent="0.2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4.25" customHeight="1" x14ac:dyDescent="0.2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4.25" customHeight="1" x14ac:dyDescent="0.2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4.25" customHeight="1" x14ac:dyDescent="0.2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4.25" customHeight="1" x14ac:dyDescent="0.2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4.25" customHeight="1" x14ac:dyDescent="0.2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4.25" customHeight="1" x14ac:dyDescent="0.2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4.25" customHeight="1" x14ac:dyDescent="0.2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4.25" customHeight="1" x14ac:dyDescent="0.2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4.25" customHeight="1" x14ac:dyDescent="0.2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4.25" customHeight="1" x14ac:dyDescent="0.2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4.25" customHeight="1" x14ac:dyDescent="0.2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4.25" customHeight="1" x14ac:dyDescent="0.2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4.25" customHeight="1" x14ac:dyDescent="0.2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4.25" customHeight="1" x14ac:dyDescent="0.2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4.25" customHeight="1" x14ac:dyDescent="0.2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4.25" customHeight="1" x14ac:dyDescent="0.2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4.25" customHeight="1" x14ac:dyDescent="0.2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4.25" customHeight="1" x14ac:dyDescent="0.2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4.25" customHeight="1" x14ac:dyDescent="0.2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4.25" customHeight="1" x14ac:dyDescent="0.2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4.25" customHeight="1" x14ac:dyDescent="0.2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4.25" customHeight="1" x14ac:dyDescent="0.2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4.25" customHeight="1" x14ac:dyDescent="0.2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4.25" customHeight="1" x14ac:dyDescent="0.2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4.25" customHeight="1" x14ac:dyDescent="0.2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4.25" customHeight="1" x14ac:dyDescent="0.2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4.25" customHeight="1" x14ac:dyDescent="0.2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4.25" customHeight="1" x14ac:dyDescent="0.2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4.25" customHeight="1" x14ac:dyDescent="0.2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4.25" customHeight="1" x14ac:dyDescent="0.2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4.25" customHeight="1" x14ac:dyDescent="0.2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4.25" customHeight="1" x14ac:dyDescent="0.2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4.25" customHeight="1" x14ac:dyDescent="0.2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4.25" customHeight="1" x14ac:dyDescent="0.2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4.25" customHeight="1" x14ac:dyDescent="0.2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4.25" customHeight="1" x14ac:dyDescent="0.2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4.25" customHeight="1" x14ac:dyDescent="0.2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4.25" customHeight="1" x14ac:dyDescent="0.2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4.25" customHeight="1" x14ac:dyDescent="0.2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4.25" customHeight="1" x14ac:dyDescent="0.2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4.25" customHeight="1" x14ac:dyDescent="0.2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4.25" customHeight="1" x14ac:dyDescent="0.2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4.25" customHeight="1" x14ac:dyDescent="0.2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4.25" customHeight="1" x14ac:dyDescent="0.2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4.25" customHeight="1" x14ac:dyDescent="0.2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4.25" customHeight="1" x14ac:dyDescent="0.2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4.25" customHeight="1" x14ac:dyDescent="0.2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4.25" customHeight="1" x14ac:dyDescent="0.2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4.25" customHeight="1" x14ac:dyDescent="0.2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4.25" customHeight="1" x14ac:dyDescent="0.2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4.25" customHeight="1" x14ac:dyDescent="0.2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4.25" customHeight="1" x14ac:dyDescent="0.2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4.25" customHeight="1" x14ac:dyDescent="0.2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4.25" customHeight="1" x14ac:dyDescent="0.2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4.25" customHeight="1" x14ac:dyDescent="0.2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4.25" customHeight="1" x14ac:dyDescent="0.2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4.25" customHeight="1" x14ac:dyDescent="0.2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4.25" customHeight="1" x14ac:dyDescent="0.2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4.25" customHeight="1" x14ac:dyDescent="0.2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4.25" customHeight="1" x14ac:dyDescent="0.2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4.25" customHeight="1" x14ac:dyDescent="0.2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4.25" customHeight="1" x14ac:dyDescent="0.2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4.25" customHeight="1" x14ac:dyDescent="0.2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4.25" customHeight="1" x14ac:dyDescent="0.2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4.25" customHeight="1" x14ac:dyDescent="0.2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4.25" customHeight="1" x14ac:dyDescent="0.2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4.25" customHeight="1" x14ac:dyDescent="0.2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4.25" customHeight="1" x14ac:dyDescent="0.2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4.25" customHeight="1" x14ac:dyDescent="0.2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4.25" customHeight="1" x14ac:dyDescent="0.2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4.25" customHeight="1" x14ac:dyDescent="0.2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4.25" customHeight="1" x14ac:dyDescent="0.2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4.25" customHeight="1" x14ac:dyDescent="0.2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4.25" customHeight="1" x14ac:dyDescent="0.2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4.25" customHeight="1" x14ac:dyDescent="0.2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4.25" customHeight="1" x14ac:dyDescent="0.2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4.25" customHeight="1" x14ac:dyDescent="0.2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4.25" customHeight="1" x14ac:dyDescent="0.2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4.25" customHeight="1" x14ac:dyDescent="0.2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4.25" customHeight="1" x14ac:dyDescent="0.2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4.25" customHeight="1" x14ac:dyDescent="0.2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4.25" customHeight="1" x14ac:dyDescent="0.2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4.25" customHeight="1" x14ac:dyDescent="0.2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4.25" customHeight="1" x14ac:dyDescent="0.2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4.25" customHeight="1" x14ac:dyDescent="0.2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4.25" customHeight="1" x14ac:dyDescent="0.2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4.25" customHeight="1" x14ac:dyDescent="0.2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4.25" customHeight="1" x14ac:dyDescent="0.2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4.25" customHeight="1" x14ac:dyDescent="0.2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4.25" customHeight="1" x14ac:dyDescent="0.2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4.25" customHeight="1" x14ac:dyDescent="0.2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4.25" customHeight="1" x14ac:dyDescent="0.2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4.25" customHeight="1" x14ac:dyDescent="0.2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4.25" customHeight="1" x14ac:dyDescent="0.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4.25" customHeight="1" x14ac:dyDescent="0.2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4.25" customHeight="1" x14ac:dyDescent="0.2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4.25" customHeight="1" x14ac:dyDescent="0.2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4.25" customHeight="1" x14ac:dyDescent="0.2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4.25" customHeight="1" x14ac:dyDescent="0.2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4.25" customHeight="1" x14ac:dyDescent="0.2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4.25" customHeight="1" x14ac:dyDescent="0.2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4.25" customHeight="1" x14ac:dyDescent="0.2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4.25" customHeight="1" x14ac:dyDescent="0.2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4.25" customHeight="1" x14ac:dyDescent="0.2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4.25" customHeight="1" x14ac:dyDescent="0.2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4.25" customHeight="1" x14ac:dyDescent="0.2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4.25" customHeight="1" x14ac:dyDescent="0.2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4.25" customHeight="1" x14ac:dyDescent="0.2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4.25" customHeight="1" x14ac:dyDescent="0.2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4.25" customHeight="1" x14ac:dyDescent="0.2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4.25" customHeight="1" x14ac:dyDescent="0.2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4.25" customHeight="1" x14ac:dyDescent="0.2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4.25" customHeight="1" x14ac:dyDescent="0.2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4.25" customHeight="1" x14ac:dyDescent="0.2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4.25" customHeight="1" x14ac:dyDescent="0.2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4.25" customHeight="1" x14ac:dyDescent="0.2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4.25" customHeight="1" x14ac:dyDescent="0.2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4.25" customHeight="1" x14ac:dyDescent="0.2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4.25" customHeight="1" x14ac:dyDescent="0.2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4.25" customHeight="1" x14ac:dyDescent="0.2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4.25" customHeight="1" x14ac:dyDescent="0.2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4.25" customHeight="1" x14ac:dyDescent="0.2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4.25" customHeight="1" x14ac:dyDescent="0.2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4.25" customHeight="1" x14ac:dyDescent="0.2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4.25" customHeight="1" x14ac:dyDescent="0.2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4.25" customHeight="1" x14ac:dyDescent="0.2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4.25" customHeight="1" x14ac:dyDescent="0.2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4.25" customHeight="1" x14ac:dyDescent="0.2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4.25" customHeight="1" x14ac:dyDescent="0.2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4.25" customHeight="1" x14ac:dyDescent="0.2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4.25" customHeight="1" x14ac:dyDescent="0.2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4.25" customHeight="1" x14ac:dyDescent="0.2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4.25" customHeight="1" x14ac:dyDescent="0.2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4.25" customHeight="1" x14ac:dyDescent="0.2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4.25" customHeight="1" x14ac:dyDescent="0.2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4.25" customHeight="1" x14ac:dyDescent="0.2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4.25" customHeight="1" x14ac:dyDescent="0.2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4.25" customHeight="1" x14ac:dyDescent="0.2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4.25" customHeight="1" x14ac:dyDescent="0.2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4.25" customHeight="1" x14ac:dyDescent="0.2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4.25" customHeight="1" x14ac:dyDescent="0.2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4.25" customHeight="1" x14ac:dyDescent="0.2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4.25" customHeight="1" x14ac:dyDescent="0.2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4.25" customHeight="1" x14ac:dyDescent="0.2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4.25" customHeight="1" x14ac:dyDescent="0.2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4.25" customHeight="1" x14ac:dyDescent="0.2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4.25" customHeight="1" x14ac:dyDescent="0.2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4.25" customHeight="1" x14ac:dyDescent="0.2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4.25" customHeight="1" x14ac:dyDescent="0.2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4.25" customHeight="1" x14ac:dyDescent="0.2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4.25" customHeight="1" x14ac:dyDescent="0.2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4.25" customHeight="1" x14ac:dyDescent="0.2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4.25" customHeight="1" x14ac:dyDescent="0.2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4.25" customHeight="1" x14ac:dyDescent="0.2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4.25" customHeight="1" x14ac:dyDescent="0.2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4.25" customHeight="1" x14ac:dyDescent="0.2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4.25" customHeight="1" x14ac:dyDescent="0.2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4.25" customHeight="1" x14ac:dyDescent="0.2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4.25" customHeight="1" x14ac:dyDescent="0.2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4.25" customHeight="1" x14ac:dyDescent="0.2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4.25" customHeight="1" x14ac:dyDescent="0.2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4.25" customHeight="1" x14ac:dyDescent="0.2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4.25" customHeight="1" x14ac:dyDescent="0.2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4.25" customHeight="1" x14ac:dyDescent="0.2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4.25" customHeight="1" x14ac:dyDescent="0.2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4.25" customHeight="1" x14ac:dyDescent="0.2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4.25" customHeight="1" x14ac:dyDescent="0.2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4.25" customHeight="1" x14ac:dyDescent="0.2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4.25" customHeight="1" x14ac:dyDescent="0.2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4.25" customHeight="1" x14ac:dyDescent="0.2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4.25" customHeight="1" x14ac:dyDescent="0.2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4.25" customHeight="1" x14ac:dyDescent="0.2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4.25" customHeight="1" x14ac:dyDescent="0.2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4.25" customHeight="1" x14ac:dyDescent="0.2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4.25" customHeight="1" x14ac:dyDescent="0.2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4.25" customHeight="1" x14ac:dyDescent="0.2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4.25" customHeight="1" x14ac:dyDescent="0.2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4.25" customHeight="1" x14ac:dyDescent="0.2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4.25" customHeight="1" x14ac:dyDescent="0.2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4.25" customHeight="1" x14ac:dyDescent="0.2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4.25" customHeight="1" x14ac:dyDescent="0.2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4.25" customHeight="1" x14ac:dyDescent="0.2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4.25" customHeight="1" x14ac:dyDescent="0.2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4.25" customHeight="1" x14ac:dyDescent="0.2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4.25" customHeight="1" x14ac:dyDescent="0.2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4.25" customHeight="1" x14ac:dyDescent="0.2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4.25" customHeight="1" x14ac:dyDescent="0.2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4.25" customHeight="1" x14ac:dyDescent="0.2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4.25" customHeight="1" x14ac:dyDescent="0.2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4.25" customHeight="1" x14ac:dyDescent="0.2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4.25" customHeight="1" x14ac:dyDescent="0.2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4.25" customHeight="1" x14ac:dyDescent="0.2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4.25" customHeight="1" x14ac:dyDescent="0.2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4.25" customHeight="1" x14ac:dyDescent="0.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4.25" customHeight="1" x14ac:dyDescent="0.2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4.25" customHeight="1" x14ac:dyDescent="0.2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4.25" customHeight="1" x14ac:dyDescent="0.2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4.25" customHeight="1" x14ac:dyDescent="0.2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4.25" customHeight="1" x14ac:dyDescent="0.2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4.25" customHeight="1" x14ac:dyDescent="0.2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4.25" customHeight="1" x14ac:dyDescent="0.2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4.25" customHeight="1" x14ac:dyDescent="0.2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4.25" customHeight="1" x14ac:dyDescent="0.2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4.25" customHeight="1" x14ac:dyDescent="0.2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4.25" customHeight="1" x14ac:dyDescent="0.2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4.25" customHeight="1" x14ac:dyDescent="0.2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4.25" customHeight="1" x14ac:dyDescent="0.2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4.25" customHeight="1" x14ac:dyDescent="0.2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4.25" customHeight="1" x14ac:dyDescent="0.2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4.25" customHeight="1" x14ac:dyDescent="0.2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4.25" customHeight="1" x14ac:dyDescent="0.2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4.25" customHeight="1" x14ac:dyDescent="0.2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4.25" customHeight="1" x14ac:dyDescent="0.2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4.25" customHeight="1" x14ac:dyDescent="0.2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4.25" customHeight="1" x14ac:dyDescent="0.2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4.25" customHeight="1" x14ac:dyDescent="0.2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4.25" customHeight="1" x14ac:dyDescent="0.2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4.25" customHeight="1" x14ac:dyDescent="0.2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4.25" customHeight="1" x14ac:dyDescent="0.2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4.25" customHeight="1" x14ac:dyDescent="0.2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4.25" customHeight="1" x14ac:dyDescent="0.2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4.25" customHeight="1" x14ac:dyDescent="0.2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4.25" customHeight="1" x14ac:dyDescent="0.2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4.25" customHeight="1" x14ac:dyDescent="0.2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4.25" customHeight="1" x14ac:dyDescent="0.2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4.25" customHeight="1" x14ac:dyDescent="0.2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4.25" customHeight="1" x14ac:dyDescent="0.2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4.25" customHeight="1" x14ac:dyDescent="0.2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4.25" customHeight="1" x14ac:dyDescent="0.2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4.25" customHeight="1" x14ac:dyDescent="0.2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4.25" customHeight="1" x14ac:dyDescent="0.2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4.25" customHeight="1" x14ac:dyDescent="0.2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4.25" customHeight="1" x14ac:dyDescent="0.2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4.25" customHeight="1" x14ac:dyDescent="0.2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4.25" customHeight="1" x14ac:dyDescent="0.2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4.25" customHeight="1" x14ac:dyDescent="0.2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4.25" customHeight="1" x14ac:dyDescent="0.2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4.25" customHeight="1" x14ac:dyDescent="0.2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4.25" customHeight="1" x14ac:dyDescent="0.2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4.25" customHeight="1" x14ac:dyDescent="0.2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4.25" customHeight="1" x14ac:dyDescent="0.2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4.25" customHeight="1" x14ac:dyDescent="0.2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4.25" customHeight="1" x14ac:dyDescent="0.2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4.25" customHeight="1" x14ac:dyDescent="0.2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4.25" customHeight="1" x14ac:dyDescent="0.2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4.25" customHeight="1" x14ac:dyDescent="0.2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4.25" customHeight="1" x14ac:dyDescent="0.2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4.25" customHeight="1" x14ac:dyDescent="0.2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4.25" customHeight="1" x14ac:dyDescent="0.2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4.25" customHeight="1" x14ac:dyDescent="0.2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4.25" customHeight="1" x14ac:dyDescent="0.2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4.25" customHeight="1" x14ac:dyDescent="0.2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4.25" customHeight="1" x14ac:dyDescent="0.2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4.25" customHeight="1" x14ac:dyDescent="0.2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4.25" customHeight="1" x14ac:dyDescent="0.2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4.25" customHeight="1" x14ac:dyDescent="0.2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4.25" customHeight="1" x14ac:dyDescent="0.2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4.25" customHeight="1" x14ac:dyDescent="0.2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4.25" customHeight="1" x14ac:dyDescent="0.2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4.25" customHeight="1" x14ac:dyDescent="0.2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4.25" customHeight="1" x14ac:dyDescent="0.2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4.25" customHeight="1" x14ac:dyDescent="0.2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4.25" customHeight="1" x14ac:dyDescent="0.2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4.25" customHeight="1" x14ac:dyDescent="0.2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4.25" customHeight="1" x14ac:dyDescent="0.2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4.25" customHeight="1" x14ac:dyDescent="0.2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4.25" customHeight="1" x14ac:dyDescent="0.2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4.25" customHeight="1" x14ac:dyDescent="0.2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4.25" customHeight="1" x14ac:dyDescent="0.2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4.25" customHeight="1" x14ac:dyDescent="0.2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4.25" customHeight="1" x14ac:dyDescent="0.2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4.25" customHeight="1" x14ac:dyDescent="0.2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4.25" customHeight="1" x14ac:dyDescent="0.2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4.25" customHeight="1" x14ac:dyDescent="0.2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4.25" customHeight="1" x14ac:dyDescent="0.2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4.25" customHeight="1" x14ac:dyDescent="0.2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4.25" customHeight="1" x14ac:dyDescent="0.2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4.25" customHeight="1" x14ac:dyDescent="0.2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4.25" customHeight="1" x14ac:dyDescent="0.2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4.25" customHeight="1" x14ac:dyDescent="0.2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4.25" customHeight="1" x14ac:dyDescent="0.2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4.25" customHeight="1" x14ac:dyDescent="0.2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4.25" customHeight="1" x14ac:dyDescent="0.2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4.25" customHeight="1" x14ac:dyDescent="0.2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4.25" customHeight="1" x14ac:dyDescent="0.2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4.25" customHeight="1" x14ac:dyDescent="0.2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4.25" customHeight="1" x14ac:dyDescent="0.2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4.25" customHeight="1" x14ac:dyDescent="0.2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4.25" customHeight="1" x14ac:dyDescent="0.2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4.25" customHeight="1" x14ac:dyDescent="0.2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4.25" customHeight="1" x14ac:dyDescent="0.2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4.25" customHeight="1" x14ac:dyDescent="0.2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4.25" customHeight="1" x14ac:dyDescent="0.2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4.25" customHeight="1" x14ac:dyDescent="0.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4.25" customHeight="1" x14ac:dyDescent="0.2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4.25" customHeight="1" x14ac:dyDescent="0.2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4.25" customHeight="1" x14ac:dyDescent="0.2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4.25" customHeight="1" x14ac:dyDescent="0.2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4.25" customHeight="1" x14ac:dyDescent="0.2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4.25" customHeight="1" x14ac:dyDescent="0.2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4.25" customHeight="1" x14ac:dyDescent="0.2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4.25" customHeight="1" x14ac:dyDescent="0.2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4.25" customHeight="1" x14ac:dyDescent="0.2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4.25" customHeight="1" x14ac:dyDescent="0.2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4.25" customHeight="1" x14ac:dyDescent="0.2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4.25" customHeight="1" x14ac:dyDescent="0.2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4.25" customHeight="1" x14ac:dyDescent="0.2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4.25" customHeight="1" x14ac:dyDescent="0.2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4.25" customHeight="1" x14ac:dyDescent="0.2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4.25" customHeight="1" x14ac:dyDescent="0.2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4.25" customHeight="1" x14ac:dyDescent="0.2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4.25" customHeight="1" x14ac:dyDescent="0.2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4.25" customHeight="1" x14ac:dyDescent="0.2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4.25" customHeight="1" x14ac:dyDescent="0.2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4.25" customHeight="1" x14ac:dyDescent="0.2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4.25" customHeight="1" x14ac:dyDescent="0.2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4.25" customHeight="1" x14ac:dyDescent="0.2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4.25" customHeight="1" x14ac:dyDescent="0.2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4.25" customHeight="1" x14ac:dyDescent="0.2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4.25" customHeight="1" x14ac:dyDescent="0.2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4.25" customHeight="1" x14ac:dyDescent="0.2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4.25" customHeight="1" x14ac:dyDescent="0.2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4.25" customHeight="1" x14ac:dyDescent="0.2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4.25" customHeight="1" x14ac:dyDescent="0.2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4.25" customHeight="1" x14ac:dyDescent="0.2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4.25" customHeight="1" x14ac:dyDescent="0.2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4.25" customHeight="1" x14ac:dyDescent="0.2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4.25" customHeight="1" x14ac:dyDescent="0.2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4.25" customHeight="1" x14ac:dyDescent="0.2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4.25" customHeight="1" x14ac:dyDescent="0.2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4.25" customHeight="1" x14ac:dyDescent="0.2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4.25" customHeight="1" x14ac:dyDescent="0.2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4.25" customHeight="1" x14ac:dyDescent="0.2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4.25" customHeight="1" x14ac:dyDescent="0.2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4.25" customHeight="1" x14ac:dyDescent="0.2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4.25" customHeight="1" x14ac:dyDescent="0.2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4.25" customHeight="1" x14ac:dyDescent="0.2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4.25" customHeight="1" x14ac:dyDescent="0.2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4.25" customHeight="1" x14ac:dyDescent="0.2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4.25" customHeight="1" x14ac:dyDescent="0.2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4.25" customHeight="1" x14ac:dyDescent="0.2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4.25" customHeight="1" x14ac:dyDescent="0.2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4.25" customHeight="1" x14ac:dyDescent="0.2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4.25" customHeight="1" x14ac:dyDescent="0.2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4.25" customHeight="1" x14ac:dyDescent="0.2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4.25" customHeight="1" x14ac:dyDescent="0.2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4.25" customHeight="1" x14ac:dyDescent="0.2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4.25" customHeight="1" x14ac:dyDescent="0.2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4.25" customHeight="1" x14ac:dyDescent="0.2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4.25" customHeight="1" x14ac:dyDescent="0.2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4.25" customHeight="1" x14ac:dyDescent="0.2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4.25" customHeight="1" x14ac:dyDescent="0.2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4.25" customHeight="1" x14ac:dyDescent="0.2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4.25" customHeight="1" x14ac:dyDescent="0.2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4.25" customHeight="1" x14ac:dyDescent="0.2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4.25" customHeight="1" x14ac:dyDescent="0.2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4.25" customHeight="1" x14ac:dyDescent="0.2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4.25" customHeight="1" x14ac:dyDescent="0.2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4.25" customHeight="1" x14ac:dyDescent="0.2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4.25" customHeight="1" x14ac:dyDescent="0.2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4.25" customHeight="1" x14ac:dyDescent="0.2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4.25" customHeight="1" x14ac:dyDescent="0.2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4.25" customHeight="1" x14ac:dyDescent="0.2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4.25" customHeight="1" x14ac:dyDescent="0.2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4.25" customHeight="1" x14ac:dyDescent="0.2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4.25" customHeight="1" x14ac:dyDescent="0.2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4.25" customHeight="1" x14ac:dyDescent="0.2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4.25" customHeight="1" x14ac:dyDescent="0.2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4.25" customHeight="1" x14ac:dyDescent="0.2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4">
    <mergeCell ref="C6:E6"/>
    <mergeCell ref="C17:E17"/>
    <mergeCell ref="C22:E22"/>
    <mergeCell ref="C41:E41"/>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3</vt:i4>
      </vt:variant>
      <vt:variant>
        <vt:lpstr>Іменовані діапазони</vt:lpstr>
      </vt:variant>
      <vt:variant>
        <vt:i4>6</vt:i4>
      </vt:variant>
    </vt:vector>
  </HeadingPairs>
  <TitlesOfParts>
    <vt:vector size="9" baseType="lpstr">
      <vt:lpstr>Directions</vt:lpstr>
      <vt:lpstr>Stat Sheet</vt:lpstr>
      <vt:lpstr>Weapon Rolls</vt:lpstr>
      <vt:lpstr>ei</vt:lpstr>
      <vt:lpstr>el</vt:lpstr>
      <vt:lpstr>en</vt:lpstr>
      <vt:lpstr>fo</vt:lpstr>
      <vt:lpstr>si</vt:lpstr>
      <vt:lpstr>Tw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DeLuca</dc:creator>
  <cp:lastModifiedBy>Палихов Антон</cp:lastModifiedBy>
  <dcterms:created xsi:type="dcterms:W3CDTF">2020-09-10T03:16:55Z</dcterms:created>
  <dcterms:modified xsi:type="dcterms:W3CDTF">2021-03-17T03:44:56Z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0x0101000CBE75D29C38F1469117FA389AC4DE95</vt:lpwstr>
  </property>
</Properties>
</file>