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uide" sheetId="1" r:id="rId4"/>
    <sheet state="visible" name="Weather Generator" sheetId="2" r:id="rId5"/>
    <sheet state="visible" name="Preset Creator" sheetId="3" r:id="rId6"/>
  </sheets>
  <definedNames>
    <definedName localSheetId="1" name="MrkvW">#REF!</definedName>
    <definedName localSheetId="1" name="MrkvP">#REF!</definedName>
  </definedNames>
  <calcPr/>
</workbook>
</file>

<file path=xl/sharedStrings.xml><?xml version="1.0" encoding="utf-8"?>
<sst xmlns="http://schemas.openxmlformats.org/spreadsheetml/2006/main" count="222" uniqueCount="119">
  <si>
    <t xml:space="preserve">This is a spreadsheet designed by /u/sir_percy and /u/steelbro_300 to generate believable weather, inspired by Izirion's Enchiridion of the West Marches, as first seen here: </t>
  </si>
  <si>
    <t>https://www.reddit.com/r/DnDBehindTheScreen/comments/f40s8y/izirions_enchiridion_of_the_west_marches_a_100/</t>
  </si>
  <si>
    <t>You should go read the whole thing.</t>
  </si>
  <si>
    <t>The skies are unpredictable and wild, and often treacherous to explorers. Weather has the potential to change on each watch (a four hour period), but won’t necessarily do so. The weather on a given watch has three basic components: precipitation, wind speed, and temperature. Each of these is randomly determined each watch, based on biome, season, and the previous watch. The GM may also select an option directly, of course.</t>
  </si>
  <si>
    <t>How to Use</t>
  </si>
  <si>
    <t xml:space="preserve">To use, make a copy of the sheet, open the Weather Generator tab, and fill out the current state of the world (top left orange cells). </t>
  </si>
  <si>
    <t xml:space="preserve">Then, refresh the orange randomizers cells (by updating the spreadsheet) until you see a week of weather you like, at which point you copy them and paste as values. </t>
  </si>
  <si>
    <t>To get another week of weather, replace the =RAND() formula in each.</t>
  </si>
  <si>
    <t>For your reference, provided on the right side of the sheet is a list of effects for each kind of precipitation.</t>
  </si>
  <si>
    <t>If you so desire, you can enter the "Preset Creator" tab to tweak default weights as well as season, watch, and biome modifiers. All orange cells are safely modifiable, and you'll instantly see the effect summarized in the green cells.</t>
  </si>
  <si>
    <t>How it Works</t>
  </si>
  <si>
    <t>Precipitation &amp; Wind</t>
  </si>
  <si>
    <t xml:space="preserve">Precipitation has three modes: no precipitation, a clear day; light precipitation, such as a shower or flurry; and heavy precipitation, such as a downpour or whiteout. </t>
  </si>
  <si>
    <t xml:space="preserve">Wind Speed, like precipitation, has three basic modes: no wind, low winds, and high winds. </t>
  </si>
  <si>
    <t>Both change via markov chains - in other words, for each mode, there's a percentage chance of changing to each other mode, and the RAND() cells select based on that. There's a default table, which is modified by multipliers for regions and seasons.</t>
  </si>
  <si>
    <t>When precipitation is heavy and wind is high, a storm occurs.</t>
  </si>
  <si>
    <t>Temperature</t>
  </si>
  <si>
    <t>Temperature ranges from extreme cold to extreme heat, and these extremes require additional precautions, listed with the weather effects.</t>
  </si>
  <si>
    <t>Temperature is found by averaging the previous watch's temperature and the biome standard plus the seasonal modifier plus the time of day modifier, and randomizing from there based on a normal distribution. To have more erratic temperatures, increase the standard deviation; to have less erratic, reduce it.</t>
  </si>
  <si>
    <t>See the Preset Creator for how to switch to Celcius.</t>
  </si>
  <si>
    <t>Current Season</t>
  </si>
  <si>
    <t>Current Region</t>
  </si>
  <si>
    <t>Mid Summer</t>
  </si>
  <si>
    <t>Forest</t>
  </si>
  <si>
    <t>Current</t>
  </si>
  <si>
    <t>Watch</t>
  </si>
  <si>
    <t>Skies</t>
  </si>
  <si>
    <t>Wind</t>
  </si>
  <si>
    <t>Temp</t>
  </si>
  <si>
    <t>Dawn</t>
  </si>
  <si>
    <t>Clear Skies</t>
  </si>
  <si>
    <t>No Wind</t>
  </si>
  <si>
    <t>#</t>
  </si>
  <si>
    <t>Day</t>
  </si>
  <si>
    <t>Day Cycle</t>
  </si>
  <si>
    <t>Storm?</t>
  </si>
  <si>
    <t>Rand Skies</t>
  </si>
  <si>
    <t>Rand Wind</t>
  </si>
  <si>
    <t>Rand Temp</t>
  </si>
  <si>
    <t>Weather Hazard Reference</t>
  </si>
  <si>
    <t>No additional effects.</t>
  </si>
  <si>
    <t>Light Rain</t>
  </si>
  <si>
    <t>Disadvantage on ability checks to climb or scale objects and ability checks made to maintain balance or keep one’s footing.</t>
  </si>
  <si>
    <t>Light Snow</t>
  </si>
  <si>
    <t>The area becomes lightly obscured.
Advantage on Wisdom (Survival) checks to track creatures.</t>
  </si>
  <si>
    <t>Heavy Rain</t>
  </si>
  <si>
    <t>Disadvantage on ability checks made to climb or scale objects and ability checks made to maintain balance or keep one’s footing.
The area becomes lightly obscured.
Open flames are extinguished.
Disadvantage on Wisdom (Perception) checks relying on hearing or scent.
Disadvantage on Wisdom (Survival) checks to track creatures.
Advantage on Wisdom (Survival) checks to forage for water.</t>
  </si>
  <si>
    <t>Heavy Snow</t>
  </si>
  <si>
    <t>The area becomes lightly obscured.
Advantage on Wisdom (Survival) checks to track creatures.
The area becomes difficult terrain.
Wisdom (Survival) checks to forage for water automatically succeed.</t>
  </si>
  <si>
    <t>Low Winds</t>
  </si>
  <si>
    <t>Clears light fog, smoke, or fumes.</t>
  </si>
  <si>
    <t>High Winds</t>
  </si>
  <si>
    <t>Disadvantage on ranged weapon attacks.
Clears all fog, smoke, or fumes.
Extinguishes open flames.
Disadvantage on Wisdom (Perception) checks relying on hearing.
Medium and smaller creatures with a fly speed must return to the ground at the end of their turn, or fall. Creatures with a hover speed have their speed halved.</t>
  </si>
  <si>
    <t>Storm</t>
  </si>
  <si>
    <t>The area becomes heavily obscured.
The area becomes difficult terrain. </t>
  </si>
  <si>
    <t>Extreme Heat</t>
  </si>
  <si>
    <t>Constitution save every hour, failure brings exhaustion.</t>
  </si>
  <si>
    <t>DC starts at 5 and increases by 1 every hour, or 2 if wearing medium or heavy armor.</t>
  </si>
  <si>
    <t>Insufficient water provokes disadvantage on this save.</t>
  </si>
  <si>
    <t>Resistance or immunity to fire damage, or being naturally adapted to hot-weather climates means automatic success.</t>
  </si>
  <si>
    <t>Extreme Cold</t>
  </si>
  <si>
    <t>DC 10 Constitution save every hour, failure brings exhaustion.</t>
  </si>
  <si>
    <t>Resistance or immunity to cold, is natural adaption to cold-weather climates, or cold-weather gear means automatic success.</t>
  </si>
  <si>
    <t>Watches</t>
  </si>
  <si>
    <t>Temp Modifier</t>
  </si>
  <si>
    <t>Temperature Std Dev</t>
  </si>
  <si>
    <t>Preset</t>
  </si>
  <si>
    <t>Percentile Lower Bounds</t>
  </si>
  <si>
    <t>Percentiles for calculating steady state</t>
  </si>
  <si>
    <t>Precipitation</t>
  </si>
  <si>
    <t>Probabilities</t>
  </si>
  <si>
    <t>Midday</t>
  </si>
  <si>
    <t>Afternoon</t>
  </si>
  <si>
    <t>Current Selection</t>
  </si>
  <si>
    <t>Evening</t>
  </si>
  <si>
    <t>Midnight</t>
  </si>
  <si>
    <t>% Time spent in:</t>
  </si>
  <si>
    <t>Night</t>
  </si>
  <si>
    <t>Winds</t>
  </si>
  <si>
    <t>Seasons</t>
  </si>
  <si>
    <t>Rain multiplier</t>
  </si>
  <si>
    <t>Wind Multiplier</t>
  </si>
  <si>
    <t>Early Spring</t>
  </si>
  <si>
    <t>Mid Spring</t>
  </si>
  <si>
    <t>Late Spring</t>
  </si>
  <si>
    <t>Early Summer</t>
  </si>
  <si>
    <t>Default</t>
  </si>
  <si>
    <t>Late Summer</t>
  </si>
  <si>
    <t>Early Autumn</t>
  </si>
  <si>
    <t>Mid Autumn</t>
  </si>
  <si>
    <t>Late Autumn</t>
  </si>
  <si>
    <t>Early Winter</t>
  </si>
  <si>
    <t>Mid Winter</t>
  </si>
  <si>
    <t>Late Winter</t>
  </si>
  <si>
    <t>Temp Average</t>
  </si>
  <si>
    <t>Wind multiplier</t>
  </si>
  <si>
    <t>Arctic</t>
  </si>
  <si>
    <t>Coast</t>
  </si>
  <si>
    <t>Desert</t>
  </si>
  <si>
    <t>It's a bit overcomplicated to implement celcius as a preset feature, but for your convenience the defaults have a celcius equivalent below. Replacing the defaults with these pasted as values will convert the whole sheet to Celcius permanently.</t>
  </si>
  <si>
    <t>Grassland</t>
  </si>
  <si>
    <t>Hill</t>
  </si>
  <si>
    <t>Mountain</t>
  </si>
  <si>
    <t>Watches Modifier</t>
  </si>
  <si>
    <t>Seasons Modifier</t>
  </si>
  <si>
    <t>Biome Average</t>
  </si>
  <si>
    <t>Bounds</t>
  </si>
  <si>
    <t>Std Dev</t>
  </si>
  <si>
    <t>Open Water</t>
  </si>
  <si>
    <t>Underdark</t>
  </si>
  <si>
    <t>Urban</t>
  </si>
  <si>
    <t>Lower Bound</t>
  </si>
  <si>
    <t>Freezing</t>
  </si>
  <si>
    <t>Cold</t>
  </si>
  <si>
    <t>Cool</t>
  </si>
  <si>
    <t>Temperate</t>
  </si>
  <si>
    <t>Warm</t>
  </si>
  <si>
    <t>Hot</t>
  </si>
  <si>
    <t>Extreme heat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</si>
</sst>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9">
    <font>
      <sz val="11.0"/>
      <color theme="1"/>
      <name val="Arial"/>
    </font>
    <font>
      <b/>
      <sz val="16.0"/>
      <color rgb="FF000000"/>
      <name val="Georgia"/>
    </font>
    <font>
      <u/>
      <color rgb="FF1155CC"/>
    </font>
    <font>
      <sz val="12.0"/>
      <color rgb="FF000000"/>
      <name val="Calibri"/>
    </font>
    <font>
      <sz val="12.0"/>
      <color theme="1"/>
      <name val="Calibri"/>
    </font>
    <font>
      <color theme="1"/>
      <name val="Calibri"/>
    </font>
    <font>
      <b/>
      <sz val="11.0"/>
      <color rgb="FFFFFFFF"/>
      <name val="Calibri"/>
    </font>
    <font>
      <sz val="11.0"/>
      <color rgb="FF000000"/>
      <name val="Calibri"/>
    </font>
    <font>
      <color rgb="FF000000"/>
      <name val="Calibri"/>
    </font>
    <font>
      <sz val="11.0"/>
      <color theme="1"/>
      <name val="Calibri"/>
    </font>
    <font>
      <b/>
      <sz val="11.0"/>
      <color theme="0"/>
      <name val="Calibri"/>
    </font>
    <font/>
    <font>
      <sz val="11.0"/>
      <color rgb="FF000000"/>
      <name val="Inconsolata"/>
    </font>
    <font>
      <b/>
      <sz val="10.0"/>
      <color rgb="FF000000"/>
      <name val="Georgia"/>
    </font>
    <font>
      <sz val="11.0"/>
      <color rgb="FF000000"/>
      <name val="Arial"/>
    </font>
    <font>
      <sz val="10.0"/>
      <color rgb="FF000000"/>
      <name val="Calibri"/>
    </font>
    <font>
      <b/>
      <sz val="10.0"/>
      <color rgb="FF000000"/>
      <name val="Calibri"/>
    </font>
    <font>
      <sz val="11.0"/>
      <color rgb="FFFFFFFF"/>
      <name val="Calibri"/>
    </font>
    <font>
      <sz val="11.0"/>
      <color rgb="FFF7981D"/>
      <name val="Calibri"/>
    </font>
  </fonts>
  <fills count="14">
    <fill>
      <patternFill patternType="none"/>
    </fill>
    <fill>
      <patternFill patternType="lightGray"/>
    </fill>
    <fill>
      <patternFill patternType="solid">
        <fgColor rgb="FF5B9BD5"/>
        <bgColor rgb="FF5B9BD5"/>
      </patternFill>
    </fill>
    <fill>
      <patternFill patternType="solid">
        <fgColor rgb="FFFFFFFF"/>
        <bgColor rgb="FFFFFFFF"/>
      </patternFill>
    </fill>
    <fill>
      <patternFill patternType="solid">
        <fgColor rgb="FFFBE4D5"/>
        <bgColor rgb="FFFBE4D5"/>
      </patternFill>
    </fill>
    <fill>
      <patternFill patternType="solid">
        <fgColor theme="4"/>
        <bgColor theme="4"/>
      </patternFill>
    </fill>
    <fill>
      <patternFill patternType="solid">
        <fgColor rgb="FFDEEAF6"/>
        <bgColor rgb="FFDEEAF6"/>
      </patternFill>
    </fill>
    <fill>
      <patternFill patternType="solid">
        <fgColor rgb="FFEFEFEF"/>
        <bgColor rgb="FFEFEFEF"/>
      </patternFill>
    </fill>
    <fill>
      <patternFill patternType="solid">
        <fgColor rgb="FFF2F2F2"/>
        <bgColor rgb="FFF2F2F2"/>
      </patternFill>
    </fill>
    <fill>
      <patternFill patternType="solid">
        <fgColor theme="0"/>
        <bgColor theme="0"/>
      </patternFill>
    </fill>
    <fill>
      <patternFill patternType="solid">
        <fgColor rgb="FFFEF5F0"/>
        <bgColor rgb="FFFEF5F0"/>
      </patternFill>
    </fill>
    <fill>
      <patternFill patternType="solid">
        <fgColor rgb="FF9FC5E8"/>
        <bgColor rgb="FF9FC5E8"/>
      </patternFill>
    </fill>
    <fill>
      <patternFill patternType="solid">
        <fgColor rgb="FFCFE2F3"/>
        <bgColor rgb="FFCFE2F3"/>
      </patternFill>
    </fill>
    <fill>
      <patternFill patternType="solid">
        <fgColor rgb="FF93C47D"/>
        <bgColor rgb="FF93C47D"/>
      </patternFill>
    </fill>
  </fills>
  <borders count="22">
    <border/>
    <border>
      <left/>
      <right/>
      <top/>
      <bottom/>
    </border>
    <border>
      <left style="thin">
        <color rgb="FF9CC2E5"/>
      </left>
      <right/>
      <top style="thin">
        <color rgb="FF9CC2E5"/>
      </top>
      <bottom/>
    </border>
    <border>
      <left style="thin">
        <color rgb="FF000000"/>
      </left>
      <right/>
      <top style="thin">
        <color rgb="FF000000"/>
      </top>
      <bottom/>
    </border>
    <border>
      <left style="thin">
        <color rgb="FF9CC2E5"/>
      </left>
      <right/>
      <top style="thin">
        <color rgb="FF000000"/>
      </top>
      <bottom/>
    </border>
    <border>
      <left style="thin">
        <color rgb="FF9CC2E5"/>
      </left>
      <top style="thin">
        <color rgb="FF000000"/>
      </top>
      <bottom/>
    </border>
    <border>
      <top style="thin">
        <color rgb="FF000000"/>
      </top>
    </border>
    <border>
      <right style="thin">
        <color rgb="FF000000"/>
      </right>
      <top style="thin">
        <color rgb="FF000000"/>
      </top>
    </border>
    <border>
      <left style="thin">
        <color rgb="FF9CC2E5"/>
      </left>
      <top style="thin">
        <color rgb="FF9CC2E5"/>
      </top>
      <bottom/>
    </border>
    <border>
      <right/>
      <top style="thin">
        <color rgb="FF9CC2E5"/>
      </top>
      <bottom/>
    </border>
    <border>
      <top style="thin">
        <color rgb="FF9CC2E5"/>
      </top>
    </border>
    <border>
      <left/>
      <right/>
      <top style="thin">
        <color rgb="FF9CC2E5"/>
      </top>
      <bottom/>
    </border>
    <border>
      <left style="thin">
        <color rgb="FF000000"/>
      </left>
    </border>
    <border>
      <right style="thin">
        <color rgb="FF000000"/>
      </right>
    </border>
    <border>
      <left/>
      <right/>
      <top/>
    </border>
    <border>
      <left/>
      <right/>
      <bottom/>
    </border>
    <border>
      <left/>
      <right/>
    </border>
    <border>
      <left style="thin">
        <color rgb="FF000000"/>
      </left>
      <bottom style="thin">
        <color rgb="FF000000"/>
      </bottom>
    </border>
    <border>
      <bottom style="thin">
        <color rgb="FF000000"/>
      </bottom>
    </border>
    <border>
      <right style="thin">
        <color rgb="FF000000"/>
      </right>
      <bottom style="thin">
        <color rgb="FF000000"/>
      </bottom>
    </border>
    <border>
      <left/>
    </border>
    <border>
      <left style="thin">
        <color rgb="FF000000"/>
      </left>
      <top style="thin">
        <color rgb="FF000000"/>
      </top>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2" numFmtId="0" xfId="0" applyAlignment="1" applyFont="1">
      <alignment readingOrder="0" shrinkToFit="0" wrapText="1"/>
    </xf>
    <xf borderId="0" fillId="0" fontId="3" numFmtId="0" xfId="0" applyAlignment="1" applyFont="1">
      <alignment horizontal="left" readingOrder="0" shrinkToFit="0" vertical="center" wrapText="1"/>
    </xf>
    <xf borderId="0" fillId="0" fontId="4" numFmtId="0" xfId="0" applyAlignment="1" applyFont="1">
      <alignment readingOrder="0"/>
    </xf>
    <xf borderId="0" fillId="0" fontId="3" numFmtId="0" xfId="0" applyAlignment="1" applyFont="1">
      <alignment horizontal="left" shrinkToFit="0" vertical="center" wrapText="1"/>
    </xf>
    <xf borderId="0" fillId="0" fontId="5" numFmtId="0" xfId="0" applyAlignment="1" applyFont="1">
      <alignment readingOrder="0"/>
    </xf>
    <xf borderId="0" fillId="2" fontId="6" numFmtId="0" xfId="0" applyAlignment="1" applyFill="1" applyFont="1">
      <alignment vertical="bottom"/>
    </xf>
    <xf borderId="0" fillId="3" fontId="7" numFmtId="0" xfId="0" applyAlignment="1" applyFill="1" applyFont="1">
      <alignment horizontal="right" readingOrder="0"/>
    </xf>
    <xf borderId="0" fillId="0" fontId="7" numFmtId="0" xfId="0" applyAlignment="1" applyFont="1">
      <alignment horizontal="right" readingOrder="0"/>
    </xf>
    <xf borderId="0" fillId="0" fontId="5" numFmtId="0" xfId="0" applyAlignment="1" applyFont="1">
      <alignment horizontal="left" shrinkToFit="0" vertical="top" wrapText="1"/>
    </xf>
    <xf borderId="1" fillId="4" fontId="7" numFmtId="0" xfId="0" applyAlignment="1" applyBorder="1" applyFill="1" applyFont="1">
      <alignment readingOrder="0"/>
    </xf>
    <xf borderId="0" fillId="4" fontId="8" numFmtId="0" xfId="0" applyAlignment="1" applyFont="1">
      <alignment horizontal="center" readingOrder="0"/>
    </xf>
    <xf borderId="0" fillId="0" fontId="9" numFmtId="0" xfId="0" applyAlignment="1" applyFont="1">
      <alignment horizontal="right"/>
    </xf>
    <xf borderId="0" fillId="2" fontId="6" numFmtId="0" xfId="0" applyAlignment="1" applyFont="1">
      <alignment horizontal="center" vertical="bottom"/>
    </xf>
    <xf borderId="0" fillId="2" fontId="6" numFmtId="0" xfId="0" applyAlignment="1" applyFont="1">
      <alignment horizontal="center" readingOrder="0" vertical="bottom"/>
    </xf>
    <xf borderId="0" fillId="3" fontId="7" numFmtId="0" xfId="0" applyFont="1"/>
    <xf borderId="1" fillId="4" fontId="7" numFmtId="0" xfId="0" applyAlignment="1" applyBorder="1" applyFont="1">
      <alignment horizontal="center" readingOrder="0"/>
    </xf>
    <xf borderId="0" fillId="4" fontId="7" numFmtId="0" xfId="0" applyAlignment="1" applyFont="1">
      <alignment horizontal="center" readingOrder="0"/>
    </xf>
    <xf borderId="0" fillId="3" fontId="5" numFmtId="0" xfId="0" applyAlignment="1" applyFont="1">
      <alignment horizontal="left" shrinkToFit="0" vertical="top" wrapText="1"/>
    </xf>
    <xf borderId="0" fillId="3" fontId="5" numFmtId="0" xfId="0" applyAlignment="1" applyFont="1">
      <alignment readingOrder="0"/>
    </xf>
    <xf borderId="0" fillId="0" fontId="9" numFmtId="0" xfId="0" applyAlignment="1" applyFont="1">
      <alignment shrinkToFit="0" wrapText="1"/>
    </xf>
    <xf borderId="2" fillId="5" fontId="10" numFmtId="0" xfId="0" applyBorder="1" applyFill="1" applyFont="1"/>
    <xf borderId="0" fillId="3" fontId="5" numFmtId="0" xfId="0" applyFont="1"/>
    <xf borderId="3" fillId="5" fontId="10" numFmtId="0" xfId="0" applyBorder="1" applyFont="1"/>
    <xf borderId="4" fillId="5" fontId="10" numFmtId="0" xfId="0" applyBorder="1" applyFont="1"/>
    <xf borderId="5" fillId="5" fontId="10" numFmtId="0" xfId="0" applyBorder="1" applyFont="1"/>
    <xf borderId="6" fillId="5" fontId="6" numFmtId="0" xfId="0" applyAlignment="1" applyBorder="1" applyFont="1">
      <alignment readingOrder="0"/>
    </xf>
    <xf borderId="7" fillId="5" fontId="6" numFmtId="0" xfId="0" applyAlignment="1" applyBorder="1" applyFont="1">
      <alignment readingOrder="0"/>
    </xf>
    <xf borderId="8" fillId="5" fontId="6" numFmtId="0" xfId="0" applyAlignment="1" applyBorder="1" applyFont="1">
      <alignment horizontal="center" readingOrder="0"/>
    </xf>
    <xf borderId="9" fillId="0" fontId="11" numFmtId="0" xfId="0" applyBorder="1" applyFont="1"/>
    <xf borderId="0" fillId="0" fontId="5" numFmtId="0" xfId="0" applyFont="1"/>
    <xf borderId="0" fillId="6" fontId="7" numFmtId="0" xfId="0" applyFill="1" applyFont="1"/>
    <xf borderId="10" fillId="0" fontId="9" numFmtId="0" xfId="0" applyBorder="1" applyFont="1"/>
    <xf borderId="11" fillId="6" fontId="9" numFmtId="9" xfId="0" applyBorder="1" applyFont="1" applyNumberFormat="1"/>
    <xf borderId="0" fillId="6" fontId="9" numFmtId="0" xfId="0" applyAlignment="1" applyFont="1">
      <alignment horizontal="right" vertical="bottom"/>
    </xf>
    <xf borderId="0" fillId="3" fontId="12" numFmtId="0" xfId="0" applyFont="1"/>
    <xf borderId="12" fillId="4" fontId="9" numFmtId="2" xfId="0" applyBorder="1" applyFont="1" applyNumberFormat="1"/>
    <xf borderId="12" fillId="4" fontId="9" numFmtId="2" xfId="0" applyAlignment="1" applyBorder="1" applyFont="1" applyNumberFormat="1">
      <alignment horizontal="right" vertical="bottom"/>
    </xf>
    <xf borderId="0" fillId="6" fontId="9" numFmtId="1" xfId="0" applyAlignment="1" applyFont="1" applyNumberFormat="1">
      <alignment horizontal="right" vertical="bottom"/>
    </xf>
    <xf borderId="13" fillId="6" fontId="9" numFmtId="1" xfId="0" applyAlignment="1" applyBorder="1" applyFont="1" applyNumberFormat="1">
      <alignment horizontal="right" vertical="bottom"/>
    </xf>
    <xf borderId="1" fillId="7" fontId="13" numFmtId="0" xfId="0" applyAlignment="1" applyBorder="1" applyFill="1" applyFont="1">
      <alignment horizontal="center" vertical="center"/>
    </xf>
    <xf borderId="1" fillId="8" fontId="9" numFmtId="0" xfId="0" applyAlignment="1" applyBorder="1" applyFill="1" applyFont="1">
      <alignment horizontal="left" vertical="top"/>
    </xf>
    <xf borderId="0" fillId="0" fontId="13" numFmtId="0" xfId="0" applyAlignment="1" applyFont="1">
      <alignment horizontal="center" vertical="center"/>
    </xf>
    <xf borderId="0" fillId="0" fontId="9" numFmtId="0" xfId="0" applyAlignment="1" applyFont="1">
      <alignment horizontal="left" shrinkToFit="0" vertical="top" wrapText="1"/>
    </xf>
    <xf borderId="0" fillId="3" fontId="14" numFmtId="0" xfId="0" applyAlignment="1" applyFont="1">
      <alignment readingOrder="0"/>
    </xf>
    <xf borderId="11" fillId="6" fontId="9" numFmtId="0" xfId="0" applyBorder="1" applyFont="1"/>
    <xf borderId="14" fillId="7" fontId="13" numFmtId="0" xfId="0" applyAlignment="1" applyBorder="1" applyFont="1">
      <alignment horizontal="center" vertical="center"/>
    </xf>
    <xf borderId="14" fillId="8" fontId="9" numFmtId="0" xfId="0" applyAlignment="1" applyBorder="1" applyFont="1">
      <alignment horizontal="left" shrinkToFit="0" vertical="top" wrapText="1"/>
    </xf>
    <xf borderId="15" fillId="0" fontId="11" numFmtId="0" xfId="0" applyBorder="1" applyFont="1"/>
    <xf borderId="14" fillId="3" fontId="13" numFmtId="0" xfId="0" applyAlignment="1" applyBorder="1" applyFont="1">
      <alignment horizontal="center" vertical="center"/>
    </xf>
    <xf borderId="16" fillId="0" fontId="11" numFmtId="0" xfId="0" applyBorder="1" applyFont="1"/>
    <xf borderId="0" fillId="0" fontId="9" numFmtId="0" xfId="0" applyFont="1"/>
    <xf borderId="0" fillId="0" fontId="9" numFmtId="0" xfId="0" applyAlignment="1" applyFont="1">
      <alignment horizontal="left" vertical="top"/>
    </xf>
    <xf borderId="0" fillId="0" fontId="7" numFmtId="0" xfId="0" applyAlignment="1" applyFont="1">
      <alignment horizontal="left" readingOrder="0" shrinkToFit="0" vertical="top" wrapText="1"/>
    </xf>
    <xf borderId="0" fillId="3" fontId="9" numFmtId="0" xfId="0" applyFont="1"/>
    <xf borderId="17" fillId="4" fontId="9" numFmtId="2" xfId="0" applyBorder="1" applyFont="1" applyNumberFormat="1"/>
    <xf borderId="17" fillId="4" fontId="9" numFmtId="2" xfId="0" applyAlignment="1" applyBorder="1" applyFont="1" applyNumberFormat="1">
      <alignment horizontal="right" vertical="bottom"/>
    </xf>
    <xf borderId="18" fillId="6" fontId="9" numFmtId="1" xfId="0" applyAlignment="1" applyBorder="1" applyFont="1" applyNumberFormat="1">
      <alignment horizontal="right" vertical="bottom"/>
    </xf>
    <xf borderId="19" fillId="6" fontId="9" numFmtId="1" xfId="0" applyAlignment="1" applyBorder="1" applyFont="1" applyNumberFormat="1">
      <alignment horizontal="right" vertical="bottom"/>
    </xf>
    <xf borderId="0" fillId="2" fontId="6" numFmtId="0" xfId="0" applyAlignment="1" applyFont="1">
      <alignment readingOrder="0" vertical="bottom"/>
    </xf>
    <xf borderId="0" fillId="9" fontId="5" numFmtId="0" xfId="0" applyFill="1" applyFont="1"/>
    <xf borderId="0" fillId="4" fontId="15" numFmtId="9" xfId="0" applyAlignment="1" applyFont="1" applyNumberFormat="1">
      <alignment horizontal="center" vertical="center"/>
    </xf>
    <xf borderId="0" fillId="0" fontId="16" numFmtId="0" xfId="0" applyAlignment="1" applyFont="1">
      <alignment horizontal="left" readingOrder="0" vertical="center"/>
    </xf>
    <xf borderId="0" fillId="0" fontId="16" numFmtId="0" xfId="0" applyAlignment="1" applyFont="1">
      <alignment horizontal="center" vertical="center"/>
    </xf>
    <xf borderId="0" fillId="0" fontId="16" numFmtId="0" xfId="0" applyAlignment="1" applyFont="1">
      <alignment horizontal="center" readingOrder="0" vertical="center"/>
    </xf>
    <xf borderId="0" fillId="3" fontId="16" numFmtId="0" xfId="0" applyAlignment="1" applyFont="1">
      <alignment horizontal="left" readingOrder="0" vertical="center"/>
    </xf>
    <xf borderId="0" fillId="3" fontId="16" numFmtId="0" xfId="0" applyAlignment="1" applyFont="1">
      <alignment horizontal="center" vertical="center"/>
    </xf>
    <xf borderId="0" fillId="3" fontId="16" numFmtId="0" xfId="0" applyAlignment="1" applyFont="1">
      <alignment horizontal="center" readingOrder="0" vertical="center"/>
    </xf>
    <xf borderId="0" fillId="0" fontId="7" numFmtId="0" xfId="0" applyAlignment="1" applyFont="1">
      <alignment readingOrder="0"/>
    </xf>
    <xf borderId="0" fillId="10" fontId="15" numFmtId="9" xfId="0" applyAlignment="1" applyFill="1" applyFont="1" applyNumberFormat="1">
      <alignment horizontal="center" vertical="center"/>
    </xf>
    <xf borderId="0" fillId="10" fontId="8" numFmtId="0" xfId="0" applyAlignment="1" applyFont="1">
      <alignment horizontal="center" readingOrder="0"/>
    </xf>
    <xf borderId="1" fillId="7" fontId="16" numFmtId="0" xfId="0" applyAlignment="1" applyBorder="1" applyFont="1">
      <alignment horizontal="center" vertical="center"/>
    </xf>
    <xf borderId="1" fillId="11" fontId="15" numFmtId="3" xfId="0" applyAlignment="1" applyBorder="1" applyFill="1" applyFont="1" applyNumberFormat="1">
      <alignment horizontal="center" readingOrder="0" vertical="center"/>
    </xf>
    <xf borderId="0" fillId="0" fontId="9" numFmtId="9" xfId="0" applyAlignment="1" applyFont="1" applyNumberFormat="1">
      <alignment horizontal="center" vertical="top"/>
    </xf>
    <xf borderId="0" fillId="0" fontId="9" numFmtId="2" xfId="0" applyFont="1" applyNumberFormat="1"/>
    <xf borderId="1" fillId="12" fontId="15" numFmtId="3" xfId="0" applyAlignment="1" applyBorder="1" applyFill="1" applyFont="1" applyNumberFormat="1">
      <alignment horizontal="center" readingOrder="0" vertical="center"/>
    </xf>
    <xf borderId="1" fillId="7" fontId="16" numFmtId="0" xfId="0" applyAlignment="1" applyBorder="1" applyFont="1">
      <alignment horizontal="center" readingOrder="0" vertical="center"/>
    </xf>
    <xf borderId="0" fillId="4" fontId="15" numFmtId="0" xfId="0" applyAlignment="1" applyFont="1">
      <alignment horizontal="center" readingOrder="0" vertical="center"/>
    </xf>
    <xf borderId="0" fillId="13" fontId="9" numFmtId="9" xfId="0" applyFill="1" applyFont="1" applyNumberFormat="1"/>
    <xf borderId="0" fillId="0" fontId="16" numFmtId="0" xfId="0" applyAlignment="1" applyFont="1">
      <alignment horizontal="left" vertical="center"/>
    </xf>
    <xf borderId="0" fillId="3" fontId="16" numFmtId="0" xfId="0" applyAlignment="1" applyFont="1">
      <alignment horizontal="left" vertical="center"/>
    </xf>
    <xf borderId="20" fillId="6" fontId="9" numFmtId="2" xfId="0" applyAlignment="1" applyBorder="1" applyFont="1" applyNumberFormat="1">
      <alignment horizontal="right" vertical="bottom"/>
    </xf>
    <xf borderId="0" fillId="6" fontId="9" numFmtId="2" xfId="0" applyAlignment="1" applyFont="1" applyNumberFormat="1">
      <alignment horizontal="right" vertical="bottom"/>
    </xf>
    <xf borderId="0" fillId="6" fontId="8" numFmtId="0" xfId="0" applyAlignment="1" applyFont="1">
      <alignment horizontal="center"/>
    </xf>
    <xf borderId="0" fillId="4" fontId="8" numFmtId="164" xfId="0" applyAlignment="1" applyFont="1" applyNumberFormat="1">
      <alignment horizontal="center" readingOrder="0"/>
    </xf>
    <xf borderId="0" fillId="6" fontId="9" numFmtId="2" xfId="0" applyAlignment="1" applyFont="1" applyNumberFormat="1">
      <alignment vertical="bottom"/>
    </xf>
    <xf borderId="0" fillId="10" fontId="8" numFmtId="164" xfId="0" applyAlignment="1" applyFont="1" applyNumberFormat="1">
      <alignment horizontal="center" readingOrder="0"/>
    </xf>
    <xf borderId="20" fillId="6" fontId="9" numFmtId="2" xfId="0" applyAlignment="1" applyBorder="1" applyFont="1" applyNumberFormat="1">
      <alignment vertical="bottom"/>
    </xf>
    <xf borderId="0" fillId="4" fontId="8" numFmtId="0" xfId="0" applyAlignment="1" applyFont="1">
      <alignment horizontal="center"/>
    </xf>
    <xf borderId="0" fillId="0" fontId="9" numFmtId="0" xfId="0" applyAlignment="1" applyFont="1">
      <alignment horizontal="center" vertical="top"/>
    </xf>
    <xf borderId="0" fillId="3" fontId="17" numFmtId="0" xfId="0" applyAlignment="1" applyFont="1">
      <alignment horizontal="center" vertical="bottom"/>
    </xf>
    <xf borderId="0" fillId="10" fontId="8" numFmtId="0" xfId="0" applyAlignment="1" applyFont="1">
      <alignment horizontal="center"/>
    </xf>
    <xf borderId="1" fillId="4" fontId="15" numFmtId="3" xfId="0" applyAlignment="1" applyBorder="1" applyFont="1" applyNumberFormat="1">
      <alignment horizontal="center" readingOrder="0" vertical="center"/>
    </xf>
    <xf borderId="1" fillId="10" fontId="15" numFmtId="3" xfId="0" applyAlignment="1" applyBorder="1" applyFont="1" applyNumberFormat="1">
      <alignment horizontal="center" readingOrder="0" vertical="center"/>
    </xf>
    <xf borderId="0" fillId="0" fontId="9" numFmtId="0" xfId="0" applyAlignment="1" applyFont="1">
      <alignment vertical="bottom"/>
    </xf>
    <xf borderId="0" fillId="6" fontId="8" numFmtId="0" xfId="0" applyAlignment="1" applyFont="1">
      <alignment horizontal="center" readingOrder="0"/>
    </xf>
    <xf borderId="0" fillId="0" fontId="9" numFmtId="9" xfId="0" applyFont="1" applyNumberFormat="1"/>
    <xf borderId="21" fillId="0" fontId="5" numFmtId="0" xfId="0" applyAlignment="1" applyBorder="1" applyFont="1">
      <alignment readingOrder="0" shrinkToFit="0" wrapText="1"/>
    </xf>
    <xf borderId="6" fillId="0" fontId="11" numFmtId="0" xfId="0" applyBorder="1" applyFont="1"/>
    <xf borderId="7" fillId="0" fontId="11" numFmtId="0" xfId="0" applyBorder="1" applyFont="1"/>
    <xf borderId="12" fillId="0" fontId="11" numFmtId="0" xfId="0" applyBorder="1" applyFont="1"/>
    <xf borderId="13" fillId="0" fontId="11" numFmtId="0" xfId="0" applyBorder="1" applyFont="1"/>
    <xf borderId="12" fillId="0" fontId="5" numFmtId="0" xfId="0" applyAlignment="1" applyBorder="1" applyFont="1">
      <alignment readingOrder="0"/>
    </xf>
    <xf borderId="13" fillId="0" fontId="5" numFmtId="0" xfId="0" applyAlignment="1" applyBorder="1" applyFont="1">
      <alignment readingOrder="0"/>
    </xf>
    <xf borderId="12" fillId="0" fontId="5" numFmtId="0" xfId="0" applyBorder="1" applyFont="1"/>
    <xf borderId="0" fillId="0" fontId="5" numFmtId="0" xfId="0" applyFont="1"/>
    <xf borderId="0" fillId="0" fontId="5" numFmtId="0" xfId="0" applyAlignment="1" applyFont="1">
      <alignment readingOrder="0"/>
    </xf>
    <xf borderId="13" fillId="0" fontId="5" numFmtId="0" xfId="0" applyBorder="1" applyFont="1"/>
    <xf borderId="0" fillId="6" fontId="8" numFmtId="9" xfId="0" applyAlignment="1" applyFont="1" applyNumberFormat="1">
      <alignment horizontal="center"/>
    </xf>
    <xf borderId="0" fillId="10" fontId="5" numFmtId="0" xfId="0" applyAlignment="1" applyFont="1">
      <alignment horizontal="center" readingOrder="0"/>
    </xf>
    <xf borderId="0" fillId="0" fontId="18" numFmtId="0" xfId="0" applyFont="1"/>
    <xf borderId="17" fillId="0" fontId="5" numFmtId="0" xfId="0" applyBorder="1" applyFont="1"/>
    <xf borderId="18" fillId="0" fontId="5" numFmtId="0" xfId="0" applyBorder="1" applyFont="1"/>
    <xf borderId="18" fillId="0" fontId="18" numFmtId="0" xfId="0" applyBorder="1" applyFont="1"/>
    <xf borderId="19" fillId="0" fontId="5" numFmtId="0" xfId="0" applyBorder="1" applyFont="1"/>
  </cellXfs>
  <cellStyles count="1">
    <cellStyle xfId="0" name="Normal" builtinId="0"/>
  </cellStyles>
  <dxfs count="3">
    <dxf>
      <font/>
      <fill>
        <patternFill patternType="none"/>
      </fill>
      <border/>
    </dxf>
    <dxf>
      <font/>
      <fill>
        <patternFill patternType="solid">
          <fgColor rgb="FFDEEAF6"/>
          <bgColor rgb="FFDEEAF6"/>
        </patternFill>
      </fill>
      <border/>
    </dxf>
    <dxf>
      <font/>
      <fill>
        <patternFill patternType="solid">
          <fgColor theme="4"/>
          <bgColor theme="4"/>
        </patternFill>
      </fill>
      <border/>
    </dxf>
  </dxfs>
  <tableStyles count="11">
    <tableStyle count="2" pivot="0" name="Weather Generator-style">
      <tableStyleElement dxfId="1" type="firstRowStripe"/>
      <tableStyleElement dxfId="1" type="secondRowStripe"/>
    </tableStyle>
    <tableStyle count="3" pivot="0" name="Weather Generator-style 2">
      <tableStyleElement dxfId="2" type="headerRow"/>
      <tableStyleElement dxfId="1" type="firstRowStripe"/>
      <tableStyleElement dxfId="1" type="secondRowStripe"/>
    </tableStyle>
    <tableStyle count="3" pivot="0" name="Preset Creator-style">
      <tableStyleElement dxfId="2" type="headerRow"/>
      <tableStyleElement dxfId="1" type="firstRowStripe"/>
      <tableStyleElement dxfId="1" type="secondRowStripe"/>
    </tableStyle>
    <tableStyle count="3" pivot="0" name="Preset Creator-style 2">
      <tableStyleElement dxfId="2" type="headerRow"/>
      <tableStyleElement dxfId="1" type="firstRowStripe"/>
      <tableStyleElement dxfId="1" type="secondRowStripe"/>
    </tableStyle>
    <tableStyle count="3" pivot="0" name="Preset Creator-style 3">
      <tableStyleElement dxfId="2" type="headerRow"/>
      <tableStyleElement dxfId="1" type="firstRowStripe"/>
      <tableStyleElement dxfId="1" type="secondRowStripe"/>
    </tableStyle>
    <tableStyle count="3" pivot="0" name="Preset Creator-style 4">
      <tableStyleElement dxfId="2" type="headerRow"/>
      <tableStyleElement dxfId="1" type="firstRowStripe"/>
      <tableStyleElement dxfId="1" type="secondRowStripe"/>
    </tableStyle>
    <tableStyle count="3" pivot="0" name="Preset Creator-style 5">
      <tableStyleElement dxfId="2" type="headerRow"/>
      <tableStyleElement dxfId="1" type="firstRowStripe"/>
      <tableStyleElement dxfId="1" type="secondRowStripe"/>
    </tableStyle>
    <tableStyle count="3" pivot="0" name="Preset Creator-style 6">
      <tableStyleElement dxfId="2" type="headerRow"/>
      <tableStyleElement dxfId="1" type="firstRowStripe"/>
      <tableStyleElement dxfId="1" type="secondRowStripe"/>
    </tableStyle>
    <tableStyle count="3" pivot="0" name="Preset Creator-style 7">
      <tableStyleElement dxfId="2" type="headerRow"/>
      <tableStyleElement dxfId="1" type="firstRowStripe"/>
      <tableStyleElement dxfId="1" type="secondRowStripe"/>
    </tableStyle>
    <tableStyle count="3" pivot="0" name="Preset Creator-style 8">
      <tableStyleElement dxfId="2" type="headerRow"/>
      <tableStyleElement dxfId="1" type="firstRowStripe"/>
      <tableStyleElement dxfId="1" type="secondRowStripe"/>
    </tableStyle>
    <tableStyle count="3" pivot="0" name="Preset Creator-style 9">
      <tableStyleElement dxfId="2" type="headerRow"/>
      <tableStyleElement dxfId="1"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1:F2" displayName="Table_1" id="1">
  <tableColumns count="2">
    <tableColumn name="Column1" id="1"/>
    <tableColumn name="Column2" id="2"/>
  </tableColumns>
  <tableStyleInfo name="Weather Generator-style" showColumnStripes="0" showFirstColumn="1" showLastColumn="1" showRowStripes="1"/>
</table>
</file>

<file path=xl/tables/table2.xml><?xml version="1.0" encoding="utf-8"?>
<table xmlns="http://schemas.openxmlformats.org/spreadsheetml/2006/main" headerRowCount="0" ref="A7:I49" displayName="Table_2" id="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Weather Generator-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21:T24" displayName="Table_3" id="3">
  <tableColumns count="3">
    <tableColumn name="No Wind" id="1"/>
    <tableColumn name="Low Winds" id="2"/>
    <tableColumn name="High Winds" id="3"/>
  </tableColumns>
  <tableStyleInfo name="Preset Creator-style" showColumnStripes="0" showFirstColumn="1" showLastColumn="1" showRowStripes="1"/>
</table>
</file>

<file path=xl/tables/table4.xml><?xml version="1.0" encoding="utf-8"?>
<table xmlns="http://schemas.openxmlformats.org/spreadsheetml/2006/main" ref="R15:T18" displayName="Table_4" id="4">
  <tableColumns count="3">
    <tableColumn name="Clear Skies" id="1"/>
    <tableColumn name="Light Rain" id="2"/>
    <tableColumn name="Heavy Rain" id="3"/>
  </tableColumns>
  <tableStyleInfo name="Preset Creator-style 2" showColumnStripes="0" showFirstColumn="1" showLastColumn="1" showRowStripes="1"/>
</table>
</file>

<file path=xl/tables/table5.xml><?xml version="1.0" encoding="utf-8"?>
<table xmlns="http://schemas.openxmlformats.org/spreadsheetml/2006/main" ref="R8:T11" displayName="Table_5" id="5">
  <tableColumns count="3">
    <tableColumn name="No Wind" id="1"/>
    <tableColumn name="Low Winds" id="2"/>
    <tableColumn name="High Winds" id="3"/>
  </tableColumns>
  <tableStyleInfo name="Preset Creator-style 3" showColumnStripes="0" showFirstColumn="1" showLastColumn="1" showRowStripes="1"/>
</table>
</file>

<file path=xl/tables/table6.xml><?xml version="1.0" encoding="utf-8"?>
<table xmlns="http://schemas.openxmlformats.org/spreadsheetml/2006/main" headerRowCount="0" ref="A1:D8" displayName="Table_6" id="6">
  <tableColumns count="4">
    <tableColumn name="Column1" id="1"/>
    <tableColumn name="Column2" id="2"/>
    <tableColumn name="Column3" id="3"/>
    <tableColumn name="Column4" id="4"/>
  </tableColumns>
  <tableStyleInfo name="Preset Creator-style 4"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M15:O18" displayName="Table_7" id="7">
  <tableColumns count="3">
    <tableColumn name="Clear Skies" id="1"/>
    <tableColumn name="Light Rain" id="2"/>
    <tableColumn name="Heavy Rain" id="3"/>
  </tableColumns>
  <tableStyleInfo name="Preset Creator-style 5" showColumnStripes="0" showFirstColumn="1" showLastColumn="1" showRowStripes="1"/>
</table>
</file>

<file path=xl/tables/table8.xml><?xml version="1.0" encoding="utf-8"?>
<table xmlns="http://schemas.openxmlformats.org/spreadsheetml/2006/main" ref="M21:O24" displayName="Table_8" id="8">
  <tableColumns count="3">
    <tableColumn name="No Wind" id="1"/>
    <tableColumn name="Low Winds" id="2"/>
    <tableColumn name="High Winds" id="3"/>
  </tableColumns>
  <tableStyleInfo name="Preset Creator-style 6" showColumnStripes="0" showFirstColumn="1" showLastColumn="1" showRowStripes="1"/>
</table>
</file>

<file path=xl/tables/table9.xml><?xml version="1.0" encoding="utf-8"?>
<table xmlns="http://schemas.openxmlformats.org/spreadsheetml/2006/main" ref="M8:O11" displayName="Table_9" id="9">
  <tableColumns count="3">
    <tableColumn name="No Wind" id="1"/>
    <tableColumn name="Low Winds" id="2"/>
    <tableColumn name="High Winds" id="3"/>
  </tableColumns>
  <tableStyleInfo name="Preset Creator-style 7" showColumnStripes="0" showFirstColumn="1" showLastColumn="1" showRowStripes="1"/>
</table>
</file>

<file path=xl/tables/table10.xml><?xml version="1.0" encoding="utf-8"?>
<table xmlns="http://schemas.openxmlformats.org/spreadsheetml/2006/main" ref="M2:O5" displayName="Table_10" id="10">
  <tableColumns count="3">
    <tableColumn name="Clear Skies" id="1"/>
    <tableColumn name="Light Rain" id="2"/>
    <tableColumn name="Heavy Rain" id="3"/>
  </tableColumns>
  <tableStyleInfo name="Preset Creator-style 8" showColumnStripes="0" showFirstColumn="1" showLastColumn="1" showRowStripes="1"/>
</table>
</file>

<file path=xl/tables/table11.xml><?xml version="1.0" encoding="utf-8"?>
<table xmlns="http://schemas.openxmlformats.org/spreadsheetml/2006/main" ref="R2:T5" displayName="Table_11" id="11">
  <tableColumns count="3">
    <tableColumn name="Clear Skies" id="1"/>
    <tableColumn name="Light Rain" id="2"/>
    <tableColumn name="Heavy Rain" id="3"/>
  </tableColumns>
  <tableStyleInfo name="Preset Creator-style 9"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DnDBehindTheScreen/comments/f40s8y/izirions_enchiridion_of_the_west_marches_a_10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4" Type="http://schemas.openxmlformats.org/officeDocument/2006/relationships/table" Target="../tables/table1.x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3.xml"/><Relationship Id="rId13" Type="http://schemas.openxmlformats.org/officeDocument/2006/relationships/table" Target="../tables/table5.xml"/><Relationship Id="rId12" Type="http://schemas.openxmlformats.org/officeDocument/2006/relationships/table" Target="../tables/table4.xml"/><Relationship Id="rId15" Type="http://schemas.openxmlformats.org/officeDocument/2006/relationships/table" Target="../tables/table7.xml"/><Relationship Id="rId14" Type="http://schemas.openxmlformats.org/officeDocument/2006/relationships/table" Target="../tables/table6.xml"/><Relationship Id="rId17" Type="http://schemas.openxmlformats.org/officeDocument/2006/relationships/table" Target="../tables/table9.xml"/><Relationship Id="rId16" Type="http://schemas.openxmlformats.org/officeDocument/2006/relationships/table" Target="../tables/table8.xml"/><Relationship Id="rId19" Type="http://schemas.openxmlformats.org/officeDocument/2006/relationships/table" Target="../tables/table11.xml"/><Relationship Id="rId18"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63"/>
    <col customWidth="1" min="2" max="2" width="34.75"/>
    <col customWidth="1" min="3" max="3" width="24.88"/>
    <col customWidth="1" min="4" max="26" width="7.63"/>
  </cols>
  <sheetData>
    <row r="1">
      <c r="A1" s="1" t="s">
        <v>0</v>
      </c>
      <c r="B1" s="2" t="s">
        <v>1</v>
      </c>
      <c r="C1" s="3"/>
    </row>
    <row r="2">
      <c r="A2" s="4" t="s">
        <v>2</v>
      </c>
    </row>
    <row r="4">
      <c r="A4" s="3" t="s">
        <v>3</v>
      </c>
    </row>
    <row r="6">
      <c r="A6" s="1" t="s">
        <v>4</v>
      </c>
    </row>
    <row r="7">
      <c r="A7" s="3" t="s">
        <v>5</v>
      </c>
    </row>
    <row r="8">
      <c r="A8" s="3" t="s">
        <v>6</v>
      </c>
    </row>
    <row r="9">
      <c r="A9" s="3" t="s">
        <v>7</v>
      </c>
    </row>
    <row r="10">
      <c r="A10" s="3" t="s">
        <v>8</v>
      </c>
    </row>
    <row r="12">
      <c r="A12" s="3" t="s">
        <v>9</v>
      </c>
    </row>
    <row r="13">
      <c r="A13" s="5"/>
    </row>
    <row r="14">
      <c r="A14" s="1" t="s">
        <v>10</v>
      </c>
    </row>
    <row r="15">
      <c r="A15" s="3" t="s">
        <v>11</v>
      </c>
    </row>
    <row r="16">
      <c r="A16" s="3" t="s">
        <v>12</v>
      </c>
    </row>
    <row r="17">
      <c r="A17" s="3" t="s">
        <v>13</v>
      </c>
    </row>
    <row r="18">
      <c r="A18" s="3" t="s">
        <v>14</v>
      </c>
    </row>
    <row r="19">
      <c r="A19" s="3" t="s">
        <v>15</v>
      </c>
    </row>
    <row r="20">
      <c r="A20" s="3"/>
    </row>
    <row r="21">
      <c r="A21" s="3" t="s">
        <v>16</v>
      </c>
    </row>
    <row r="22">
      <c r="A22" s="3" t="s">
        <v>17</v>
      </c>
    </row>
    <row r="23">
      <c r="A23" s="3" t="s">
        <v>18</v>
      </c>
    </row>
    <row r="24">
      <c r="A24" s="3" t="s">
        <v>19</v>
      </c>
    </row>
    <row r="25">
      <c r="A25" s="3"/>
    </row>
    <row r="26">
      <c r="A26" s="3"/>
    </row>
    <row r="27">
      <c r="A27" s="5"/>
    </row>
    <row r="28">
      <c r="A28" s="5"/>
    </row>
  </sheetData>
  <hyperlinks>
    <hyperlink r:id="rId1" ref="B1"/>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3.75"/>
    <col customWidth="1" min="2" max="2" width="5.63"/>
    <col customWidth="1" min="3" max="3" width="7.38"/>
    <col customWidth="1" min="4" max="4" width="13.0"/>
    <col customWidth="1" min="5" max="5" width="14.88"/>
    <col customWidth="1" min="6" max="8" width="11.38"/>
    <col customWidth="1" min="9" max="9" width="8.25"/>
    <col customWidth="1" min="10" max="10" width="9.13"/>
    <col customWidth="1" min="11" max="12" width="9.25"/>
    <col customWidth="1" min="13" max="13" width="10.0"/>
    <col customWidth="1" min="14" max="15" width="8.13"/>
    <col customWidth="1" min="16" max="16" width="14.13"/>
    <col customWidth="1" min="17" max="17" width="62.13"/>
    <col customWidth="1" min="18" max="23" width="7.63"/>
  </cols>
  <sheetData>
    <row r="1" ht="15.0" customHeight="1">
      <c r="B1" s="6" t="b">
        <v>0</v>
      </c>
      <c r="D1" s="7" t="s">
        <v>20</v>
      </c>
      <c r="E1" s="7" t="s">
        <v>21</v>
      </c>
      <c r="F1" s="8"/>
      <c r="G1" s="9"/>
      <c r="H1" s="9"/>
      <c r="J1" s="10" t="str">
        <f>"At these settings, there will be clear skies "&amp;TEXT('Preset Creator'!$G$6,"0%")&amp;" of the time, light precipitation "&amp;TEXT('Preset Creator'!$H$6,"0%")&amp;" of the time, and heavy precipitation "&amp;TEXT('Preset Creator'!I6,"0%")&amp;" of the time."</f>
        <v>At these settings, there will be clear skies 75% of the time, light precipitation 19% of the time, and heavy precipitation 6% of the time.</v>
      </c>
      <c r="O1" s="10"/>
    </row>
    <row r="2" ht="15.0" customHeight="1">
      <c r="D2" s="11" t="s">
        <v>22</v>
      </c>
      <c r="E2" s="12" t="s">
        <v>23</v>
      </c>
      <c r="F2" s="8"/>
      <c r="G2" s="9"/>
      <c r="H2" s="9"/>
      <c r="O2" s="10"/>
    </row>
    <row r="3" ht="15.0" customHeight="1">
      <c r="E3" s="13"/>
      <c r="F3" s="13"/>
      <c r="G3" s="9"/>
      <c r="H3" s="9"/>
      <c r="O3" s="10"/>
    </row>
    <row r="4" ht="15.0" customHeight="1">
      <c r="C4" s="6" t="s">
        <v>24</v>
      </c>
      <c r="D4" s="14" t="s">
        <v>25</v>
      </c>
      <c r="E4" s="14" t="s">
        <v>26</v>
      </c>
      <c r="F4" s="14" t="s">
        <v>27</v>
      </c>
      <c r="G4" s="15" t="s">
        <v>28</v>
      </c>
      <c r="H4" s="9"/>
      <c r="J4" s="10" t="str">
        <f>"Also at these settings, there will be "&amp;'Preset Creator'!$G$8&amp;" "&amp;TEXT('Preset Creator'!$G$12,"0%")&amp;" of the time, "&amp;'Preset Creator'!$H$8&amp;" "&amp;TEXT('Preset Creator'!$H$12,"0%")&amp;" of the time, and "&amp;'Preset Creator'!$I$8&amp;" "&amp;TEXT('Preset Creator'!I12,"0%")&amp;" of the time."</f>
        <v>Also at these settings, there will be No Wind 78% of the time, Low Winds 17% of the time, and High Winds 5% of the time.</v>
      </c>
      <c r="O4" s="10"/>
    </row>
    <row r="5" ht="15.0" customHeight="1">
      <c r="B5" s="16"/>
      <c r="D5" s="17" t="s">
        <v>29</v>
      </c>
      <c r="E5" s="17" t="s">
        <v>30</v>
      </c>
      <c r="F5" s="17" t="s">
        <v>31</v>
      </c>
      <c r="G5" s="18">
        <v>70.0</v>
      </c>
      <c r="O5" s="19"/>
    </row>
    <row r="6" ht="15.0" customHeight="1">
      <c r="J6" s="10"/>
      <c r="K6" s="10"/>
      <c r="L6" s="10"/>
      <c r="M6" s="10"/>
      <c r="N6" s="20"/>
      <c r="O6" s="20"/>
      <c r="R6" s="21"/>
    </row>
    <row r="7" ht="15.0" customHeight="1">
      <c r="A7" s="22" t="s">
        <v>32</v>
      </c>
      <c r="B7" s="22" t="s">
        <v>33</v>
      </c>
      <c r="C7" s="22" t="s">
        <v>25</v>
      </c>
      <c r="D7" s="22" t="s">
        <v>34</v>
      </c>
      <c r="E7" s="22" t="s">
        <v>26</v>
      </c>
      <c r="F7" s="22" t="s">
        <v>27</v>
      </c>
      <c r="G7" s="22" t="s">
        <v>16</v>
      </c>
      <c r="H7" s="22" t="s">
        <v>35</v>
      </c>
      <c r="I7" s="23"/>
      <c r="J7" s="24" t="s">
        <v>36</v>
      </c>
      <c r="K7" s="25" t="s">
        <v>37</v>
      </c>
      <c r="L7" s="26" t="s">
        <v>38</v>
      </c>
      <c r="M7" s="27" t="str">
        <f>IF('Preset Creator'!$B$38=32, "Actual (F)","Actual (C)")</f>
        <v>Actual (F)</v>
      </c>
      <c r="N7" s="28" t="str">
        <f>IF('Preset Creator'!$B$38=32, "Actual (C)","Actual (F)")</f>
        <v>Actual (C)</v>
      </c>
      <c r="O7" s="23"/>
      <c r="P7" s="29" t="s">
        <v>39</v>
      </c>
      <c r="Q7" s="30"/>
    </row>
    <row r="8" ht="15.0" customHeight="1">
      <c r="A8" s="31">
        <f t="shared" ref="A8:A49" si="2">IFERROR(1+A7,1)</f>
        <v>1</v>
      </c>
      <c r="B8" s="32">
        <f>IF($A8=1,IF($D$5='Preset Creator'!$A$7, 2, 1),IF($C8=1,B7+1,B7))</f>
        <v>1</v>
      </c>
      <c r="C8" s="33">
        <f>IF($A8=1,MOD(MATCH($D$5,'Preset Creator'!$A$2:$A$7,0),6)+1,IF($C7=COUNTA('Preset Creator'!$A$2:$A$7),1,C7+1))</f>
        <v>2</v>
      </c>
      <c r="D8" s="34" t="str">
        <f t="array" ref="D8">INDEX('Preset Creator'!$A$2:$A$7,$C8)</f>
        <v>Midday</v>
      </c>
      <c r="E8" s="31" t="str">
        <f t="array" ref="E8">SUBSTITUTE(INDEX('Preset Creator'!$M$2:$O$2,,MATCH(J8,INDEX('Preset Creator'!$M$3:$O$5,MATCH(IF($A8=1,E$5,SUBSTITUTE($E7,"Snow","Rain")),'Preset Creator'!$L$3:$L$5,0),),1)),IF($M8&lt;'Preset Creator'!$B$38,"Rain","N/A"),"Snow")</f>
        <v>Clear Skies</v>
      </c>
      <c r="F8" s="31" t="str">
        <f t="array" ref="F8">INDEX('Preset Creator'!$M$8:$O$8,,MATCH(K8,INDEX('Preset Creator'!$M$9:$O$11,MATCH(IF($A8=1,F$5,F7),'Preset Creator'!$L$9:$L$11,0),),1))</f>
        <v>No Wind</v>
      </c>
      <c r="G8" s="35" t="str">
        <f t="array" ref="G8">INDEX('Preset Creator'!A$36:$A$43,MATCH(M8,'Preset Creator'!B$36:$B$43,1),)</f>
        <v>Warm</v>
      </c>
      <c r="H8" s="31" t="str">
        <f>IF(AND(SUBSTITUTE($E8,"Snow","Rain")='Preset Creator'!$I$2,$F8='Preset Creator'!$I$8), IF($E8='Preset Creator'!$I$2, "STORM!", "BLIZZARD!"), "")</f>
        <v/>
      </c>
      <c r="I8" s="36"/>
      <c r="J8" s="37">
        <f t="shared" ref="J8:L8" si="1">RAND()</f>
        <v>0.5996602541</v>
      </c>
      <c r="K8" s="37">
        <f t="shared" si="1"/>
        <v>0.0005095505243</v>
      </c>
      <c r="L8" s="38">
        <f t="shared" si="1"/>
        <v>0.3935030574</v>
      </c>
      <c r="M8" s="39">
        <f t="array" ref="M8">NORMINV(L8,AVERAGE(IF(M7=$M$7,G5,M7),INDEX('Preset Creator'!$B$24:$B$33,MATCH($E$2,'Preset Creator'!$A$24:$A$33,0))+INDEX('Preset Creator'!$B$10:$B$21, MATCH($D$2,'Preset Creator'!$A$10:$A$21,0))+INDEX('Preset Creator'!$B$2:$B$7,$C8)),'Preset Creator'!$D$2)</f>
        <v>76.68952825</v>
      </c>
      <c r="N8" s="40">
        <f>IF('Preset Creator'!$B$38=32,ROUND((M8-32)*5/9,0),ROUND((M8*9/5)+32,0))</f>
        <v>25</v>
      </c>
      <c r="O8" s="23"/>
      <c r="P8" s="41" t="s">
        <v>30</v>
      </c>
      <c r="Q8" s="42" t="s">
        <v>40</v>
      </c>
    </row>
    <row r="9" ht="15.0" customHeight="1">
      <c r="A9" s="31">
        <f t="shared" si="2"/>
        <v>2</v>
      </c>
      <c r="B9" s="32">
        <f>IF($A9=1,IF($D$5='Preset Creator'!$A$2, 2, 1),IF($C9=1,B8+1,B8))</f>
        <v>1</v>
      </c>
      <c r="C9" s="33">
        <f>IF($A9=1,MOD(MATCH($D$5,'Preset Creator'!$A$2:$A$7,0),6)+1,IF($C8=COUNTA('Preset Creator'!$A$2:$A$7),1,C8+1))</f>
        <v>3</v>
      </c>
      <c r="D9" s="34" t="str">
        <f t="array" ref="D9">INDEX('Preset Creator'!$A$2:$A$7,$C9)</f>
        <v>Afternoon</v>
      </c>
      <c r="E9" s="31" t="str">
        <f t="array" ref="E9">SUBSTITUTE(INDEX('Preset Creator'!$M$2:$O$2,,MATCH(J9,INDEX('Preset Creator'!$M$3:$O$5,MATCH(IF($A9=1,E$5,SUBSTITUTE($E8,"Snow","Rain")),'Preset Creator'!$L$3:$L$5,0),),1)),IF($M9&lt;'Preset Creator'!$B$38,"Rain","N/A"),"Snow")</f>
        <v>Clear Skies</v>
      </c>
      <c r="F9" s="31" t="str">
        <f t="array" ref="F9">INDEX('Preset Creator'!$M$8:$O$8,,MATCH(K9,INDEX('Preset Creator'!$M$9:$O$11,MATCH(IF($A9=1,F$5,F8),'Preset Creator'!$L$9:$L$11,0),),1))</f>
        <v>High Winds</v>
      </c>
      <c r="G9" s="35" t="str">
        <f t="array" ref="G9">INDEX('Preset Creator'!$A$36:A$43,MATCH(M9,'Preset Creator'!$B$36:B$43,1),)</f>
        <v>Temperate</v>
      </c>
      <c r="H9" s="31" t="str">
        <f>IF(AND(SUBSTITUTE($E9,"Snow","Rain")='Preset Creator'!$I$2,$F9='Preset Creator'!$I$8), IF($E9='Preset Creator'!$I$2, "STORM!", "BLIZZARD!"), "")</f>
        <v/>
      </c>
      <c r="I9" s="36"/>
      <c r="J9" s="37">
        <f t="shared" ref="J9:L9" si="3">RAND()</f>
        <v>0.8746291775</v>
      </c>
      <c r="K9" s="37">
        <f t="shared" si="3"/>
        <v>0.9843321611</v>
      </c>
      <c r="L9" s="38">
        <f t="shared" si="3"/>
        <v>0.09234519179</v>
      </c>
      <c r="M9" s="39">
        <f t="array" ref="M9">NORMINV(L9,AVERAGE(IF(M8=$M$7,G6,M8),INDEX('Preset Creator'!$B$24:$B$33,MATCH($E$2,'Preset Creator'!$A$24:$A$33,0))+INDEX('Preset Creator'!$B$10:$B$21, MATCH($D$2,'Preset Creator'!$A$10:$A$21,0))+INDEX('Preset Creator'!$B$2:$B$7,$C9)),'Preset Creator'!$D$2)</f>
        <v>71.41147719</v>
      </c>
      <c r="N9" s="40">
        <f>IF('Preset Creator'!$B$38=32,ROUND((M9-32)*5/9,0),ROUND((M9*9/5)+32,0))</f>
        <v>22</v>
      </c>
      <c r="O9" s="23"/>
      <c r="P9" s="43" t="s">
        <v>41</v>
      </c>
      <c r="Q9" s="44" t="s">
        <v>42</v>
      </c>
    </row>
    <row r="10" ht="15.0" customHeight="1">
      <c r="A10" s="31">
        <f t="shared" si="2"/>
        <v>3</v>
      </c>
      <c r="B10" s="32">
        <f>IF($A10=1,IF($D$5='Preset Creator'!$A$2, 2, 1),IF($C10=1,B9+1,B9))</f>
        <v>1</v>
      </c>
      <c r="C10" s="33">
        <f>IF($A10=1,MOD(MATCH($D$5,'Preset Creator'!$A$2:$A$7,0),6)+1,IF($C9=COUNTA('Preset Creator'!$A$2:$A$7),1,C9+1))</f>
        <v>4</v>
      </c>
      <c r="D10" s="34" t="str">
        <f t="array" ref="D10">INDEX('Preset Creator'!$A$2:$A$7,$C10)</f>
        <v>Evening</v>
      </c>
      <c r="E10" s="31" t="str">
        <f t="array" ref="E10">SUBSTITUTE(INDEX('Preset Creator'!$M$2:$O$2,,MATCH(J10,INDEX('Preset Creator'!$M$3:$O$5,MATCH(IF($A10=1,E$5,SUBSTITUTE($E9,"Snow","Rain")),'Preset Creator'!$L$3:$L$5,0),),1)),IF($M10&lt;'Preset Creator'!$B$38,"Rain","N/A"),"Snow")</f>
        <v>Heavy Rain</v>
      </c>
      <c r="F10" s="31" t="str">
        <f t="array" ref="F10">INDEX('Preset Creator'!$M$8:$O$8,,MATCH(K10,INDEX('Preset Creator'!$M$9:$O$11,MATCH(IF($A10=1,F$5,F9),'Preset Creator'!$L$9:$L$11,0),),1))</f>
        <v>High Winds</v>
      </c>
      <c r="G10" s="35" t="str">
        <f t="array" ref="G10">INDEX('Preset Creator'!$A$36:A$43,MATCH(M10,'Preset Creator'!$B$36:B$43,1),)</f>
        <v>Temperate</v>
      </c>
      <c r="H10" s="31" t="str">
        <f>IF(AND(SUBSTITUTE($E10,"Snow","Rain")='Preset Creator'!$I$2,$F10='Preset Creator'!$I$8), IF($E10='Preset Creator'!$I$2, "STORM!", "BLIZZARD!"), "")</f>
        <v>STORM!</v>
      </c>
      <c r="I10" s="45"/>
      <c r="J10" s="37">
        <f t="shared" ref="J10:L10" si="4">RAND()</f>
        <v>0.9992696771</v>
      </c>
      <c r="K10" s="37">
        <f t="shared" si="4"/>
        <v>0.8895391898</v>
      </c>
      <c r="L10" s="38">
        <f t="shared" si="4"/>
        <v>0.301581737</v>
      </c>
      <c r="M10" s="39">
        <f t="array" ref="M10">NORMINV(L10,AVERAGE(IF(M9=$M$7,G7,M9),INDEX('Preset Creator'!$B$24:$B$33,MATCH($E$2,'Preset Creator'!$A$24:$A$33,0))+INDEX('Preset Creator'!$B$10:$B$21, MATCH($D$2,'Preset Creator'!$A$10:$A$21,0))+INDEX('Preset Creator'!$B$2:$B$7,$C10)),'Preset Creator'!$D$2)</f>
        <v>69.68443372</v>
      </c>
      <c r="N10" s="40">
        <f>IF('Preset Creator'!$B$38=32,ROUND((M10-32)*5/9,0),ROUND((M10*9/5)+32,0))</f>
        <v>21</v>
      </c>
      <c r="O10" s="23"/>
    </row>
    <row r="11" ht="15.0" customHeight="1">
      <c r="A11" s="31">
        <f t="shared" si="2"/>
        <v>4</v>
      </c>
      <c r="B11" s="32">
        <f>IF($A11=1,IF($D$5='Preset Creator'!$A$2, 2, 1),IF($C11=1,B10+1,B10))</f>
        <v>1</v>
      </c>
      <c r="C11" s="33">
        <f>IF($A11=1,MOD(MATCH($D$5,'Preset Creator'!$A$2:$A$7,0),6)+1,IF($C10=COUNTA('Preset Creator'!$A$2:$A$7),1,C10+1))</f>
        <v>5</v>
      </c>
      <c r="D11" s="46" t="str">
        <f t="array" ref="D11">INDEX('Preset Creator'!$A$2:$A$7,$C11)</f>
        <v>Midnight</v>
      </c>
      <c r="E11" s="31" t="str">
        <f t="array" ref="E11">SUBSTITUTE(INDEX('Preset Creator'!$M$2:$O$2,,MATCH(J11,INDEX('Preset Creator'!$M$3:$O$5,MATCH(IF($A11=1,E$5,SUBSTITUTE($E10,"Snow","Rain")),'Preset Creator'!$L$3:$L$5,0),),1)),IF($M11&lt;'Preset Creator'!$B$38,"Rain","N/A"),"Snow")</f>
        <v>Clear Skies</v>
      </c>
      <c r="F11" s="31" t="str">
        <f t="array" ref="F11">INDEX('Preset Creator'!$M$8:$O$8,,MATCH(K11,INDEX('Preset Creator'!$M$9:$O$11,MATCH(IF($A11=1,F$5,F10),'Preset Creator'!$L$9:$L$11,0),),1))</f>
        <v>Low Winds</v>
      </c>
      <c r="G11" s="35" t="str">
        <f t="array" ref="G11">INDEX('Preset Creator'!$A$36:A$43,MATCH(M11,'Preset Creator'!$B$36:B$43,1),)</f>
        <v>Temperate</v>
      </c>
      <c r="H11" s="31" t="str">
        <f>IF(AND(SUBSTITUTE($E11,"Snow","Rain")='Preset Creator'!$I$2,$F11='Preset Creator'!$I$8), IF($E11='Preset Creator'!$I$2, "STORM!", "BLIZZARD!"), "")</f>
        <v/>
      </c>
      <c r="I11" s="36"/>
      <c r="J11" s="37">
        <f t="shared" ref="J11:L11" si="5">RAND()</f>
        <v>0.3335879524</v>
      </c>
      <c r="K11" s="37">
        <f t="shared" si="5"/>
        <v>0.6841559679</v>
      </c>
      <c r="L11" s="38">
        <f t="shared" si="5"/>
        <v>0.5951611484</v>
      </c>
      <c r="M11" s="39">
        <f t="array" ref="M11">NORMINV(L11,AVERAGE(IF(M10=$M$7,G8,M10),INDEX('Preset Creator'!$B$24:$B$33,MATCH($E$2,'Preset Creator'!$A$24:$A$33,0))+INDEX('Preset Creator'!$B$10:$B$21, MATCH($D$2,'Preset Creator'!$A$10:$A$21,0))+INDEX('Preset Creator'!$B$2:$B$7,$C11)),'Preset Creator'!$D$2)</f>
        <v>68.51029976</v>
      </c>
      <c r="N11" s="40">
        <f>IF('Preset Creator'!$B$38=32,ROUND((M11-32)*5/9,0),ROUND((M11*9/5)+32,0))</f>
        <v>20</v>
      </c>
      <c r="O11" s="23"/>
      <c r="P11" s="47" t="s">
        <v>43</v>
      </c>
      <c r="Q11" s="48" t="s">
        <v>44</v>
      </c>
    </row>
    <row r="12" ht="15.0" customHeight="1">
      <c r="A12" s="31">
        <f t="shared" si="2"/>
        <v>5</v>
      </c>
      <c r="B12" s="32">
        <f>IF($A12=1,IF($D$5='Preset Creator'!$A$2, 2, 1),IF($C12=1,B11+1,B11))</f>
        <v>1</v>
      </c>
      <c r="C12" s="33">
        <f>IF($A12=1,MOD(MATCH($D$5,'Preset Creator'!$A$2:$A$7,0),6)+1,IF($C11=COUNTA('Preset Creator'!$A$2:$A$7),1,C11+1))</f>
        <v>6</v>
      </c>
      <c r="D12" s="34" t="str">
        <f t="array" ref="D12">INDEX('Preset Creator'!$A$2:$A$7,$C12)</f>
        <v>Night</v>
      </c>
      <c r="E12" s="31" t="str">
        <f t="array" ref="E12">SUBSTITUTE(INDEX('Preset Creator'!$M$2:$O$2,,MATCH(J12,INDEX('Preset Creator'!$M$3:$O$5,MATCH(IF($A12=1,E$5,SUBSTITUTE($E11,"Snow","Rain")),'Preset Creator'!$L$3:$L$5,0),),1)),IF($M12&lt;'Preset Creator'!$B$38,"Rain","N/A"),"Snow")</f>
        <v>Clear Skies</v>
      </c>
      <c r="F12" s="31" t="str">
        <f t="array" ref="F12">INDEX('Preset Creator'!$M$8:$O$8,,MATCH(K12,INDEX('Preset Creator'!$M$9:$O$11,MATCH(IF($A12=1,F$5,F11),'Preset Creator'!$L$9:$L$11,0),),1))</f>
        <v>No Wind</v>
      </c>
      <c r="G12" s="35" t="str">
        <f t="array" ref="G12">INDEX('Preset Creator'!$A$36:A$43,MATCH(M12,'Preset Creator'!$B$36:B$43,1),)</f>
        <v>Temperate</v>
      </c>
      <c r="H12" s="31" t="str">
        <f>IF(AND(SUBSTITUTE($E12,"Snow","Rain")='Preset Creator'!$I$2,$F12='Preset Creator'!$I$8), IF($E12='Preset Creator'!$I$2, "STORM!", "BLIZZARD!"), "")</f>
        <v/>
      </c>
      <c r="I12" s="36"/>
      <c r="J12" s="37">
        <f t="shared" ref="J12:L12" si="6">RAND()</f>
        <v>0.4116998557</v>
      </c>
      <c r="K12" s="37">
        <f t="shared" si="6"/>
        <v>0.02987028209</v>
      </c>
      <c r="L12" s="38">
        <f t="shared" si="6"/>
        <v>0.7349369493</v>
      </c>
      <c r="M12" s="39">
        <f t="array" ref="M12">NORMINV(L12,AVERAGE(IF(M11=$M$7,G9,M11),INDEX('Preset Creator'!$B$24:$B$33,MATCH($E$2,'Preset Creator'!$A$24:$A$33,0))+INDEX('Preset Creator'!$B$10:$B$21, MATCH($D$2,'Preset Creator'!$A$10:$A$21,0))+INDEX('Preset Creator'!$B$2:$B$7,$C12)),'Preset Creator'!$D$2)</f>
        <v>71.80004551</v>
      </c>
      <c r="N12" s="40">
        <f>IF('Preset Creator'!$B$38=32,ROUND((M12-32)*5/9,0),ROUND((M12*9/5)+32,0))</f>
        <v>22</v>
      </c>
      <c r="O12" s="23"/>
      <c r="P12" s="49"/>
      <c r="Q12" s="49"/>
    </row>
    <row r="13" ht="15.0" customHeight="1">
      <c r="A13" s="31">
        <f t="shared" si="2"/>
        <v>6</v>
      </c>
      <c r="B13" s="32">
        <f>IF($A13=1,IF($D$5='Preset Creator'!$A$2, 2, 1),IF($C13=1,B12+1,B12))</f>
        <v>2</v>
      </c>
      <c r="C13" s="33">
        <f>IF($A13=1,MOD(MATCH($D$5,'Preset Creator'!$A$2:$A$7,0),6)+1,IF($C12=COUNTA('Preset Creator'!$A$2:$A$7),1,C12+1))</f>
        <v>1</v>
      </c>
      <c r="D13" s="34" t="str">
        <f t="array" ref="D13">INDEX('Preset Creator'!$A$2:$A$7,$C13)</f>
        <v>Dawn</v>
      </c>
      <c r="E13" s="31" t="str">
        <f t="array" ref="E13">SUBSTITUTE(INDEX('Preset Creator'!$M$2:$O$2,,MATCH(J13,INDEX('Preset Creator'!$M$3:$O$5,MATCH(IF($A13=1,E$5,SUBSTITUTE($E12,"Snow","Rain")),'Preset Creator'!$L$3:$L$5,0),),1)),IF($M13&lt;'Preset Creator'!$B$38,"Rain","N/A"),"Snow")</f>
        <v>Clear Skies</v>
      </c>
      <c r="F13" s="31" t="str">
        <f t="array" ref="F13">INDEX('Preset Creator'!$M$8:$O$8,,MATCH(K13,INDEX('Preset Creator'!$M$9:$O$11,MATCH(IF($A13=1,F$5,F12),'Preset Creator'!$L$9:$L$11,0),),1))</f>
        <v>No Wind</v>
      </c>
      <c r="G13" s="35" t="str">
        <f t="array" ref="G13">INDEX('Preset Creator'!$A$36:A$43,MATCH(M13,'Preset Creator'!$B$36:B$43,1),)</f>
        <v>Warm</v>
      </c>
      <c r="H13" s="31" t="str">
        <f>IF(AND(SUBSTITUTE($E13,"Snow","Rain")='Preset Creator'!$I$2,$F13='Preset Creator'!$I$8), IF($E13='Preset Creator'!$I$2, "STORM!", "BLIZZARD!"), "")</f>
        <v/>
      </c>
      <c r="I13" s="36"/>
      <c r="J13" s="37">
        <f t="shared" ref="J13:L13" si="7">RAND()</f>
        <v>0.1028375658</v>
      </c>
      <c r="K13" s="37">
        <f t="shared" si="7"/>
        <v>0.005406767928</v>
      </c>
      <c r="L13" s="38">
        <f t="shared" si="7"/>
        <v>0.8913907706</v>
      </c>
      <c r="M13" s="39">
        <f t="array" ref="M13">NORMINV(L13,AVERAGE(IF(M12=$M$7,G10,M12),INDEX('Preset Creator'!$B$24:$B$33,MATCH($E$2,'Preset Creator'!$A$24:$A$33,0))+INDEX('Preset Creator'!$B$10:$B$21, MATCH($D$2,'Preset Creator'!$A$10:$A$21,0))+INDEX('Preset Creator'!$B$2:$B$7,$C13)),'Preset Creator'!$D$2)</f>
        <v>80.8847203</v>
      </c>
      <c r="N13" s="40">
        <f>IF('Preset Creator'!$B$38=32,ROUND((M13-32)*5/9,0),ROUND((M13*9/5)+32,0))</f>
        <v>27</v>
      </c>
      <c r="O13" s="23"/>
      <c r="P13" s="50" t="s">
        <v>45</v>
      </c>
      <c r="Q13" s="44" t="s">
        <v>46</v>
      </c>
    </row>
    <row r="14" ht="15.0" customHeight="1">
      <c r="A14" s="31">
        <f t="shared" si="2"/>
        <v>7</v>
      </c>
      <c r="B14" s="32">
        <f>IF($A14=1,IF($D$5='Preset Creator'!$A$2, 2, 1),IF($C14=1,B13+1,B13))</f>
        <v>2</v>
      </c>
      <c r="C14" s="33">
        <f>IF($A14=1,MOD(MATCH($D$5,'Preset Creator'!$A$2:$A$7,0),6)+1,IF($C13=COUNTA('Preset Creator'!$A$2:$A$7),1,C13+1))</f>
        <v>2</v>
      </c>
      <c r="D14" s="34" t="str">
        <f t="array" ref="D14">INDEX('Preset Creator'!$A$2:$A$7,$C14)</f>
        <v>Midday</v>
      </c>
      <c r="E14" s="31" t="str">
        <f t="array" ref="E14">SUBSTITUTE(INDEX('Preset Creator'!$M$2:$O$2,,MATCH(J14,INDEX('Preset Creator'!$M$3:$O$5,MATCH(IF($A14=1,E$5,SUBSTITUTE($E13,"Snow","Rain")),'Preset Creator'!$L$3:$L$5,0),),1)),IF($M14&lt;'Preset Creator'!$B$38,"Rain","N/A"),"Snow")</f>
        <v>Clear Skies</v>
      </c>
      <c r="F14" s="31" t="str">
        <f t="array" ref="F14">INDEX('Preset Creator'!$M$8:$O$8,,MATCH(K14,INDEX('Preset Creator'!$M$9:$O$11,MATCH(IF($A14=1,F$5,F13),'Preset Creator'!$L$9:$L$11,0),),1))</f>
        <v>No Wind</v>
      </c>
      <c r="G14" s="35" t="str">
        <f t="array" ref="G14">INDEX('Preset Creator'!$A$36:A$43,MATCH(M14,'Preset Creator'!$B$36:B$43,1),)</f>
        <v>Warm</v>
      </c>
      <c r="H14" s="31" t="str">
        <f>IF(AND(SUBSTITUTE($E14,"Snow","Rain")='Preset Creator'!$I$2,$F14='Preset Creator'!$I$8), IF($E14='Preset Creator'!$I$2, "STORM!", "BLIZZARD!"), "")</f>
        <v/>
      </c>
      <c r="I14" s="36"/>
      <c r="J14" s="37">
        <f t="shared" ref="J14:L14" si="8">RAND()</f>
        <v>0.214562452</v>
      </c>
      <c r="K14" s="37">
        <f t="shared" si="8"/>
        <v>0.8090983034</v>
      </c>
      <c r="L14" s="38">
        <f t="shared" si="8"/>
        <v>0.6237125966</v>
      </c>
      <c r="M14" s="39">
        <f t="array" ref="M14">NORMINV(L14,AVERAGE(IF(M13=$M$7,G11,M13),INDEX('Preset Creator'!$B$24:$B$33,MATCH($E$2,'Preset Creator'!$A$24:$A$33,0))+INDEX('Preset Creator'!$B$10:$B$21, MATCH($D$2,'Preset Creator'!$A$10:$A$21,0))+INDEX('Preset Creator'!$B$2:$B$7,$C14)),'Preset Creator'!$D$2)</f>
        <v>84.97130373</v>
      </c>
      <c r="N14" s="40">
        <f>IF('Preset Creator'!$B$38=32,ROUND((M14-32)*5/9,0),ROUND((M14*9/5)+32,0))</f>
        <v>29</v>
      </c>
      <c r="O14" s="23"/>
      <c r="P14" s="51"/>
    </row>
    <row r="15" ht="15.0" customHeight="1">
      <c r="A15" s="31">
        <f t="shared" si="2"/>
        <v>8</v>
      </c>
      <c r="B15" s="32">
        <f>IF($A15=1,IF($D$5='Preset Creator'!$A$2, 2, 1),IF($C15=1,B14+1,B14))</f>
        <v>2</v>
      </c>
      <c r="C15" s="33">
        <f>IF($A15=1,MOD(MATCH($D$5,'Preset Creator'!$A$2:$A$7,0),6)+1,IF($C14=COUNTA('Preset Creator'!$A$2:$A$7),1,C14+1))</f>
        <v>3</v>
      </c>
      <c r="D15" s="34" t="str">
        <f t="array" ref="D15">INDEX('Preset Creator'!$A$2:$A$7,$C15)</f>
        <v>Afternoon</v>
      </c>
      <c r="E15" s="31" t="str">
        <f t="array" ref="E15">SUBSTITUTE(INDEX('Preset Creator'!$M$2:$O$2,,MATCH(J15,INDEX('Preset Creator'!$M$3:$O$5,MATCH(IF($A15=1,E$5,SUBSTITUTE($E14,"Snow","Rain")),'Preset Creator'!$L$3:$L$5,0),),1)),IF($M15&lt;'Preset Creator'!$B$38,"Rain","N/A"),"Snow")</f>
        <v>Clear Skies</v>
      </c>
      <c r="F15" s="31" t="str">
        <f t="array" ref="F15">INDEX('Preset Creator'!$M$8:$O$8,,MATCH(K15,INDEX('Preset Creator'!$M$9:$O$11,MATCH(IF($A15=1,F$5,F14),'Preset Creator'!$L$9:$L$11,0),),1))</f>
        <v>No Wind</v>
      </c>
      <c r="G15" s="35" t="str">
        <f t="array" ref="G15">INDEX('Preset Creator'!$A$36:A$43,MATCH(M15,'Preset Creator'!$B$36:B$43,1),)</f>
        <v>Hot</v>
      </c>
      <c r="H15" s="31" t="str">
        <f>IF(AND(SUBSTITUTE($E15,"Snow","Rain")='Preset Creator'!$I$2,$F15='Preset Creator'!$I$8), IF($E15='Preset Creator'!$I$2, "STORM!", "BLIZZARD!"), "")</f>
        <v/>
      </c>
      <c r="I15" s="36"/>
      <c r="J15" s="37">
        <f t="shared" ref="J15:L15" si="9">RAND()</f>
        <v>0.3990598851</v>
      </c>
      <c r="K15" s="37">
        <f t="shared" si="9"/>
        <v>0.6781071121</v>
      </c>
      <c r="L15" s="38">
        <f t="shared" si="9"/>
        <v>0.8397047378</v>
      </c>
      <c r="M15" s="39">
        <f t="array" ref="M15">NORMINV(L15,AVERAGE(IF(M14=$M$7,G12,M14),INDEX('Preset Creator'!$B$24:$B$33,MATCH($E$2,'Preset Creator'!$A$24:$A$33,0))+INDEX('Preset Creator'!$B$10:$B$21, MATCH($D$2,'Preset Creator'!$A$10:$A$21,0))+INDEX('Preset Creator'!$B$2:$B$7,$C15)),'Preset Creator'!$D$2)</f>
        <v>86.80289061</v>
      </c>
      <c r="N15" s="40">
        <f>IF('Preset Creator'!$B$38=32,ROUND((M15-32)*5/9,0),ROUND((M15*9/5)+32,0))</f>
        <v>30</v>
      </c>
      <c r="O15" s="23"/>
      <c r="P15" s="51"/>
    </row>
    <row r="16" ht="15.0" customHeight="1">
      <c r="A16" s="31">
        <f t="shared" si="2"/>
        <v>9</v>
      </c>
      <c r="B16" s="32">
        <f>IF($A16=1,IF($D$5='Preset Creator'!$A$2, 2, 1),IF($C16=1,B15+1,B15))</f>
        <v>2</v>
      </c>
      <c r="C16" s="33">
        <f>IF($A16=1,MOD(MATCH($D$5,'Preset Creator'!$A$2:$A$7,0),6)+1,IF($C15=COUNTA('Preset Creator'!$A$2:$A$7),1,C15+1))</f>
        <v>4</v>
      </c>
      <c r="D16" s="34" t="str">
        <f t="array" ref="D16">INDEX('Preset Creator'!$A$2:$A$7,$C16)</f>
        <v>Evening</v>
      </c>
      <c r="E16" s="31" t="str">
        <f t="array" ref="E16">SUBSTITUTE(INDEX('Preset Creator'!$M$2:$O$2,,MATCH(J16,INDEX('Preset Creator'!$M$3:$O$5,MATCH(IF($A16=1,E$5,SUBSTITUTE($E15,"Snow","Rain")),'Preset Creator'!$L$3:$L$5,0),),1)),IF($M16&lt;'Preset Creator'!$B$38,"Rain","N/A"),"Snow")</f>
        <v>Light Rain</v>
      </c>
      <c r="F16" s="31" t="str">
        <f t="array" ref="F16">INDEX('Preset Creator'!$M$8:$O$8,,MATCH(K16,INDEX('Preset Creator'!$M$9:$O$11,MATCH(IF($A16=1,F$5,F15),'Preset Creator'!$L$9:$L$11,0),),1))</f>
        <v>Low Winds</v>
      </c>
      <c r="G16" s="35" t="str">
        <f t="array" ref="G16">INDEX('Preset Creator'!$A$36:A$43,MATCH(M16,'Preset Creator'!$B$36:B$43,1),)</f>
        <v>Warm</v>
      </c>
      <c r="H16" s="31" t="str">
        <f>IF(AND(SUBSTITUTE($E16,"Snow","Rain")='Preset Creator'!$I$2,$F16='Preset Creator'!$I$8), IF($E16='Preset Creator'!$I$2, "STORM!", "BLIZZARD!"), "")</f>
        <v/>
      </c>
      <c r="I16" s="36"/>
      <c r="J16" s="37">
        <f t="shared" ref="J16:L16" si="10">RAND()</f>
        <v>0.9733760534</v>
      </c>
      <c r="K16" s="37">
        <f t="shared" si="10"/>
        <v>0.9393959518</v>
      </c>
      <c r="L16" s="38">
        <f t="shared" si="10"/>
        <v>0.6079784509</v>
      </c>
      <c r="M16" s="39">
        <f t="array" ref="M16">NORMINV(L16,AVERAGE(IF(M15=$M$7,G13,M15),INDEX('Preset Creator'!$B$24:$B$33,MATCH($E$2,'Preset Creator'!$A$24:$A$33,0))+INDEX('Preset Creator'!$B$10:$B$21, MATCH($D$2,'Preset Creator'!$A$10:$A$21,0))+INDEX('Preset Creator'!$B$2:$B$7,$C16)),'Preset Creator'!$D$2)</f>
        <v>81.23060736</v>
      </c>
      <c r="N16" s="40">
        <f>IF('Preset Creator'!$B$38=32,ROUND((M16-32)*5/9,0),ROUND((M16*9/5)+32,0))</f>
        <v>27</v>
      </c>
      <c r="O16" s="23"/>
      <c r="P16" s="51"/>
    </row>
    <row r="17" ht="15.0" customHeight="1">
      <c r="A17" s="31">
        <f t="shared" si="2"/>
        <v>10</v>
      </c>
      <c r="B17" s="32">
        <f>IF($A17=1,IF($D$5='Preset Creator'!$A$2, 2, 1),IF($C17=1,B16+1,B16))</f>
        <v>2</v>
      </c>
      <c r="C17" s="33">
        <f>IF($A17=1,MOD(MATCH($D$5,'Preset Creator'!$A$2:$A$7,0),6)+1,IF($C16=COUNTA('Preset Creator'!$A$2:$A$7),1,C16+1))</f>
        <v>5</v>
      </c>
      <c r="D17" s="46" t="str">
        <f t="array" ref="D17">INDEX('Preset Creator'!$A$2:$A$7,$C17)</f>
        <v>Midnight</v>
      </c>
      <c r="E17" s="31" t="str">
        <f t="array" ref="E17">SUBSTITUTE(INDEX('Preset Creator'!$M$2:$O$2,,MATCH(J17,INDEX('Preset Creator'!$M$3:$O$5,MATCH(IF($A17=1,E$5,SUBSTITUTE($E16,"Snow","Rain")),'Preset Creator'!$L$3:$L$5,0),),1)),IF($M17&lt;'Preset Creator'!$B$38,"Rain","N/A"),"Snow")</f>
        <v>Light Rain</v>
      </c>
      <c r="F17" s="31" t="str">
        <f t="array" ref="F17">INDEX('Preset Creator'!$M$8:$O$8,,MATCH(K17,INDEX('Preset Creator'!$M$9:$O$11,MATCH(IF($A17=1,F$5,F16),'Preset Creator'!$L$9:$L$11,0),),1))</f>
        <v>No Wind</v>
      </c>
      <c r="G17" s="35" t="str">
        <f t="array" ref="G17">INDEX('Preset Creator'!$A$36:A$43,MATCH(M17,'Preset Creator'!$B$36:B$43,1),)</f>
        <v>Warm</v>
      </c>
      <c r="H17" s="31" t="str">
        <f>IF(AND(SUBSTITUTE($E17,"Snow","Rain")='Preset Creator'!$I$2,$F17='Preset Creator'!$I$8), IF($E17='Preset Creator'!$I$2, "STORM!", "BLIZZARD!"), "")</f>
        <v/>
      </c>
      <c r="I17" s="36"/>
      <c r="J17" s="37">
        <f t="shared" ref="J17:L17" si="11">RAND()</f>
        <v>0.317085987</v>
      </c>
      <c r="K17" s="37">
        <f t="shared" si="11"/>
        <v>0.5818150439</v>
      </c>
      <c r="L17" s="38">
        <f t="shared" si="11"/>
        <v>0.5784410716</v>
      </c>
      <c r="M17" s="39">
        <f t="array" ref="M17">NORMINV(L17,AVERAGE(IF(M16=$M$7,G14,M16),INDEX('Preset Creator'!$B$24:$B$33,MATCH($E$2,'Preset Creator'!$A$24:$A$33,0))+INDEX('Preset Creator'!$B$10:$B$21, MATCH($D$2,'Preset Creator'!$A$10:$A$21,0))+INDEX('Preset Creator'!$B$2:$B$7,$C17)),'Preset Creator'!$D$2)</f>
        <v>74.07515245</v>
      </c>
      <c r="N17" s="40">
        <f>IF('Preset Creator'!$B$38=32,ROUND((M17-32)*5/9,0),ROUND((M17*9/5)+32,0))</f>
        <v>23</v>
      </c>
      <c r="O17" s="23"/>
      <c r="P17" s="51"/>
    </row>
    <row r="18" ht="15.0" customHeight="1">
      <c r="A18" s="31">
        <f t="shared" si="2"/>
        <v>11</v>
      </c>
      <c r="B18" s="32">
        <f>IF($A18=1,IF($D$5='Preset Creator'!$A$2, 2, 1),IF($C18=1,B17+1,B17))</f>
        <v>2</v>
      </c>
      <c r="C18" s="33">
        <f>IF($A18=1,MOD(MATCH($D$5,'Preset Creator'!$A$2:$A$7,0),6)+1,IF($C17=COUNTA('Preset Creator'!$A$2:$A$7),1,C17+1))</f>
        <v>6</v>
      </c>
      <c r="D18" s="34" t="str">
        <f t="array" ref="D18">INDEX('Preset Creator'!$A$2:$A$7,$C18)</f>
        <v>Night</v>
      </c>
      <c r="E18" s="31" t="str">
        <f t="array" ref="E18">SUBSTITUTE(INDEX('Preset Creator'!$M$2:$O$2,,MATCH(J18,INDEX('Preset Creator'!$M$3:$O$5,MATCH(IF($A18=1,E$5,SUBSTITUTE($E17,"Snow","Rain")),'Preset Creator'!$L$3:$L$5,0),),1)),IF($M18&lt;'Preset Creator'!$B$38,"Rain","N/A"),"Snow")</f>
        <v>Light Rain</v>
      </c>
      <c r="F18" s="31" t="str">
        <f t="array" ref="F18">INDEX('Preset Creator'!$M$8:$O$8,,MATCH(K18,INDEX('Preset Creator'!$M$9:$O$11,MATCH(IF($A18=1,F$5,F17),'Preset Creator'!$L$9:$L$11,0),),1))</f>
        <v>No Wind</v>
      </c>
      <c r="G18" s="35" t="str">
        <f t="array" ref="G18">INDEX('Preset Creator'!$A$36:A$43,MATCH(M18,'Preset Creator'!$B$36:B$43,1),)</f>
        <v>Temperate</v>
      </c>
      <c r="H18" s="31" t="str">
        <f>IF(AND(SUBSTITUTE($E18,"Snow","Rain")='Preset Creator'!$I$2,$F18='Preset Creator'!$I$8), IF($E18='Preset Creator'!$I$2, "STORM!", "BLIZZARD!"), "")</f>
        <v/>
      </c>
      <c r="I18" s="36"/>
      <c r="J18" s="37">
        <f t="shared" ref="J18:L18" si="12">RAND()</f>
        <v>0.837334952</v>
      </c>
      <c r="K18" s="37">
        <f t="shared" si="12"/>
        <v>0.2066906344</v>
      </c>
      <c r="L18" s="38">
        <f t="shared" si="12"/>
        <v>0.2620802867</v>
      </c>
      <c r="M18" s="39">
        <f t="array" ref="M18">NORMINV(L18,AVERAGE(IF(M17=$M$7,G15,M17),INDEX('Preset Creator'!$B$24:$B$33,MATCH($E$2,'Preset Creator'!$A$24:$A$33,0))+INDEX('Preset Creator'!$B$10:$B$21, MATCH($D$2,'Preset Creator'!$A$10:$A$21,0))+INDEX('Preset Creator'!$B$2:$B$7,$C18)),'Preset Creator'!$D$2)</f>
        <v>68.44839226</v>
      </c>
      <c r="N18" s="40">
        <f>IF('Preset Creator'!$B$38=32,ROUND((M18-32)*5/9,0),ROUND((M18*9/5)+32,0))</f>
        <v>20</v>
      </c>
      <c r="O18" s="23"/>
      <c r="P18" s="49"/>
    </row>
    <row r="19" ht="15.0" customHeight="1">
      <c r="A19" s="31">
        <f t="shared" si="2"/>
        <v>12</v>
      </c>
      <c r="B19" s="32">
        <f>IF($A19=1,IF($D$5='Preset Creator'!$A$2, 2, 1),IF($C19=1,B18+1,B18))</f>
        <v>3</v>
      </c>
      <c r="C19" s="33">
        <f>IF($A19=1,MOD(MATCH($D$5,'Preset Creator'!$A$2:$A$7,0),6)+1,IF($C18=COUNTA('Preset Creator'!$A$2:$A$7),1,C18+1))</f>
        <v>1</v>
      </c>
      <c r="D19" s="34" t="str">
        <f t="array" ref="D19">INDEX('Preset Creator'!$A$2:$A$7,$C19)</f>
        <v>Dawn</v>
      </c>
      <c r="E19" s="31" t="str">
        <f t="array" ref="E19">SUBSTITUTE(INDEX('Preset Creator'!$M$2:$O$2,,MATCH(J19,INDEX('Preset Creator'!$M$3:$O$5,MATCH(IF($A19=1,E$5,SUBSTITUTE($E18,"Snow","Rain")),'Preset Creator'!$L$3:$L$5,0),),1)),IF($M19&lt;'Preset Creator'!$B$38,"Rain","N/A"),"Snow")</f>
        <v>Light Rain</v>
      </c>
      <c r="F19" s="31" t="str">
        <f t="array" ref="F19">INDEX('Preset Creator'!$M$8:$O$8,,MATCH(K19,INDEX('Preset Creator'!$M$9:$O$11,MATCH(IF($A19=1,F$5,F18),'Preset Creator'!$L$9:$L$11,0),),1))</f>
        <v>No Wind</v>
      </c>
      <c r="G19" s="35" t="str">
        <f t="array" ref="G19">INDEX('Preset Creator'!$A$36:A$43,MATCH(M19,'Preset Creator'!$B$36:B$43,1),)</f>
        <v>Warm</v>
      </c>
      <c r="H19" s="31" t="str">
        <f>IF(AND(SUBSTITUTE($E19,"Snow","Rain")='Preset Creator'!$I$2,$F19='Preset Creator'!$I$8), IF($E19='Preset Creator'!$I$2, "STORM!", "BLIZZARD!"), "")</f>
        <v/>
      </c>
      <c r="I19" s="36"/>
      <c r="J19" s="37">
        <f t="shared" ref="J19:L19" si="13">RAND()</f>
        <v>0.6545370527</v>
      </c>
      <c r="K19" s="37">
        <f t="shared" si="13"/>
        <v>0.2355479632</v>
      </c>
      <c r="L19" s="38">
        <f t="shared" si="13"/>
        <v>0.5104731603</v>
      </c>
      <c r="M19" s="39">
        <f t="array" ref="M19">NORMINV(L19,AVERAGE(IF(M18=$M$7,G16,M18),INDEX('Preset Creator'!$B$24:$B$33,MATCH($E$2,'Preset Creator'!$A$24:$A$33,0))+INDEX('Preset Creator'!$B$10:$B$21, MATCH($D$2,'Preset Creator'!$A$10:$A$21,0))+INDEX('Preset Creator'!$B$2:$B$7,$C19)),'Preset Creator'!$D$2)</f>
        <v>73.35153451</v>
      </c>
      <c r="N19" s="40">
        <f>IF('Preset Creator'!$B$38=32,ROUND((M19-32)*5/9,0),ROUND((M19*9/5)+32,0))</f>
        <v>23</v>
      </c>
      <c r="O19" s="23"/>
      <c r="P19" s="47" t="s">
        <v>47</v>
      </c>
      <c r="Q19" s="48" t="s">
        <v>48</v>
      </c>
    </row>
    <row r="20" ht="15.0" customHeight="1">
      <c r="A20" s="31">
        <f t="shared" si="2"/>
        <v>13</v>
      </c>
      <c r="B20" s="32">
        <f>IF($A20=1,IF($D$5='Preset Creator'!$A$2, 2, 1),IF($C20=1,B19+1,B19))</f>
        <v>3</v>
      </c>
      <c r="C20" s="33">
        <f>IF($A20=1,MOD(MATCH($D$5,'Preset Creator'!$A$2:$A$7,0),6)+1,IF($C19=COUNTA('Preset Creator'!$A$2:$A$7),1,C19+1))</f>
        <v>2</v>
      </c>
      <c r="D20" s="34" t="str">
        <f t="array" ref="D20">INDEX('Preset Creator'!$A$2:$A$7,$C20)</f>
        <v>Midday</v>
      </c>
      <c r="E20" s="31" t="str">
        <f t="array" ref="E20">SUBSTITUTE(INDEX('Preset Creator'!$M$2:$O$2,,MATCH(J20,INDEX('Preset Creator'!$M$3:$O$5,MATCH(IF($A20=1,E$5,SUBSTITUTE($E19,"Snow","Rain")),'Preset Creator'!$L$3:$L$5,0),),1)),IF($M20&lt;'Preset Creator'!$B$38,"Rain","N/A"),"Snow")</f>
        <v>Light Rain</v>
      </c>
      <c r="F20" s="31" t="str">
        <f t="array" ref="F20">INDEX('Preset Creator'!$M$8:$O$8,,MATCH(K20,INDEX('Preset Creator'!$M$9:$O$11,MATCH(IF($A20=1,F$5,F19),'Preset Creator'!$L$9:$L$11,0),),1))</f>
        <v>No Wind</v>
      </c>
      <c r="G20" s="35" t="str">
        <f t="array" ref="G20">INDEX('Preset Creator'!$A$36:A$43,MATCH(M20,'Preset Creator'!$B$36:B$43,1),)</f>
        <v>Warm</v>
      </c>
      <c r="H20" s="31" t="str">
        <f>IF(AND(SUBSTITUTE($E20,"Snow","Rain")='Preset Creator'!$I$2,$F20='Preset Creator'!$I$8), IF($E20='Preset Creator'!$I$2, "STORM!", "BLIZZARD!"), "")</f>
        <v/>
      </c>
      <c r="I20" s="36"/>
      <c r="J20" s="37">
        <f t="shared" ref="J20:L20" si="14">RAND()</f>
        <v>0.6915120775</v>
      </c>
      <c r="K20" s="37">
        <f t="shared" si="14"/>
        <v>0.3356218847</v>
      </c>
      <c r="L20" s="38">
        <f t="shared" si="14"/>
        <v>0.8406745259</v>
      </c>
      <c r="M20" s="39">
        <f t="array" ref="M20">NORMINV(L20,AVERAGE(IF(M19=$M$7,G17,M19),INDEX('Preset Creator'!$B$24:$B$33,MATCH($E$2,'Preset Creator'!$A$24:$A$33,0))+INDEX('Preset Creator'!$B$10:$B$21, MATCH($D$2,'Preset Creator'!$A$10:$A$21,0))+INDEX('Preset Creator'!$B$2:$B$7,$C20)),'Preset Creator'!$D$2)</f>
        <v>84.51235209</v>
      </c>
      <c r="N20" s="40">
        <f>IF('Preset Creator'!$B$38=32,ROUND((M20-32)*5/9,0),ROUND((M20*9/5)+32,0))</f>
        <v>29</v>
      </c>
      <c r="O20" s="23"/>
      <c r="P20" s="51"/>
      <c r="Q20" s="51"/>
    </row>
    <row r="21" ht="15.0" customHeight="1">
      <c r="A21" s="31">
        <f t="shared" si="2"/>
        <v>14</v>
      </c>
      <c r="B21" s="32">
        <f>IF($A21=1,IF($D$5='Preset Creator'!$A$2, 2, 1),IF($C21=1,B20+1,B20))</f>
        <v>3</v>
      </c>
      <c r="C21" s="33">
        <f>IF($A21=1,MOD(MATCH($D$5,'Preset Creator'!$A$2:$A$7,0),6)+1,IF($C20=COUNTA('Preset Creator'!$A$2:$A$7),1,C20+1))</f>
        <v>3</v>
      </c>
      <c r="D21" s="34" t="str">
        <f t="array" ref="D21">INDEX('Preset Creator'!$A$2:$A$7,$C21)</f>
        <v>Afternoon</v>
      </c>
      <c r="E21" s="31" t="str">
        <f t="array" ref="E21">SUBSTITUTE(INDEX('Preset Creator'!$M$2:$O$2,,MATCH(J21,INDEX('Preset Creator'!$M$3:$O$5,MATCH(IF($A21=1,E$5,SUBSTITUTE($E20,"Snow","Rain")),'Preset Creator'!$L$3:$L$5,0),),1)),IF($M21&lt;'Preset Creator'!$B$38,"Rain","N/A"),"Snow")</f>
        <v>Light Rain</v>
      </c>
      <c r="F21" s="31" t="str">
        <f t="array" ref="F21">INDEX('Preset Creator'!$M$8:$O$8,,MATCH(K21,INDEX('Preset Creator'!$M$9:$O$11,MATCH(IF($A21=1,F$5,F20),'Preset Creator'!$L$9:$L$11,0),),1))</f>
        <v>No Wind</v>
      </c>
      <c r="G21" s="35" t="str">
        <f t="array" ref="G21">INDEX('Preset Creator'!$A$36:A$43,MATCH(M21,'Preset Creator'!$B$36:B$43,1),)</f>
        <v>Hot</v>
      </c>
      <c r="H21" s="31" t="str">
        <f>IF(AND(SUBSTITUTE($E21,"Snow","Rain")='Preset Creator'!$I$2,$F21='Preset Creator'!$I$8), IF($E21='Preset Creator'!$I$2, "STORM!", "BLIZZARD!"), "")</f>
        <v/>
      </c>
      <c r="I21" s="36"/>
      <c r="J21" s="37">
        <f t="shared" ref="J21:L21" si="15">RAND()</f>
        <v>0.7446791255</v>
      </c>
      <c r="K21" s="37">
        <f t="shared" si="15"/>
        <v>0.6469567379</v>
      </c>
      <c r="L21" s="38">
        <f t="shared" si="15"/>
        <v>0.9087772985</v>
      </c>
      <c r="M21" s="39">
        <f t="array" ref="M21">NORMINV(L21,AVERAGE(IF(M20=$M$7,G18,M20),INDEX('Preset Creator'!$B$24:$B$33,MATCH($E$2,'Preset Creator'!$A$24:$A$33,0))+INDEX('Preset Creator'!$B$10:$B$21, MATCH($D$2,'Preset Creator'!$A$10:$A$21,0))+INDEX('Preset Creator'!$B$2:$B$7,$C21)),'Preset Creator'!$D$2)</f>
        <v>88.22250319</v>
      </c>
      <c r="N21" s="40">
        <f>IF('Preset Creator'!$B$38=32,ROUND((M21-32)*5/9,0),ROUND((M21*9/5)+32,0))</f>
        <v>31</v>
      </c>
      <c r="O21" s="23"/>
      <c r="P21" s="51"/>
      <c r="Q21" s="51"/>
    </row>
    <row r="22" ht="15.0" customHeight="1">
      <c r="A22" s="31">
        <f t="shared" si="2"/>
        <v>15</v>
      </c>
      <c r="B22" s="32">
        <f>IF($A22=1,IF($D$5='Preset Creator'!$A$2, 2, 1),IF($C22=1,B21+1,B21))</f>
        <v>3</v>
      </c>
      <c r="C22" s="33">
        <f>IF($A22=1,MOD(MATCH($D$5,'Preset Creator'!$A$2:$A$7,0),6)+1,IF($C21=COUNTA('Preset Creator'!$A$2:$A$7),1,C21+1))</f>
        <v>4</v>
      </c>
      <c r="D22" s="34" t="str">
        <f t="array" ref="D22">INDEX('Preset Creator'!$A$2:$A$7,$C22)</f>
        <v>Evening</v>
      </c>
      <c r="E22" s="31" t="str">
        <f t="array" ref="E22">SUBSTITUTE(INDEX('Preset Creator'!$M$2:$O$2,,MATCH(J22,INDEX('Preset Creator'!$M$3:$O$5,MATCH(IF($A22=1,E$5,SUBSTITUTE($E21,"Snow","Rain")),'Preset Creator'!$L$3:$L$5,0),),1)),IF($M22&lt;'Preset Creator'!$B$38,"Rain","N/A"),"Snow")</f>
        <v>Light Rain</v>
      </c>
      <c r="F22" s="31" t="str">
        <f t="array" ref="F22">INDEX('Preset Creator'!$M$8:$O$8,,MATCH(K22,INDEX('Preset Creator'!$M$9:$O$11,MATCH(IF($A22=1,F$5,F21),'Preset Creator'!$L$9:$L$11,0),),1))</f>
        <v>Low Winds</v>
      </c>
      <c r="G22" s="35" t="str">
        <f t="array" ref="G22">INDEX('Preset Creator'!$A$36:A$43,MATCH(M22,'Preset Creator'!$B$36:B$43,1),)</f>
        <v>Warm</v>
      </c>
      <c r="H22" s="31" t="str">
        <f>IF(AND(SUBSTITUTE($E22,"Snow","Rain")='Preset Creator'!$I$2,$F22='Preset Creator'!$I$8), IF($E22='Preset Creator'!$I$2, "STORM!", "BLIZZARD!"), "")</f>
        <v/>
      </c>
      <c r="I22" s="23"/>
      <c r="J22" s="37">
        <f t="shared" ref="J22:L22" si="16">RAND()</f>
        <v>0.4412911866</v>
      </c>
      <c r="K22" s="37">
        <f t="shared" si="16"/>
        <v>0.9642890575</v>
      </c>
      <c r="L22" s="38">
        <f t="shared" si="16"/>
        <v>0.08492809659</v>
      </c>
      <c r="M22" s="39">
        <f t="array" ref="M22">NORMINV(L22,AVERAGE(IF(M21=$M$7,G19,M21),INDEX('Preset Creator'!$B$24:$B$33,MATCH($E$2,'Preset Creator'!$A$24:$A$33,0))+INDEX('Preset Creator'!$B$10:$B$21, MATCH($D$2,'Preset Creator'!$A$10:$A$21,0))+INDEX('Preset Creator'!$B$2:$B$7,$C22)),'Preset Creator'!$D$2)</f>
        <v>73.95382133</v>
      </c>
      <c r="N22" s="40">
        <f>IF('Preset Creator'!$B$38=32,ROUND((M22-32)*5/9,0),ROUND((M22*9/5)+32,0))</f>
        <v>23</v>
      </c>
      <c r="O22" s="23"/>
      <c r="P22" s="49"/>
      <c r="Q22" s="49"/>
    </row>
    <row r="23" ht="15.0" customHeight="1">
      <c r="A23" s="31">
        <f t="shared" si="2"/>
        <v>16</v>
      </c>
      <c r="B23" s="32">
        <f>IF($A23=1,IF($D$5='Preset Creator'!$A$2, 2, 1),IF($C23=1,B22+1,B22))</f>
        <v>3</v>
      </c>
      <c r="C23" s="33">
        <f>IF($A23=1,MOD(MATCH($D$5,'Preset Creator'!$A$2:$A$7,0),6)+1,IF($C22=COUNTA('Preset Creator'!$A$2:$A$7),1,C22+1))</f>
        <v>5</v>
      </c>
      <c r="D23" s="46" t="str">
        <f t="array" ref="D23">INDEX('Preset Creator'!$A$2:$A$7,$C23)</f>
        <v>Midnight</v>
      </c>
      <c r="E23" s="31" t="str">
        <f t="array" ref="E23">SUBSTITUTE(INDEX('Preset Creator'!$M$2:$O$2,,MATCH(J23,INDEX('Preset Creator'!$M$3:$O$5,MATCH(IF($A23=1,E$5,SUBSTITUTE($E22,"Snow","Rain")),'Preset Creator'!$L$3:$L$5,0),),1)),IF($M23&lt;'Preset Creator'!$B$38,"Rain","N/A"),"Snow")</f>
        <v>Light Rain</v>
      </c>
      <c r="F23" s="31" t="str">
        <f t="array" ref="F23">INDEX('Preset Creator'!$M$8:$O$8,,MATCH(K23,INDEX('Preset Creator'!$M$9:$O$11,MATCH(IF($A23=1,F$5,F22),'Preset Creator'!$L$9:$L$11,0),),1))</f>
        <v>No Wind</v>
      </c>
      <c r="G23" s="35" t="str">
        <f t="array" ref="G23">INDEX('Preset Creator'!$A$36:A$43,MATCH(M23,'Preset Creator'!$B$36:B$43,1),)</f>
        <v>Cool</v>
      </c>
      <c r="H23" s="31" t="str">
        <f>IF(AND(SUBSTITUTE($E23,"Snow","Rain")='Preset Creator'!$I$2,$F23='Preset Creator'!$I$8), IF($E23='Preset Creator'!$I$2, "STORM!", "BLIZZARD!"), "")</f>
        <v/>
      </c>
      <c r="I23" s="23"/>
      <c r="J23" s="37">
        <f t="shared" ref="J23:L23" si="17">RAND()</f>
        <v>0.8480785634</v>
      </c>
      <c r="K23" s="37">
        <f t="shared" si="17"/>
        <v>0.3336712643</v>
      </c>
      <c r="L23" s="38">
        <f t="shared" si="17"/>
        <v>0.07792553039</v>
      </c>
      <c r="M23" s="39">
        <f t="array" ref="M23">NORMINV(L23,AVERAGE(IF(M22=$M$7,G20,M22),INDEX('Preset Creator'!$B$24:$B$33,MATCH($E$2,'Preset Creator'!$A$24:$A$33,0))+INDEX('Preset Creator'!$B$10:$B$21, MATCH($D$2,'Preset Creator'!$A$10:$A$21,0))+INDEX('Preset Creator'!$B$2:$B$7,$C23)),'Preset Creator'!$D$2)</f>
        <v>62.5939628</v>
      </c>
      <c r="N23" s="40">
        <f>IF('Preset Creator'!$B$38=32,ROUND((M23-32)*5/9,0),ROUND((M23*9/5)+32,0))</f>
        <v>17</v>
      </c>
      <c r="O23" s="23"/>
      <c r="P23" s="52"/>
      <c r="Q23" s="53"/>
    </row>
    <row r="24" ht="15.0" customHeight="1">
      <c r="A24" s="31">
        <f t="shared" si="2"/>
        <v>17</v>
      </c>
      <c r="B24" s="32">
        <f>IF($A24=1,IF($D$5='Preset Creator'!$A$2, 2, 1),IF($C24=1,B23+1,B23))</f>
        <v>3</v>
      </c>
      <c r="C24" s="33">
        <f>IF($A24=1,MOD(MATCH($D$5,'Preset Creator'!$A$2:$A$7,0),6)+1,IF($C23=COUNTA('Preset Creator'!$A$2:$A$7),1,C23+1))</f>
        <v>6</v>
      </c>
      <c r="D24" s="34" t="str">
        <f t="array" ref="D24">INDEX('Preset Creator'!$A$2:$A$7,$C24)</f>
        <v>Night</v>
      </c>
      <c r="E24" s="31" t="str">
        <f t="array" ref="E24">SUBSTITUTE(INDEX('Preset Creator'!$M$2:$O$2,,MATCH(J24,INDEX('Preset Creator'!$M$3:$O$5,MATCH(IF($A24=1,E$5,SUBSTITUTE($E23,"Snow","Rain")),'Preset Creator'!$L$3:$L$5,0),),1)),IF($M24&lt;'Preset Creator'!$B$38,"Rain","N/A"),"Snow")</f>
        <v>Light Rain</v>
      </c>
      <c r="F24" s="31" t="str">
        <f t="array" ref="F24">INDEX('Preset Creator'!$M$8:$O$8,,MATCH(K24,INDEX('Preset Creator'!$M$9:$O$11,MATCH(IF($A24=1,F$5,F23),'Preset Creator'!$L$9:$L$11,0),),1))</f>
        <v>No Wind</v>
      </c>
      <c r="G24" s="35" t="str">
        <f t="array" ref="G24">INDEX('Preset Creator'!$A$36:A$43,MATCH(M24,'Preset Creator'!$B$36:B$43,1),)</f>
        <v>Temperate</v>
      </c>
      <c r="H24" s="31" t="str">
        <f>IF(AND(SUBSTITUTE($E24,"Snow","Rain")='Preset Creator'!$I$2,$F24='Preset Creator'!$I$8), IF($E24='Preset Creator'!$I$2, "STORM!", "BLIZZARD!"), "")</f>
        <v/>
      </c>
      <c r="I24" s="23"/>
      <c r="J24" s="37">
        <f t="shared" ref="J24:L24" si="18">RAND()</f>
        <v>0.3068568046</v>
      </c>
      <c r="K24" s="37">
        <f t="shared" si="18"/>
        <v>0.6413677835</v>
      </c>
      <c r="L24" s="38">
        <f t="shared" si="18"/>
        <v>0.6101710537</v>
      </c>
      <c r="M24" s="39">
        <f t="array" ref="M24">NORMINV(L24,AVERAGE(IF(M23=$M$7,G21,M23),INDEX('Preset Creator'!$B$24:$B$33,MATCH($E$2,'Preset Creator'!$A$24:$A$33,0))+INDEX('Preset Creator'!$B$10:$B$21, MATCH($D$2,'Preset Creator'!$A$10:$A$21,0))+INDEX('Preset Creator'!$B$2:$B$7,$C24)),'Preset Creator'!$D$2)</f>
        <v>67.1538411</v>
      </c>
      <c r="N24" s="40">
        <f>IF('Preset Creator'!$B$38=32,ROUND((M24-32)*5/9,0),ROUND((M24*9/5)+32,0))</f>
        <v>20</v>
      </c>
      <c r="O24" s="23"/>
      <c r="P24" s="41" t="s">
        <v>31</v>
      </c>
      <c r="Q24" s="42" t="s">
        <v>40</v>
      </c>
    </row>
    <row r="25" ht="15.0" customHeight="1">
      <c r="A25" s="31">
        <f t="shared" si="2"/>
        <v>18</v>
      </c>
      <c r="B25" s="32">
        <f>IF($A25=1,IF($D$5='Preset Creator'!$A$2, 2, 1),IF($C25=1,B24+1,B24))</f>
        <v>4</v>
      </c>
      <c r="C25" s="33">
        <f>IF($A25=1,MOD(MATCH($D$5,'Preset Creator'!$A$2:$A$7,0),6)+1,IF($C24=COUNTA('Preset Creator'!$A$2:$A$7),1,C24+1))</f>
        <v>1</v>
      </c>
      <c r="D25" s="34" t="str">
        <f t="array" ref="D25">INDEX('Preset Creator'!$A$2:$A$7,$C25)</f>
        <v>Dawn</v>
      </c>
      <c r="E25" s="31" t="str">
        <f t="array" ref="E25">SUBSTITUTE(INDEX('Preset Creator'!$M$2:$O$2,,MATCH(J25,INDEX('Preset Creator'!$M$3:$O$5,MATCH(IF($A25=1,E$5,SUBSTITUTE($E24,"Snow","Rain")),'Preset Creator'!$L$3:$L$5,0),),1)),IF($M25&lt;'Preset Creator'!$B$38,"Rain","N/A"),"Snow")</f>
        <v>Light Rain</v>
      </c>
      <c r="F25" s="31" t="str">
        <f t="array" ref="F25">INDEX('Preset Creator'!$M$8:$O$8,,MATCH(K25,INDEX('Preset Creator'!$M$9:$O$11,MATCH(IF($A25=1,F$5,F24),'Preset Creator'!$L$9:$L$11,0),),1))</f>
        <v>Low Winds</v>
      </c>
      <c r="G25" s="35" t="str">
        <f t="array" ref="G25">INDEX('Preset Creator'!$A$36:A$43,MATCH(M25,'Preset Creator'!$B$36:B$43,1),)</f>
        <v>Warm</v>
      </c>
      <c r="H25" s="31" t="str">
        <f>IF(AND(SUBSTITUTE($E25,"Snow","Rain")='Preset Creator'!$I$2,$F25='Preset Creator'!$I$8), IF($E25='Preset Creator'!$I$2, "STORM!", "BLIZZARD!"), "")</f>
        <v/>
      </c>
      <c r="I25" s="23"/>
      <c r="J25" s="37">
        <f t="shared" ref="J25:L25" si="19">RAND()</f>
        <v>0.8347241474</v>
      </c>
      <c r="K25" s="37">
        <f t="shared" si="19"/>
        <v>0.9075779167</v>
      </c>
      <c r="L25" s="38">
        <f t="shared" si="19"/>
        <v>0.9473924598</v>
      </c>
      <c r="M25" s="39">
        <f t="array" ref="M25">NORMINV(L25,AVERAGE(IF(M24=$M$7,G22,M24),INDEX('Preset Creator'!$B$24:$B$33,MATCH($E$2,'Preset Creator'!$A$24:$A$33,0))+INDEX('Preset Creator'!$B$10:$B$21, MATCH($D$2,'Preset Creator'!$A$10:$A$21,0))+INDEX('Preset Creator'!$B$2:$B$7,$C25)),'Preset Creator'!$D$2)</f>
        <v>80.43430882</v>
      </c>
      <c r="N25" s="40">
        <f>IF('Preset Creator'!$B$38=32,ROUND((M25-32)*5/9,0),ROUND((M25*9/5)+32,0))</f>
        <v>27</v>
      </c>
      <c r="O25" s="23"/>
      <c r="P25" s="43" t="s">
        <v>49</v>
      </c>
      <c r="Q25" s="53" t="s">
        <v>50</v>
      </c>
    </row>
    <row r="26" ht="15.0" customHeight="1">
      <c r="A26" s="31">
        <f t="shared" si="2"/>
        <v>19</v>
      </c>
      <c r="B26" s="32">
        <f>IF($A26=1,IF($D$5='Preset Creator'!$A$2, 2, 1),IF($C26=1,B25+1,B25))</f>
        <v>4</v>
      </c>
      <c r="C26" s="33">
        <f>IF($A26=1,MOD(MATCH($D$5,'Preset Creator'!$A$2:$A$7,0),6)+1,IF($C25=COUNTA('Preset Creator'!$A$2:$A$7),1,C25+1))</f>
        <v>2</v>
      </c>
      <c r="D26" s="34" t="str">
        <f t="array" ref="D26">INDEX('Preset Creator'!$A$2:$A$7,$C26)</f>
        <v>Midday</v>
      </c>
      <c r="E26" s="31" t="str">
        <f t="array" ref="E26">SUBSTITUTE(INDEX('Preset Creator'!$M$2:$O$2,,MATCH(J26,INDEX('Preset Creator'!$M$3:$O$5,MATCH(IF($A26=1,E$5,SUBSTITUTE($E25,"Snow","Rain")),'Preset Creator'!$L$3:$L$5,0),),1)),IF($M26&lt;'Preset Creator'!$B$38,"Rain","N/A"),"Snow")</f>
        <v>Heavy Rain</v>
      </c>
      <c r="F26" s="31" t="str">
        <f t="array" ref="F26">INDEX('Preset Creator'!$M$8:$O$8,,MATCH(K26,INDEX('Preset Creator'!$M$9:$O$11,MATCH(IF($A26=1,F$5,F25),'Preset Creator'!$L$9:$L$11,0),),1))</f>
        <v>Low Winds</v>
      </c>
      <c r="G26" s="35" t="str">
        <f t="array" ref="G26">INDEX('Preset Creator'!$A$36:A$43,MATCH(M26,'Preset Creator'!$B$36:B$43,1),)</f>
        <v>Warm</v>
      </c>
      <c r="H26" s="31" t="str">
        <f>IF(AND(SUBSTITUTE($E26,"Snow","Rain")='Preset Creator'!$I$2,$F26='Preset Creator'!$I$8), IF($E26='Preset Creator'!$I$2, "STORM!", "BLIZZARD!"), "")</f>
        <v/>
      </c>
      <c r="I26" s="23"/>
      <c r="J26" s="37">
        <f t="shared" ref="J26:L26" si="20">RAND()</f>
        <v>0.8708234354</v>
      </c>
      <c r="K26" s="37">
        <f t="shared" si="20"/>
        <v>0.6586137811</v>
      </c>
      <c r="L26" s="38">
        <f t="shared" si="20"/>
        <v>0.06946548142</v>
      </c>
      <c r="M26" s="39">
        <f t="array" ref="M26">NORMINV(L26,AVERAGE(IF(M25=$M$7,G23,M25),INDEX('Preset Creator'!$B$24:$B$33,MATCH($E$2,'Preset Creator'!$A$24:$A$33,0))+INDEX('Preset Creator'!$B$10:$B$21, MATCH($D$2,'Preset Creator'!$A$10:$A$21,0))+INDEX('Preset Creator'!$B$2:$B$7,$C26)),'Preset Creator'!$D$2)</f>
        <v>76.04020315</v>
      </c>
      <c r="N26" s="40">
        <f>IF('Preset Creator'!$B$38=32,ROUND((M26-32)*5/9,0),ROUND((M26*9/5)+32,0))</f>
        <v>24</v>
      </c>
      <c r="O26" s="23"/>
      <c r="P26" s="47" t="s">
        <v>51</v>
      </c>
      <c r="Q26" s="48" t="s">
        <v>52</v>
      </c>
    </row>
    <row r="27" ht="15.0" customHeight="1">
      <c r="A27" s="31">
        <f t="shared" si="2"/>
        <v>20</v>
      </c>
      <c r="B27" s="32">
        <f>IF($A27=1,IF($D$5='Preset Creator'!$A$2, 2, 1),IF($C27=1,B26+1,B26))</f>
        <v>4</v>
      </c>
      <c r="C27" s="33">
        <f>IF($A27=1,MOD(MATCH($D$5,'Preset Creator'!$A$2:$A$7,0),6)+1,IF($C26=COUNTA('Preset Creator'!$A$2:$A$7),1,C26+1))</f>
        <v>3</v>
      </c>
      <c r="D27" s="34" t="str">
        <f t="array" ref="D27">INDEX('Preset Creator'!$A$2:$A$7,$C27)</f>
        <v>Afternoon</v>
      </c>
      <c r="E27" s="31" t="str">
        <f t="array" ref="E27">SUBSTITUTE(INDEX('Preset Creator'!$M$2:$O$2,,MATCH(J27,INDEX('Preset Creator'!$M$3:$O$5,MATCH(IF($A27=1,E$5,SUBSTITUTE($E26,"Snow","Rain")),'Preset Creator'!$L$3:$L$5,0),),1)),IF($M27&lt;'Preset Creator'!$B$38,"Rain","N/A"),"Snow")</f>
        <v>Heavy Rain</v>
      </c>
      <c r="F27" s="31" t="str">
        <f t="array" ref="F27">INDEX('Preset Creator'!$M$8:$O$8,,MATCH(K27,INDEX('Preset Creator'!$M$9:$O$11,MATCH(IF($A27=1,F$5,F26),'Preset Creator'!$L$9:$L$11,0),),1))</f>
        <v>Low Winds</v>
      </c>
      <c r="G27" s="35" t="str">
        <f t="array" ref="G27">INDEX('Preset Creator'!$A$36:A$43,MATCH(M27,'Preset Creator'!$B$36:B$43,1),)</f>
        <v>Warm</v>
      </c>
      <c r="H27" s="31" t="str">
        <f>IF(AND(SUBSTITUTE($E27,"Snow","Rain")='Preset Creator'!$I$2,$F27='Preset Creator'!$I$8), IF($E27='Preset Creator'!$I$2, "STORM!", "BLIZZARD!"), "")</f>
        <v/>
      </c>
      <c r="I27" s="23"/>
      <c r="J27" s="37">
        <f t="shared" ref="J27:L27" si="21">RAND()</f>
        <v>0.9018210443</v>
      </c>
      <c r="K27" s="37">
        <f t="shared" si="21"/>
        <v>0.6925197101</v>
      </c>
      <c r="L27" s="38">
        <f t="shared" si="21"/>
        <v>0.4556467221</v>
      </c>
      <c r="M27" s="39">
        <f t="array" ref="M27">NORMINV(L27,AVERAGE(IF(M26=$M$7,G24,M26),INDEX('Preset Creator'!$B$24:$B$33,MATCH($E$2,'Preset Creator'!$A$24:$A$33,0))+INDEX('Preset Creator'!$B$10:$B$21, MATCH($D$2,'Preset Creator'!$A$10:$A$21,0))+INDEX('Preset Creator'!$B$2:$B$7,$C27)),'Preset Creator'!$D$2)</f>
        <v>76.97977661</v>
      </c>
      <c r="N27" s="40">
        <f>IF('Preset Creator'!$B$38=32,ROUND((M27-32)*5/9,0),ROUND((M27*9/5)+32,0))</f>
        <v>25</v>
      </c>
      <c r="O27" s="23"/>
      <c r="P27" s="51"/>
      <c r="Q27" s="51"/>
    </row>
    <row r="28" ht="15.0" customHeight="1">
      <c r="A28" s="31">
        <f t="shared" si="2"/>
        <v>21</v>
      </c>
      <c r="B28" s="32">
        <f>IF($A28=1,IF($D$5='Preset Creator'!$A$2, 2, 1),IF($C28=1,B27+1,B27))</f>
        <v>4</v>
      </c>
      <c r="C28" s="33">
        <f>IF($A28=1,MOD(MATCH($D$5,'Preset Creator'!$A$2:$A$7,0),6)+1,IF($C27=COUNTA('Preset Creator'!$A$2:$A$7),1,C27+1))</f>
        <v>4</v>
      </c>
      <c r="D28" s="34" t="str">
        <f t="array" ref="D28">INDEX('Preset Creator'!$A$2:$A$7,$C28)</f>
        <v>Evening</v>
      </c>
      <c r="E28" s="31" t="str">
        <f t="array" ref="E28">SUBSTITUTE(INDEX('Preset Creator'!$M$2:$O$2,,MATCH(J28,INDEX('Preset Creator'!$M$3:$O$5,MATCH(IF($A28=1,E$5,SUBSTITUTE($E27,"Snow","Rain")),'Preset Creator'!$L$3:$L$5,0),),1)),IF($M28&lt;'Preset Creator'!$B$38,"Rain","N/A"),"Snow")</f>
        <v>Clear Skies</v>
      </c>
      <c r="F28" s="31" t="str">
        <f t="array" ref="F28">INDEX('Preset Creator'!$M$8:$O$8,,MATCH(K28,INDEX('Preset Creator'!$M$9:$O$11,MATCH(IF($A28=1,F$5,F27),'Preset Creator'!$L$9:$L$11,0),),1))</f>
        <v>No Wind</v>
      </c>
      <c r="G28" s="35" t="str">
        <f t="array" ref="G28">INDEX('Preset Creator'!$A$36:A$43,MATCH(M28,'Preset Creator'!$B$36:B$43,1),)</f>
        <v>Warm</v>
      </c>
      <c r="H28" s="31" t="str">
        <f>IF(AND(SUBSTITUTE($E28,"Snow","Rain")='Preset Creator'!$I$2,$F28='Preset Creator'!$I$8), IF($E28='Preset Creator'!$I$2, "STORM!", "BLIZZARD!"), "")</f>
        <v/>
      </c>
      <c r="I28" s="23"/>
      <c r="J28" s="37">
        <f t="shared" ref="J28:L28" si="22">RAND()</f>
        <v>0.03513015967</v>
      </c>
      <c r="K28" s="37">
        <f t="shared" si="22"/>
        <v>0.2939680192</v>
      </c>
      <c r="L28" s="38">
        <f t="shared" si="22"/>
        <v>0.5387939221</v>
      </c>
      <c r="M28" s="39">
        <f t="array" ref="M28">NORMINV(L28,AVERAGE(IF(M27=$M$7,G25,M27),INDEX('Preset Creator'!$B$24:$B$33,MATCH($E$2,'Preset Creator'!$A$24:$A$33,0))+INDEX('Preset Creator'!$B$10:$B$21, MATCH($D$2,'Preset Creator'!$A$10:$A$21,0))+INDEX('Preset Creator'!$B$2:$B$7,$C28)),'Preset Creator'!$D$2)</f>
        <v>75.46225747</v>
      </c>
      <c r="N28" s="40">
        <f>IF('Preset Creator'!$B$38=32,ROUND((M28-32)*5/9,0),ROUND((M28*9/5)+32,0))</f>
        <v>24</v>
      </c>
      <c r="O28" s="23"/>
      <c r="P28" s="51"/>
      <c r="Q28" s="51"/>
    </row>
    <row r="29" ht="15.0" customHeight="1">
      <c r="A29" s="31">
        <f t="shared" si="2"/>
        <v>22</v>
      </c>
      <c r="B29" s="32">
        <f>IF($A29=1,IF($D$5='Preset Creator'!$A$2, 2, 1),IF($C29=1,B28+1,B28))</f>
        <v>4</v>
      </c>
      <c r="C29" s="33">
        <f>IF($A29=1,MOD(MATCH($D$5,'Preset Creator'!$A$2:$A$7,0),6)+1,IF($C28=COUNTA('Preset Creator'!$A$2:$A$7),1,C28+1))</f>
        <v>5</v>
      </c>
      <c r="D29" s="46" t="str">
        <f t="array" ref="D29">INDEX('Preset Creator'!$A$2:$A$7,$C29)</f>
        <v>Midnight</v>
      </c>
      <c r="E29" s="31" t="str">
        <f t="array" ref="E29">SUBSTITUTE(INDEX('Preset Creator'!$M$2:$O$2,,MATCH(J29,INDEX('Preset Creator'!$M$3:$O$5,MATCH(IF($A29=1,E$5,SUBSTITUTE($E28,"Snow","Rain")),'Preset Creator'!$L$3:$L$5,0),),1)),IF($M29&lt;'Preset Creator'!$B$38,"Rain","N/A"),"Snow")</f>
        <v>Clear Skies</v>
      </c>
      <c r="F29" s="31" t="str">
        <f t="array" ref="F29">INDEX('Preset Creator'!$M$8:$O$8,,MATCH(K29,INDEX('Preset Creator'!$M$9:$O$11,MATCH(IF($A29=1,F$5,F28),'Preset Creator'!$L$9:$L$11,0),),1))</f>
        <v>No Wind</v>
      </c>
      <c r="G29" s="35" t="str">
        <f t="array" ref="G29">INDEX('Preset Creator'!$A$36:A$43,MATCH(M29,'Preset Creator'!$B$36:B$43,1),)</f>
        <v>Warm</v>
      </c>
      <c r="H29" s="31" t="str">
        <f>IF(AND(SUBSTITUTE($E29,"Snow","Rain")='Preset Creator'!$I$2,$F29='Preset Creator'!$I$8), IF($E29='Preset Creator'!$I$2, "STORM!", "BLIZZARD!"), "")</f>
        <v/>
      </c>
      <c r="I29" s="23"/>
      <c r="J29" s="37">
        <f t="shared" ref="J29:L29" si="23">RAND()</f>
        <v>0.6264653141</v>
      </c>
      <c r="K29" s="37">
        <f t="shared" si="23"/>
        <v>0.2683541254</v>
      </c>
      <c r="L29" s="38">
        <f t="shared" si="23"/>
        <v>0.895631037</v>
      </c>
      <c r="M29" s="39">
        <f t="array" ref="M29">NORMINV(L29,AVERAGE(IF(M28=$M$7,G26,M28),INDEX('Preset Creator'!$B$24:$B$33,MATCH($E$2,'Preset Creator'!$A$24:$A$33,0))+INDEX('Preset Creator'!$B$10:$B$21, MATCH($D$2,'Preset Creator'!$A$10:$A$21,0))+INDEX('Preset Creator'!$B$2:$B$7,$C29)),'Preset Creator'!$D$2)</f>
        <v>76.32778915</v>
      </c>
      <c r="N29" s="40">
        <f>IF('Preset Creator'!$B$38=32,ROUND((M29-32)*5/9,0),ROUND((M29*9/5)+32,0))</f>
        <v>25</v>
      </c>
      <c r="O29" s="23"/>
      <c r="P29" s="51"/>
      <c r="Q29" s="51"/>
    </row>
    <row r="30" ht="15.0" customHeight="1">
      <c r="A30" s="31">
        <f t="shared" si="2"/>
        <v>23</v>
      </c>
      <c r="B30" s="32">
        <f>IF($A30=1,IF($D$5='Preset Creator'!$A$2, 2, 1),IF($C30=1,B29+1,B29))</f>
        <v>4</v>
      </c>
      <c r="C30" s="33">
        <f>IF($A30=1,MOD(MATCH($D$5,'Preset Creator'!$A$2:$A$7,0),6)+1,IF($C29=COUNTA('Preset Creator'!$A$2:$A$7),1,C29+1))</f>
        <v>6</v>
      </c>
      <c r="D30" s="34" t="str">
        <f t="array" ref="D30">INDEX('Preset Creator'!$A$2:$A$7,$C30)</f>
        <v>Night</v>
      </c>
      <c r="E30" s="31" t="str">
        <f t="array" ref="E30">SUBSTITUTE(INDEX('Preset Creator'!$M$2:$O$2,,MATCH(J30,INDEX('Preset Creator'!$M$3:$O$5,MATCH(IF($A30=1,E$5,SUBSTITUTE($E29,"Snow","Rain")),'Preset Creator'!$L$3:$L$5,0),),1)),IF($M30&lt;'Preset Creator'!$B$38,"Rain","N/A"),"Snow")</f>
        <v>Clear Skies</v>
      </c>
      <c r="F30" s="31" t="str">
        <f t="array" ref="F30">INDEX('Preset Creator'!$M$8:$O$8,,MATCH(K30,INDEX('Preset Creator'!$M$9:$O$11,MATCH(IF($A30=1,F$5,F29),'Preset Creator'!$L$9:$L$11,0),),1))</f>
        <v>No Wind</v>
      </c>
      <c r="G30" s="35" t="str">
        <f t="array" ref="G30">INDEX('Preset Creator'!$A$36:A$43,MATCH(M30,'Preset Creator'!$B$36:B$43,1),)</f>
        <v>Warm</v>
      </c>
      <c r="H30" s="31" t="str">
        <f>IF(AND(SUBSTITUTE($E30,"Snow","Rain")='Preset Creator'!$I$2,$F30='Preset Creator'!$I$8), IF($E30='Preset Creator'!$I$2, "STORM!", "BLIZZARD!"), "")</f>
        <v/>
      </c>
      <c r="I30" s="23"/>
      <c r="J30" s="37">
        <f t="shared" ref="J30:L30" si="24">RAND()</f>
        <v>0.04810604896</v>
      </c>
      <c r="K30" s="37">
        <f t="shared" si="24"/>
        <v>0.7786863695</v>
      </c>
      <c r="L30" s="38">
        <f t="shared" si="24"/>
        <v>0.8959448316</v>
      </c>
      <c r="M30" s="39">
        <f t="array" ref="M30">NORMINV(L30,AVERAGE(IF(M29=$M$7,G27,M29),INDEX('Preset Creator'!$B$24:$B$33,MATCH($E$2,'Preset Creator'!$A$24:$A$33,0))+INDEX('Preset Creator'!$B$10:$B$21, MATCH($D$2,'Preset Creator'!$A$10:$A$21,0))+INDEX('Preset Creator'!$B$2:$B$7,$C30)),'Preset Creator'!$D$2)</f>
        <v>78.76897044</v>
      </c>
      <c r="N30" s="40">
        <f>IF('Preset Creator'!$B$38=32,ROUND((M30-32)*5/9,0),ROUND((M30*9/5)+32,0))</f>
        <v>26</v>
      </c>
      <c r="O30" s="23"/>
      <c r="P30" s="49"/>
      <c r="Q30" s="49"/>
    </row>
    <row r="31" ht="15.0" customHeight="1">
      <c r="A31" s="31">
        <f t="shared" si="2"/>
        <v>24</v>
      </c>
      <c r="B31" s="32">
        <f>IF($A31=1,IF($D$5='Preset Creator'!$A$2, 2, 1),IF($C31=1,B30+1,B30))</f>
        <v>5</v>
      </c>
      <c r="C31" s="33">
        <f>IF($A31=1,MOD(MATCH($D$5,'Preset Creator'!$A$2:$A$7,0),6)+1,IF($C30=COUNTA('Preset Creator'!$A$2:$A$7),1,C30+1))</f>
        <v>1</v>
      </c>
      <c r="D31" s="34" t="str">
        <f t="array" ref="D31">INDEX('Preset Creator'!$A$2:$A$7,$C31)</f>
        <v>Dawn</v>
      </c>
      <c r="E31" s="31" t="str">
        <f t="array" ref="E31">SUBSTITUTE(INDEX('Preset Creator'!$M$2:$O$2,,MATCH(J31,INDEX('Preset Creator'!$M$3:$O$5,MATCH(IF($A31=1,E$5,SUBSTITUTE($E30,"Snow","Rain")),'Preset Creator'!$L$3:$L$5,0),),1)),IF($M31&lt;'Preset Creator'!$B$38,"Rain","N/A"),"Snow")</f>
        <v>Clear Skies</v>
      </c>
      <c r="F31" s="31" t="str">
        <f t="array" ref="F31">INDEX('Preset Creator'!$M$8:$O$8,,MATCH(K31,INDEX('Preset Creator'!$M$9:$O$11,MATCH(IF($A31=1,F$5,F30),'Preset Creator'!$L$9:$L$11,0),),1))</f>
        <v>No Wind</v>
      </c>
      <c r="G31" s="35" t="str">
        <f t="array" ref="G31">INDEX('Preset Creator'!$A$36:A$43,MATCH(M31,'Preset Creator'!$B$36:B$43,1),)</f>
        <v>Temperate</v>
      </c>
      <c r="H31" s="31" t="str">
        <f>IF(AND(SUBSTITUTE($E31,"Snow","Rain")='Preset Creator'!$I$2,$F31='Preset Creator'!$I$8), IF($E31='Preset Creator'!$I$2, "STORM!", "BLIZZARD!"), "")</f>
        <v/>
      </c>
      <c r="I31" s="23"/>
      <c r="J31" s="37">
        <f t="shared" ref="J31:L31" si="25">RAND()</f>
        <v>0.4392627957</v>
      </c>
      <c r="K31" s="37">
        <f t="shared" si="25"/>
        <v>0.7996538786</v>
      </c>
      <c r="L31" s="38">
        <f t="shared" si="25"/>
        <v>0.05293005199</v>
      </c>
      <c r="M31" s="39">
        <f t="array" ref="M31">NORMINV(L31,AVERAGE(IF(M30=$M$7,G28,M30),INDEX('Preset Creator'!$B$24:$B$33,MATCH($E$2,'Preset Creator'!$A$24:$A$33,0))+INDEX('Preset Creator'!$B$10:$B$21, MATCH($D$2,'Preset Creator'!$A$10:$A$21,0))+INDEX('Preset Creator'!$B$2:$B$7,$C31)),'Preset Creator'!$D$2)</f>
        <v>70.54162679</v>
      </c>
      <c r="N31" s="40">
        <f>IF('Preset Creator'!$B$38=32,ROUND((M31-32)*5/9,0),ROUND((M31*9/5)+32,0))</f>
        <v>21</v>
      </c>
      <c r="O31" s="23"/>
      <c r="P31" s="50" t="s">
        <v>53</v>
      </c>
      <c r="Q31" s="44" t="s">
        <v>54</v>
      </c>
    </row>
    <row r="32" ht="15.0" customHeight="1">
      <c r="A32" s="31">
        <f t="shared" si="2"/>
        <v>25</v>
      </c>
      <c r="B32" s="32">
        <f>IF($A32=1,IF($D$5='Preset Creator'!$A$2, 2, 1),IF($C32=1,B31+1,B31))</f>
        <v>5</v>
      </c>
      <c r="C32" s="33">
        <f>IF($A32=1,MOD(MATCH($D$5,'Preset Creator'!$A$2:$A$7,0),6)+1,IF($C31=COUNTA('Preset Creator'!$A$2:$A$7),1,C31+1))</f>
        <v>2</v>
      </c>
      <c r="D32" s="34" t="str">
        <f t="array" ref="D32">INDEX('Preset Creator'!$A$2:$A$7,$C32)</f>
        <v>Midday</v>
      </c>
      <c r="E32" s="31" t="str">
        <f t="array" ref="E32">SUBSTITUTE(INDEX('Preset Creator'!$M$2:$O$2,,MATCH(J32,INDEX('Preset Creator'!$M$3:$O$5,MATCH(IF($A32=1,E$5,SUBSTITUTE($E31,"Snow","Rain")),'Preset Creator'!$L$3:$L$5,0),),1)),IF($M32&lt;'Preset Creator'!$B$38,"Rain","N/A"),"Snow")</f>
        <v>Clear Skies</v>
      </c>
      <c r="F32" s="31" t="str">
        <f t="array" ref="F32">INDEX('Preset Creator'!$M$8:$O$8,,MATCH(K32,INDEX('Preset Creator'!$M$9:$O$11,MATCH(IF($A32=1,F$5,F31),'Preset Creator'!$L$9:$L$11,0),),1))</f>
        <v>No Wind</v>
      </c>
      <c r="G32" s="35" t="str">
        <f t="array" ref="G32">INDEX('Preset Creator'!$A$36:A$43,MATCH(M32,'Preset Creator'!$B$36:B$43,1),)</f>
        <v>Warm</v>
      </c>
      <c r="H32" s="31" t="str">
        <f>IF(AND(SUBSTITUTE($E32,"Snow","Rain")='Preset Creator'!$I$2,$F32='Preset Creator'!$I$8), IF($E32='Preset Creator'!$I$2, "STORM!", "BLIZZARD!"), "")</f>
        <v/>
      </c>
      <c r="I32" s="23"/>
      <c r="J32" s="37">
        <f t="shared" ref="J32:L32" si="26">RAND()</f>
        <v>0.512447852</v>
      </c>
      <c r="K32" s="37">
        <f t="shared" si="26"/>
        <v>0.6147712069</v>
      </c>
      <c r="L32" s="38">
        <f t="shared" si="26"/>
        <v>0.7231257099</v>
      </c>
      <c r="M32" s="39">
        <f t="array" ref="M32">NORMINV(L32,AVERAGE(IF(M31=$M$7,G29,M31),INDEX('Preset Creator'!$B$24:$B$33,MATCH($E$2,'Preset Creator'!$A$24:$A$33,0))+INDEX('Preset Creator'!$B$10:$B$21, MATCH($D$2,'Preset Creator'!$A$10:$A$21,0))+INDEX('Preset Creator'!$B$2:$B$7,$C32)),'Preset Creator'!$D$2)</f>
        <v>81.14275225</v>
      </c>
      <c r="N32" s="40">
        <f>IF('Preset Creator'!$B$38=32,ROUND((M32-32)*5/9,0),ROUND((M32*9/5)+32,0))</f>
        <v>27</v>
      </c>
      <c r="O32" s="23"/>
      <c r="P32" s="49"/>
    </row>
    <row r="33" ht="15.0" customHeight="1">
      <c r="A33" s="31">
        <f t="shared" si="2"/>
        <v>26</v>
      </c>
      <c r="B33" s="32">
        <f>IF($A33=1,IF($D$5='Preset Creator'!$A$2, 2, 1),IF($C33=1,B32+1,B32))</f>
        <v>5</v>
      </c>
      <c r="C33" s="33">
        <f>IF($A33=1,MOD(MATCH($D$5,'Preset Creator'!$A$2:$A$7,0),6)+1,IF($C32=COUNTA('Preset Creator'!$A$2:$A$7),1,C32+1))</f>
        <v>3</v>
      </c>
      <c r="D33" s="34" t="str">
        <f t="array" ref="D33">INDEX('Preset Creator'!$A$2:$A$7,$C33)</f>
        <v>Afternoon</v>
      </c>
      <c r="E33" s="31" t="str">
        <f t="array" ref="E33">SUBSTITUTE(INDEX('Preset Creator'!$M$2:$O$2,,MATCH(J33,INDEX('Preset Creator'!$M$3:$O$5,MATCH(IF($A33=1,E$5,SUBSTITUTE($E32,"Snow","Rain")),'Preset Creator'!$L$3:$L$5,0),),1)),IF($M33&lt;'Preset Creator'!$B$38,"Rain","N/A"),"Snow")</f>
        <v>Clear Skies</v>
      </c>
      <c r="F33" s="31" t="str">
        <f t="array" ref="F33">INDEX('Preset Creator'!$M$8:$O$8,,MATCH(K33,INDEX('Preset Creator'!$M$9:$O$11,MATCH(IF($A33=1,F$5,F32),'Preset Creator'!$L$9:$L$11,0),),1))</f>
        <v>No Wind</v>
      </c>
      <c r="G33" s="35" t="str">
        <f t="array" ref="G33">INDEX('Preset Creator'!$A$36:A$43,MATCH(M33,'Preset Creator'!$B$36:B$43,1),)</f>
        <v>Hot</v>
      </c>
      <c r="H33" s="31" t="str">
        <f>IF(AND(SUBSTITUTE($E33,"Snow","Rain")='Preset Creator'!$I$2,$F33='Preset Creator'!$I$8), IF($E33='Preset Creator'!$I$2, "STORM!", "BLIZZARD!"), "")</f>
        <v/>
      </c>
      <c r="I33" s="23"/>
      <c r="J33" s="37">
        <f t="shared" ref="J33:L33" si="27">RAND()</f>
        <v>0.5514156727</v>
      </c>
      <c r="K33" s="37">
        <f t="shared" si="27"/>
        <v>0.3251657538</v>
      </c>
      <c r="L33" s="38">
        <f t="shared" si="27"/>
        <v>0.9825610891</v>
      </c>
      <c r="M33" s="39">
        <f t="array" ref="M33">NORMINV(L33,AVERAGE(IF(M32=$M$7,G30,M32),INDEX('Preset Creator'!$B$24:$B$33,MATCH($E$2,'Preset Creator'!$A$24:$A$33,0))+INDEX('Preset Creator'!$B$10:$B$21, MATCH($D$2,'Preset Creator'!$A$10:$A$21,0))+INDEX('Preset Creator'!$B$2:$B$7,$C33)),'Preset Creator'!$D$2)</f>
        <v>90.30378031</v>
      </c>
      <c r="N33" s="40">
        <f>IF('Preset Creator'!$B$38=32,ROUND((M33-32)*5/9,0),ROUND((M33*9/5)+32,0))</f>
        <v>32</v>
      </c>
      <c r="O33" s="23"/>
      <c r="P33" s="52"/>
      <c r="Q33" s="44"/>
    </row>
    <row r="34" ht="15.0" customHeight="1">
      <c r="A34" s="31">
        <f t="shared" si="2"/>
        <v>27</v>
      </c>
      <c r="B34" s="32">
        <f>IF($A34=1,IF($D$5='Preset Creator'!$A$2, 2, 1),IF($C34=1,B33+1,B33))</f>
        <v>5</v>
      </c>
      <c r="C34" s="33">
        <f>IF($A34=1,MOD(MATCH($D$5,'Preset Creator'!$A$2:$A$7,0),6)+1,IF($C33=COUNTA('Preset Creator'!$A$2:$A$7),1,C33+1))</f>
        <v>4</v>
      </c>
      <c r="D34" s="34" t="str">
        <f t="array" ref="D34">INDEX('Preset Creator'!$A$2:$A$7,$C34)</f>
        <v>Evening</v>
      </c>
      <c r="E34" s="31" t="str">
        <f t="array" ref="E34">SUBSTITUTE(INDEX('Preset Creator'!$M$2:$O$2,,MATCH(J34,INDEX('Preset Creator'!$M$3:$O$5,MATCH(IF($A34=1,E$5,SUBSTITUTE($E33,"Snow","Rain")),'Preset Creator'!$L$3:$L$5,0),),1)),IF($M34&lt;'Preset Creator'!$B$38,"Rain","N/A"),"Snow")</f>
        <v>Clear Skies</v>
      </c>
      <c r="F34" s="31" t="str">
        <f t="array" ref="F34">INDEX('Preset Creator'!$M$8:$O$8,,MATCH(K34,INDEX('Preset Creator'!$M$9:$O$11,MATCH(IF($A34=1,F$5,F33),'Preset Creator'!$L$9:$L$11,0),),1))</f>
        <v>No Wind</v>
      </c>
      <c r="G34" s="35" t="str">
        <f t="array" ref="G34">INDEX('Preset Creator'!$A$36:A$43,MATCH(M34,'Preset Creator'!$B$36:B$43,1),)</f>
        <v>Hot</v>
      </c>
      <c r="H34" s="31" t="str">
        <f>IF(AND(SUBSTITUTE($E34,"Snow","Rain")='Preset Creator'!$I$2,$F34='Preset Creator'!$I$8), IF($E34='Preset Creator'!$I$2, "STORM!", "BLIZZARD!"), "")</f>
        <v/>
      </c>
      <c r="I34" s="23"/>
      <c r="J34" s="37">
        <f t="shared" ref="J34:L34" si="28">RAND()</f>
        <v>0.2924392542</v>
      </c>
      <c r="K34" s="37">
        <f t="shared" si="28"/>
        <v>0.08949144784</v>
      </c>
      <c r="L34" s="38">
        <f t="shared" si="28"/>
        <v>0.9186886795</v>
      </c>
      <c r="M34" s="39">
        <f t="array" ref="M34">NORMINV(L34,AVERAGE(IF(M33=$M$7,G31,M33),INDEX('Preset Creator'!$B$24:$B$33,MATCH($E$2,'Preset Creator'!$A$24:$A$33,0))+INDEX('Preset Creator'!$B$10:$B$21, MATCH($D$2,'Preset Creator'!$A$10:$A$21,0))+INDEX('Preset Creator'!$B$2:$B$7,$C34)),'Preset Creator'!$D$2)</f>
        <v>88.42396986</v>
      </c>
      <c r="N34" s="40">
        <f>IF('Preset Creator'!$B$38=32,ROUND((M34-32)*5/9,0),ROUND((M34*9/5)+32,0))</f>
        <v>31</v>
      </c>
      <c r="O34" s="23"/>
      <c r="P34" s="47" t="s">
        <v>55</v>
      </c>
      <c r="Q34" s="42" t="s">
        <v>56</v>
      </c>
    </row>
    <row r="35" ht="15.0" customHeight="1">
      <c r="A35" s="31">
        <f t="shared" si="2"/>
        <v>28</v>
      </c>
      <c r="B35" s="32">
        <f>IF($A35=1,IF($D$5='Preset Creator'!$A$2, 2, 1),IF($C35=1,B34+1,B34))</f>
        <v>5</v>
      </c>
      <c r="C35" s="33">
        <f>IF($A35=1,MOD(MATCH($D$5,'Preset Creator'!$A$2:$A$7,0),6)+1,IF($C34=COUNTA('Preset Creator'!$A$2:$A$7),1,C34+1))</f>
        <v>5</v>
      </c>
      <c r="D35" s="46" t="str">
        <f t="array" ref="D35">INDEX('Preset Creator'!$A$2:$A$7,$C35)</f>
        <v>Midnight</v>
      </c>
      <c r="E35" s="31" t="str">
        <f t="array" ref="E35">SUBSTITUTE(INDEX('Preset Creator'!$M$2:$O$2,,MATCH(J35,INDEX('Preset Creator'!$M$3:$O$5,MATCH(IF($A35=1,E$5,SUBSTITUTE($E34,"Snow","Rain")),'Preset Creator'!$L$3:$L$5,0),),1)),IF($M35&lt;'Preset Creator'!$B$38,"Rain","N/A"),"Snow")</f>
        <v>Clear Skies</v>
      </c>
      <c r="F35" s="31" t="str">
        <f t="array" ref="F35">INDEX('Preset Creator'!$M$8:$O$8,,MATCH(K35,INDEX('Preset Creator'!$M$9:$O$11,MATCH(IF($A35=1,F$5,F34),'Preset Creator'!$L$9:$L$11,0),),1))</f>
        <v>No Wind</v>
      </c>
      <c r="G35" s="35" t="str">
        <f t="array" ref="G35">INDEX('Preset Creator'!$A$36:A$43,MATCH(M35,'Preset Creator'!$B$36:B$43,1),)</f>
        <v>Warm</v>
      </c>
      <c r="H35" s="31" t="str">
        <f>IF(AND(SUBSTITUTE($E35,"Snow","Rain")='Preset Creator'!$I$2,$F35='Preset Creator'!$I$8), IF($E35='Preset Creator'!$I$2, "STORM!", "BLIZZARD!"), "")</f>
        <v/>
      </c>
      <c r="I35" s="23"/>
      <c r="J35" s="37">
        <f t="shared" ref="J35:L35" si="29">RAND()</f>
        <v>0.8850014333</v>
      </c>
      <c r="K35" s="37">
        <f t="shared" si="29"/>
        <v>0.5233945596</v>
      </c>
      <c r="L35" s="38">
        <f t="shared" si="29"/>
        <v>0.3781612526</v>
      </c>
      <c r="M35" s="39">
        <f t="array" ref="M35">NORMINV(L35,AVERAGE(IF(M34=$M$7,G32,M34),INDEX('Preset Creator'!$B$24:$B$33,MATCH($E$2,'Preset Creator'!$A$24:$A$33,0))+INDEX('Preset Creator'!$B$10:$B$21, MATCH($D$2,'Preset Creator'!$A$10:$A$21,0))+INDEX('Preset Creator'!$B$2:$B$7,$C35)),'Preset Creator'!$D$2)</f>
        <v>75.20696407</v>
      </c>
      <c r="N35" s="40">
        <f>IF('Preset Creator'!$B$38=32,ROUND((M35-32)*5/9,0),ROUND((M35*9/5)+32,0))</f>
        <v>24</v>
      </c>
      <c r="O35" s="23"/>
      <c r="P35" s="51"/>
      <c r="Q35" s="42" t="s">
        <v>57</v>
      </c>
    </row>
    <row r="36" ht="15.0" customHeight="1">
      <c r="A36" s="31">
        <f t="shared" si="2"/>
        <v>29</v>
      </c>
      <c r="B36" s="32">
        <f>IF($A36=1,IF($D$5='Preset Creator'!$A$2, 2, 1),IF($C36=1,B35+1,B35))</f>
        <v>5</v>
      </c>
      <c r="C36" s="33">
        <f>IF($A36=1,MOD(MATCH($D$5,'Preset Creator'!$A$2:$A$7,0),6)+1,IF($C35=COUNTA('Preset Creator'!$A$2:$A$7),1,C35+1))</f>
        <v>6</v>
      </c>
      <c r="D36" s="34" t="str">
        <f t="array" ref="D36">INDEX('Preset Creator'!$A$2:$A$7,$C36)</f>
        <v>Night</v>
      </c>
      <c r="E36" s="31" t="str">
        <f t="array" ref="E36">SUBSTITUTE(INDEX('Preset Creator'!$M$2:$O$2,,MATCH(J36,INDEX('Preset Creator'!$M$3:$O$5,MATCH(IF($A36=1,E$5,SUBSTITUTE($E35,"Snow","Rain")),'Preset Creator'!$L$3:$L$5,0),),1)),IF($M36&lt;'Preset Creator'!$B$38,"Rain","N/A"),"Snow")</f>
        <v>Clear Skies</v>
      </c>
      <c r="F36" s="31" t="str">
        <f t="array" ref="F36">INDEX('Preset Creator'!$M$8:$O$8,,MATCH(K36,INDEX('Preset Creator'!$M$9:$O$11,MATCH(IF($A36=1,F$5,F35),'Preset Creator'!$L$9:$L$11,0),),1))</f>
        <v>No Wind</v>
      </c>
      <c r="G36" s="35" t="str">
        <f t="array" ref="G36">INDEX('Preset Creator'!$A$36:A$43,MATCH(M36,'Preset Creator'!$B$36:B$43,1),)</f>
        <v>Warm</v>
      </c>
      <c r="H36" s="31" t="str">
        <f>IF(AND(SUBSTITUTE($E36,"Snow","Rain")='Preset Creator'!$I$2,$F36='Preset Creator'!$I$8), IF($E36='Preset Creator'!$I$2, "STORM!", "BLIZZARD!"), "")</f>
        <v/>
      </c>
      <c r="I36" s="23"/>
      <c r="J36" s="37">
        <f t="shared" ref="J36:L36" si="30">RAND()</f>
        <v>0.6261496966</v>
      </c>
      <c r="K36" s="37">
        <f t="shared" si="30"/>
        <v>0.2793221964</v>
      </c>
      <c r="L36" s="38">
        <f t="shared" si="30"/>
        <v>0.5813017298</v>
      </c>
      <c r="M36" s="39">
        <f t="array" ref="M36">NORMINV(L36,AVERAGE(IF(M35=$M$7,G33,M35),INDEX('Preset Creator'!$B$24:$B$33,MATCH($E$2,'Preset Creator'!$A$24:$A$33,0))+INDEX('Preset Creator'!$B$10:$B$21, MATCH($D$2,'Preset Creator'!$A$10:$A$21,0))+INDEX('Preset Creator'!$B$2:$B$7,$C36)),'Preset Creator'!$D$2)</f>
        <v>73.09882203</v>
      </c>
      <c r="N36" s="40">
        <f>IF('Preset Creator'!$B$38=32,ROUND((M36-32)*5/9,0),ROUND((M36*9/5)+32,0))</f>
        <v>23</v>
      </c>
      <c r="O36" s="23"/>
      <c r="P36" s="51"/>
      <c r="Q36" s="42" t="s">
        <v>58</v>
      </c>
    </row>
    <row r="37" ht="15.0" customHeight="1">
      <c r="A37" s="31">
        <f t="shared" si="2"/>
        <v>30</v>
      </c>
      <c r="B37" s="32">
        <f>IF($A37=1,IF($D$5='Preset Creator'!$A$2, 2, 1),IF($C37=1,B36+1,B36))</f>
        <v>6</v>
      </c>
      <c r="C37" s="33">
        <f>IF($A37=1,MOD(MATCH($D$5,'Preset Creator'!$A$2:$A$7,0),6)+1,IF($C36=COUNTA('Preset Creator'!$A$2:$A$7),1,C36+1))</f>
        <v>1</v>
      </c>
      <c r="D37" s="34" t="str">
        <f t="array" ref="D37">INDEX('Preset Creator'!$A$2:$A$7,$C37)</f>
        <v>Dawn</v>
      </c>
      <c r="E37" s="31" t="str">
        <f t="array" ref="E37">SUBSTITUTE(INDEX('Preset Creator'!$M$2:$O$2,,MATCH(J37,INDEX('Preset Creator'!$M$3:$O$5,MATCH(IF($A37=1,E$5,SUBSTITUTE($E36,"Snow","Rain")),'Preset Creator'!$L$3:$L$5,0),),1)),IF($M37&lt;'Preset Creator'!$B$38,"Rain","N/A"),"Snow")</f>
        <v>Clear Skies</v>
      </c>
      <c r="F37" s="31" t="str">
        <f t="array" ref="F37">INDEX('Preset Creator'!$M$8:$O$8,,MATCH(K37,INDEX('Preset Creator'!$M$9:$O$11,MATCH(IF($A37=1,F$5,F36),'Preset Creator'!$L$9:$L$11,0),),1))</f>
        <v>No Wind</v>
      </c>
      <c r="G37" s="35" t="str">
        <f t="array" ref="G37">INDEX('Preset Creator'!$A$36:A$43,MATCH(M37,'Preset Creator'!$B$36:B$43,1),)</f>
        <v>Warm</v>
      </c>
      <c r="H37" s="31" t="str">
        <f>IF(AND(SUBSTITUTE($E37,"Snow","Rain")='Preset Creator'!$I$2,$F37='Preset Creator'!$I$8), IF($E37='Preset Creator'!$I$2, "STORM!", "BLIZZARD!"), "")</f>
        <v/>
      </c>
      <c r="I37" s="23"/>
      <c r="J37" s="37">
        <f t="shared" ref="J37:L37" si="31">RAND()</f>
        <v>0.7896163814</v>
      </c>
      <c r="K37" s="37">
        <f t="shared" si="31"/>
        <v>0.6086757206</v>
      </c>
      <c r="L37" s="38">
        <f t="shared" si="31"/>
        <v>0.9120153678</v>
      </c>
      <c r="M37" s="39">
        <f t="array" ref="M37">NORMINV(L37,AVERAGE(IF(M36=$M$7,G34,M36),INDEX('Preset Creator'!$B$24:$B$33,MATCH($E$2,'Preset Creator'!$A$24:$A$33,0))+INDEX('Preset Creator'!$B$10:$B$21, MATCH($D$2,'Preset Creator'!$A$10:$A$21,0))+INDEX('Preset Creator'!$B$2:$B$7,$C37)),'Preset Creator'!$D$2)</f>
        <v>82.11277241</v>
      </c>
      <c r="N37" s="40">
        <f>IF('Preset Creator'!$B$38=32,ROUND((M37-32)*5/9,0),ROUND((M37*9/5)+32,0))</f>
        <v>28</v>
      </c>
      <c r="O37" s="23"/>
      <c r="P37" s="49"/>
      <c r="Q37" s="42" t="s">
        <v>59</v>
      </c>
    </row>
    <row r="38" ht="15.0" customHeight="1">
      <c r="A38" s="31">
        <f t="shared" si="2"/>
        <v>31</v>
      </c>
      <c r="B38" s="32">
        <f>IF($A38=1,IF($D$5='Preset Creator'!$A$2, 2, 1),IF($C38=1,B37+1,B37))</f>
        <v>6</v>
      </c>
      <c r="C38" s="33">
        <f>IF($A38=1,MOD(MATCH($D$5,'Preset Creator'!$A$2:$A$7,0),6)+1,IF($C37=COUNTA('Preset Creator'!$A$2:$A$7),1,C37+1))</f>
        <v>2</v>
      </c>
      <c r="D38" s="34" t="str">
        <f t="array" ref="D38">INDEX('Preset Creator'!$A$2:$A$7,$C38)</f>
        <v>Midday</v>
      </c>
      <c r="E38" s="31" t="str">
        <f t="array" ref="E38">SUBSTITUTE(INDEX('Preset Creator'!$M$2:$O$2,,MATCH(J38,INDEX('Preset Creator'!$M$3:$O$5,MATCH(IF($A38=1,E$5,SUBSTITUTE($E37,"Snow","Rain")),'Preset Creator'!$L$3:$L$5,0),),1)),IF($M38&lt;'Preset Creator'!$B$38,"Rain","N/A"),"Snow")</f>
        <v>Clear Skies</v>
      </c>
      <c r="F38" s="31" t="str">
        <f t="array" ref="F38">INDEX('Preset Creator'!$M$8:$O$8,,MATCH(K38,INDEX('Preset Creator'!$M$9:$O$11,MATCH(IF($A38=1,F$5,F37),'Preset Creator'!$L$9:$L$11,0),),1))</f>
        <v>No Wind</v>
      </c>
      <c r="G38" s="35" t="str">
        <f t="array" ref="G38">INDEX('Preset Creator'!$A$36:A$43,MATCH(M38,'Preset Creator'!$B$36:B$43,1),)</f>
        <v>Warm</v>
      </c>
      <c r="H38" s="31" t="str">
        <f>IF(AND(SUBSTITUTE($E38,"Snow","Rain")='Preset Creator'!$I$2,$F38='Preset Creator'!$I$8), IF($E38='Preset Creator'!$I$2, "STORM!", "BLIZZARD!"), "")</f>
        <v/>
      </c>
      <c r="I38" s="23"/>
      <c r="J38" s="37">
        <f t="shared" ref="J38:L38" si="32">RAND()</f>
        <v>0.4970272016</v>
      </c>
      <c r="K38" s="37">
        <f t="shared" si="32"/>
        <v>0.05797544537</v>
      </c>
      <c r="L38" s="38">
        <f t="shared" si="32"/>
        <v>0.26501304</v>
      </c>
      <c r="M38" s="39">
        <f t="array" ref="M38">NORMINV(L38,AVERAGE(IF(M37=$M$7,G35,M37),INDEX('Preset Creator'!$B$24:$B$33,MATCH($E$2,'Preset Creator'!$A$24:$A$33,0))+INDEX('Preset Creator'!$B$10:$B$21, MATCH($D$2,'Preset Creator'!$A$10:$A$21,0))+INDEX('Preset Creator'!$B$2:$B$7,$C38)),'Preset Creator'!$D$2)</f>
        <v>81.01075012</v>
      </c>
      <c r="N38" s="40">
        <f>IF('Preset Creator'!$B$38=32,ROUND((M38-32)*5/9,0),ROUND((M38*9/5)+32,0))</f>
        <v>27</v>
      </c>
      <c r="O38" s="23"/>
      <c r="P38" s="43" t="s">
        <v>60</v>
      </c>
      <c r="Q38" s="6" t="s">
        <v>61</v>
      </c>
    </row>
    <row r="39" ht="15.0" customHeight="1">
      <c r="A39" s="31">
        <f t="shared" si="2"/>
        <v>32</v>
      </c>
      <c r="B39" s="32">
        <f>IF($A39=1,IF($D$5='Preset Creator'!$A$2, 2, 1),IF($C39=1,B38+1,B38))</f>
        <v>6</v>
      </c>
      <c r="C39" s="33">
        <f>IF($A39=1,MOD(MATCH($D$5,'Preset Creator'!$A$2:$A$7,0),6)+1,IF($C38=COUNTA('Preset Creator'!$A$2:$A$7),1,C38+1))</f>
        <v>3</v>
      </c>
      <c r="D39" s="34" t="str">
        <f t="array" ref="D39">INDEX('Preset Creator'!$A$2:$A$7,$C39)</f>
        <v>Afternoon</v>
      </c>
      <c r="E39" s="31" t="str">
        <f t="array" ref="E39">SUBSTITUTE(INDEX('Preset Creator'!$M$2:$O$2,,MATCH(J39,INDEX('Preset Creator'!$M$3:$O$5,MATCH(IF($A39=1,E$5,SUBSTITUTE($E38,"Snow","Rain")),'Preset Creator'!$L$3:$L$5,0),),1)),IF($M39&lt;'Preset Creator'!$B$38,"Rain","N/A"),"Snow")</f>
        <v>Clear Skies</v>
      </c>
      <c r="F39" s="31" t="str">
        <f t="array" ref="F39">INDEX('Preset Creator'!$M$8:$O$8,,MATCH(K39,INDEX('Preset Creator'!$M$9:$O$11,MATCH(IF($A39=1,F$5,F38),'Preset Creator'!$L$9:$L$11,0),),1))</f>
        <v>No Wind</v>
      </c>
      <c r="G39" s="35" t="str">
        <f t="array" ref="G39">INDEX('Preset Creator'!$A$36:A$43,MATCH(M39,'Preset Creator'!$B$36:B$43,1),)</f>
        <v>Warm</v>
      </c>
      <c r="H39" s="31" t="str">
        <f>IF(AND(SUBSTITUTE($E39,"Snow","Rain")='Preset Creator'!$I$2,$F39='Preset Creator'!$I$8), IF($E39='Preset Creator'!$I$2, "STORM!", "BLIZZARD!"), "")</f>
        <v/>
      </c>
      <c r="I39" s="23"/>
      <c r="J39" s="37">
        <f t="shared" ref="J39:L39" si="33">RAND()</f>
        <v>0.4081346496</v>
      </c>
      <c r="K39" s="37">
        <f t="shared" si="33"/>
        <v>0.08853488274</v>
      </c>
      <c r="L39" s="38">
        <f t="shared" si="33"/>
        <v>0.6238814548</v>
      </c>
      <c r="M39" s="39">
        <f t="array" ref="M39">NORMINV(L39,AVERAGE(IF(M38=$M$7,G36,M38),INDEX('Preset Creator'!$B$24:$B$33,MATCH($E$2,'Preset Creator'!$A$24:$A$33,0))+INDEX('Preset Creator'!$B$10:$B$21, MATCH($D$2,'Preset Creator'!$A$10:$A$21,0))+INDEX('Preset Creator'!$B$2:$B$7,$C39)),'Preset Creator'!$D$2)</f>
        <v>81.5364762</v>
      </c>
      <c r="N39" s="40">
        <f>IF('Preset Creator'!$B$38=32,ROUND((M39-32)*5/9,0),ROUND((M39*9/5)+32,0))</f>
        <v>28</v>
      </c>
      <c r="O39" s="23"/>
      <c r="Q39" s="54" t="s">
        <v>62</v>
      </c>
    </row>
    <row r="40" ht="15.0" customHeight="1">
      <c r="A40" s="31">
        <f t="shared" si="2"/>
        <v>33</v>
      </c>
      <c r="B40" s="32">
        <f>IF($A40=1,IF($D$5='Preset Creator'!$A$2, 2, 1),IF($C40=1,B39+1,B39))</f>
        <v>6</v>
      </c>
      <c r="C40" s="33">
        <f>IF($A40=1,MOD(MATCH($D$5,'Preset Creator'!$A$2:$A$7,0),6)+1,IF($C39=COUNTA('Preset Creator'!$A$2:$A$7),1,C39+1))</f>
        <v>4</v>
      </c>
      <c r="D40" s="34" t="str">
        <f t="array" ref="D40">INDEX('Preset Creator'!$A$2:$A$7,$C40)</f>
        <v>Evening</v>
      </c>
      <c r="E40" s="31" t="str">
        <f t="array" ref="E40">SUBSTITUTE(INDEX('Preset Creator'!$M$2:$O$2,,MATCH(J40,INDEX('Preset Creator'!$M$3:$O$5,MATCH(IF($A40=1,E$5,SUBSTITUTE($E39,"Snow","Rain")),'Preset Creator'!$L$3:$L$5,0),),1)),IF($M40&lt;'Preset Creator'!$B$38,"Rain","N/A"),"Snow")</f>
        <v>Clear Skies</v>
      </c>
      <c r="F40" s="31" t="str">
        <f t="array" ref="F40">INDEX('Preset Creator'!$M$8:$O$8,,MATCH(K40,INDEX('Preset Creator'!$M$9:$O$11,MATCH(IF($A40=1,F$5,F39),'Preset Creator'!$L$9:$L$11,0),),1))</f>
        <v>No Wind</v>
      </c>
      <c r="G40" s="35" t="str">
        <f t="array" ref="G40">INDEX('Preset Creator'!$A$36:A$43,MATCH(M40,'Preset Creator'!$B$36:B$43,1),)</f>
        <v>Warm</v>
      </c>
      <c r="H40" s="31" t="str">
        <f>IF(AND(SUBSTITUTE($E40,"Snow","Rain")='Preset Creator'!$I$2,$F40='Preset Creator'!$I$8), IF($E40='Preset Creator'!$I$2, "STORM!", "BLIZZARD!"), "")</f>
        <v/>
      </c>
      <c r="I40" s="23"/>
      <c r="J40" s="37">
        <f t="shared" ref="J40:L40" si="34">RAND()</f>
        <v>0.5200637232</v>
      </c>
      <c r="K40" s="37">
        <f t="shared" si="34"/>
        <v>0.6584593883</v>
      </c>
      <c r="L40" s="38">
        <f t="shared" si="34"/>
        <v>0.6898813791</v>
      </c>
      <c r="M40" s="39">
        <f t="array" ref="M40">NORMINV(L40,AVERAGE(IF(M39=$M$7,G37,M39),INDEX('Preset Creator'!$B$24:$B$33,MATCH($E$2,'Preset Creator'!$A$24:$A$33,0))+INDEX('Preset Creator'!$B$10:$B$21, MATCH($D$2,'Preset Creator'!$A$10:$A$21,0))+INDEX('Preset Creator'!$B$2:$B$7,$C40)),'Preset Creator'!$D$2)</f>
        <v>79.67148169</v>
      </c>
      <c r="N40" s="40">
        <f>IF('Preset Creator'!$B$38=32,ROUND((M40-32)*5/9,0),ROUND((M40*9/5)+32,0))</f>
        <v>26</v>
      </c>
      <c r="O40" s="23"/>
    </row>
    <row r="41" ht="15.0" customHeight="1">
      <c r="A41" s="31">
        <f t="shared" si="2"/>
        <v>34</v>
      </c>
      <c r="B41" s="32">
        <f>IF($A41=1,IF($D$5='Preset Creator'!$A$2, 2, 1),IF($C41=1,B40+1,B40))</f>
        <v>6</v>
      </c>
      <c r="C41" s="33">
        <f>IF($A41=1,MOD(MATCH($D$5,'Preset Creator'!$A$2:$A$7,0),6)+1,IF($C40=COUNTA('Preset Creator'!$A$2:$A$7),1,C40+1))</f>
        <v>5</v>
      </c>
      <c r="D41" s="46" t="str">
        <f t="array" ref="D41">INDEX('Preset Creator'!$A$2:$A$7,$C41)</f>
        <v>Midnight</v>
      </c>
      <c r="E41" s="31" t="str">
        <f t="array" ref="E41">SUBSTITUTE(INDEX('Preset Creator'!$M$2:$O$2,,MATCH(J41,INDEX('Preset Creator'!$M$3:$O$5,MATCH(IF($A41=1,E$5,SUBSTITUTE($E40,"Snow","Rain")),'Preset Creator'!$L$3:$L$5,0),),1)),IF($M41&lt;'Preset Creator'!$B$38,"Rain","N/A"),"Snow")</f>
        <v>Clear Skies</v>
      </c>
      <c r="F41" s="31" t="str">
        <f t="array" ref="F41">INDEX('Preset Creator'!$M$8:$O$8,,MATCH(K41,INDEX('Preset Creator'!$M$9:$O$11,MATCH(IF($A41=1,F$5,F40),'Preset Creator'!$L$9:$L$11,0),),1))</f>
        <v>Low Winds</v>
      </c>
      <c r="G41" s="35" t="str">
        <f t="array" ref="G41">INDEX('Preset Creator'!$A$36:A$43,MATCH(M41,'Preset Creator'!$B$36:B$43,1),)</f>
        <v>Temperate</v>
      </c>
      <c r="H41" s="31" t="str">
        <f>IF(AND(SUBSTITUTE($E41,"Snow","Rain")='Preset Creator'!$I$2,$F41='Preset Creator'!$I$8), IF($E41='Preset Creator'!$I$2, "STORM!", "BLIZZARD!"), "")</f>
        <v/>
      </c>
      <c r="I41" s="23"/>
      <c r="J41" s="37">
        <f t="shared" ref="J41:L41" si="35">RAND()</f>
        <v>0.8442998103</v>
      </c>
      <c r="K41" s="37">
        <f t="shared" si="35"/>
        <v>0.8740774433</v>
      </c>
      <c r="L41" s="38">
        <f t="shared" si="35"/>
        <v>0.3533076187</v>
      </c>
      <c r="M41" s="39">
        <f t="array" ref="M41">NORMINV(L41,AVERAGE(IF(M40=$M$7,G38,M40),INDEX('Preset Creator'!$B$24:$B$33,MATCH($E$2,'Preset Creator'!$A$24:$A$33,0))+INDEX('Preset Creator'!$B$10:$B$21, MATCH($D$2,'Preset Creator'!$A$10:$A$21,0))+INDEX('Preset Creator'!$B$2:$B$7,$C41)),'Preset Creator'!$D$2)</f>
        <v>70.51017274</v>
      </c>
      <c r="N41" s="40">
        <f>IF('Preset Creator'!$B$38=32,ROUND((M41-32)*5/9,0),ROUND((M41*9/5)+32,0))</f>
        <v>21</v>
      </c>
      <c r="O41" s="23"/>
      <c r="P41" s="52"/>
    </row>
    <row r="42" ht="15.0" customHeight="1">
      <c r="A42" s="31">
        <f t="shared" si="2"/>
        <v>35</v>
      </c>
      <c r="B42" s="32">
        <f>IF($A42=1,IF($D$5='Preset Creator'!$A$2, 2, 1),IF($C42=1,B41+1,B41))</f>
        <v>6</v>
      </c>
      <c r="C42" s="33">
        <f>IF($A42=1,MOD(MATCH($D$5,'Preset Creator'!$A$2:$A$7,0),6)+1,IF($C41=COUNTA('Preset Creator'!$A$2:$A$7),1,C41+1))</f>
        <v>6</v>
      </c>
      <c r="D42" s="34" t="str">
        <f t="array" ref="D42">INDEX('Preset Creator'!$A$2:$A$7,$C42)</f>
        <v>Night</v>
      </c>
      <c r="E42" s="31" t="str">
        <f t="array" ref="E42">SUBSTITUTE(INDEX('Preset Creator'!$M$2:$O$2,,MATCH(J42,INDEX('Preset Creator'!$M$3:$O$5,MATCH(IF($A42=1,E$5,SUBSTITUTE($E41,"Snow","Rain")),'Preset Creator'!$L$3:$L$5,0),),1)),IF($M42&lt;'Preset Creator'!$B$38,"Rain","N/A"),"Snow")</f>
        <v>Clear Skies</v>
      </c>
      <c r="F42" s="31" t="str">
        <f t="array" ref="F42">INDEX('Preset Creator'!$M$8:$O$8,,MATCH(K42,INDEX('Preset Creator'!$M$9:$O$11,MATCH(IF($A42=1,F$5,F41),'Preset Creator'!$L$9:$L$11,0),),1))</f>
        <v>High Winds</v>
      </c>
      <c r="G42" s="35" t="str">
        <f t="array" ref="G42">INDEX('Preset Creator'!$A$36:A$43,MATCH(M42,'Preset Creator'!$B$36:B$43,1),)</f>
        <v>Warm</v>
      </c>
      <c r="H42" s="31" t="str">
        <f>IF(AND(SUBSTITUTE($E42,"Snow","Rain")='Preset Creator'!$I$2,$F42='Preset Creator'!$I$8), IF($E42='Preset Creator'!$I$2, "STORM!", "BLIZZARD!"), "")</f>
        <v/>
      </c>
      <c r="I42" s="23"/>
      <c r="J42" s="37">
        <f t="shared" ref="J42:L42" si="36">RAND()</f>
        <v>0.7007573568</v>
      </c>
      <c r="K42" s="37">
        <f t="shared" si="36"/>
        <v>0.9578066611</v>
      </c>
      <c r="L42" s="38">
        <f t="shared" si="36"/>
        <v>0.8335010588</v>
      </c>
      <c r="M42" s="39">
        <f t="array" ref="M42">NORMINV(L42,AVERAGE(IF(M41=$M$7,G39,M41),INDEX('Preset Creator'!$B$24:$B$33,MATCH($E$2,'Preset Creator'!$A$24:$A$33,0))+INDEX('Preset Creator'!$B$10:$B$21, MATCH($D$2,'Preset Creator'!$A$10:$A$21,0))+INDEX('Preset Creator'!$B$2:$B$7,$C42)),'Preset Creator'!$D$2)</f>
        <v>74.45033784</v>
      </c>
      <c r="N42" s="40">
        <f>IF('Preset Creator'!$B$38=32,ROUND((M42-32)*5/9,0),ROUND((M42*9/5)+32,0))</f>
        <v>24</v>
      </c>
      <c r="O42" s="23"/>
      <c r="P42" s="52"/>
    </row>
    <row r="43" ht="15.0" customHeight="1">
      <c r="A43" s="31">
        <f t="shared" si="2"/>
        <v>36</v>
      </c>
      <c r="B43" s="32">
        <f>IF($A43=1,IF($D$5='Preset Creator'!$A$2, 2, 1),IF($C43=1,B42+1,B42))</f>
        <v>7</v>
      </c>
      <c r="C43" s="33">
        <f>IF($A43=1,MOD(MATCH($D$5,'Preset Creator'!$A$2:$A$7,0),6)+1,IF($C42=COUNTA('Preset Creator'!$A$2:$A$7),1,C42+1))</f>
        <v>1</v>
      </c>
      <c r="D43" s="34" t="str">
        <f t="array" ref="D43">INDEX('Preset Creator'!$A$2:$A$7,$C43)</f>
        <v>Dawn</v>
      </c>
      <c r="E43" s="31" t="str">
        <f t="array" ref="E43">SUBSTITUTE(INDEX('Preset Creator'!$M$2:$O$2,,MATCH(J43,INDEX('Preset Creator'!$M$3:$O$5,MATCH(IF($A43=1,E$5,SUBSTITUTE($E42,"Snow","Rain")),'Preset Creator'!$L$3:$L$5,0),),1)),IF($M43&lt;'Preset Creator'!$B$38,"Rain","N/A"),"Snow")</f>
        <v>Clear Skies</v>
      </c>
      <c r="F43" s="31" t="str">
        <f t="array" ref="F43">INDEX('Preset Creator'!$M$8:$O$8,,MATCH(K43,INDEX('Preset Creator'!$M$9:$O$11,MATCH(IF($A43=1,F$5,F42),'Preset Creator'!$L$9:$L$11,0),),1))</f>
        <v>No Wind</v>
      </c>
      <c r="G43" s="35" t="str">
        <f t="array" ref="G43">INDEX('Preset Creator'!$A$36:A$43,MATCH(M43,'Preset Creator'!$B$36:B$43,1),)</f>
        <v>Warm</v>
      </c>
      <c r="H43" s="31" t="str">
        <f>IF(AND(SUBSTITUTE($E43,"Snow","Rain")='Preset Creator'!$I$2,$F43='Preset Creator'!$I$8), IF($E43='Preset Creator'!$I$2, "STORM!", "BLIZZARD!"), "")</f>
        <v/>
      </c>
      <c r="I43" s="23"/>
      <c r="J43" s="37">
        <f t="shared" ref="J43:L43" si="37">RAND()</f>
        <v>0.6338543513</v>
      </c>
      <c r="K43" s="37">
        <f t="shared" si="37"/>
        <v>0.2870499571</v>
      </c>
      <c r="L43" s="38">
        <f t="shared" si="37"/>
        <v>0.5208520091</v>
      </c>
      <c r="M43" s="39">
        <f t="array" ref="M43">NORMINV(L43,AVERAGE(IF(M42=$M$7,G40,M42),INDEX('Preset Creator'!$B$24:$B$33,MATCH($E$2,'Preset Creator'!$A$24:$A$33,0))+INDEX('Preset Creator'!$B$10:$B$21, MATCH($D$2,'Preset Creator'!$A$10:$A$21,0))+INDEX('Preset Creator'!$B$2:$B$7,$C43)),'Preset Creator'!$D$2)</f>
        <v>76.4787854</v>
      </c>
      <c r="N43" s="40">
        <f>IF('Preset Creator'!$B$38=32,ROUND((M43-32)*5/9,0),ROUND((M43*9/5)+32,0))</f>
        <v>25</v>
      </c>
      <c r="O43" s="23"/>
      <c r="P43" s="52"/>
    </row>
    <row r="44" ht="15.0" customHeight="1">
      <c r="A44" s="31">
        <f t="shared" si="2"/>
        <v>37</v>
      </c>
      <c r="B44" s="32">
        <f>IF($A44=1,IF($D$5='Preset Creator'!$A$2, 2, 1),IF($C44=1,B43+1,B43))</f>
        <v>7</v>
      </c>
      <c r="C44" s="33">
        <f>IF($A44=1,MOD(MATCH($D$5,'Preset Creator'!$A$2:$A$7,0),6)+1,IF($C43=COUNTA('Preset Creator'!$A$2:$A$7),1,C43+1))</f>
        <v>2</v>
      </c>
      <c r="D44" s="34" t="str">
        <f t="array" ref="D44">INDEX('Preset Creator'!$A$2:$A$7,$C44)</f>
        <v>Midday</v>
      </c>
      <c r="E44" s="31" t="str">
        <f t="array" ref="E44">SUBSTITUTE(INDEX('Preset Creator'!$M$2:$O$2,,MATCH(J44,INDEX('Preset Creator'!$M$3:$O$5,MATCH(IF($A44=1,E$5,SUBSTITUTE($E43,"Snow","Rain")),'Preset Creator'!$L$3:$L$5,0),),1)),IF($M44&lt;'Preset Creator'!$B$38,"Rain","N/A"),"Snow")</f>
        <v>Clear Skies</v>
      </c>
      <c r="F44" s="31" t="str">
        <f t="array" ref="F44">INDEX('Preset Creator'!$M$8:$O$8,,MATCH(K44,INDEX('Preset Creator'!$M$9:$O$11,MATCH(IF($A44=1,F$5,F43),'Preset Creator'!$L$9:$L$11,0),),1))</f>
        <v>No Wind</v>
      </c>
      <c r="G44" s="35" t="str">
        <f t="array" ref="G44">INDEX('Preset Creator'!$A$36:A$43,MATCH(M44,'Preset Creator'!$B$36:B$43,1),)</f>
        <v>Hot</v>
      </c>
      <c r="H44" s="31" t="str">
        <f>IF(AND(SUBSTITUTE($E44,"Snow","Rain")='Preset Creator'!$I$2,$F44='Preset Creator'!$I$8), IF($E44='Preset Creator'!$I$2, "STORM!", "BLIZZARD!"), "")</f>
        <v/>
      </c>
      <c r="I44" s="23"/>
      <c r="J44" s="37">
        <f t="shared" ref="J44:L44" si="38">RAND()</f>
        <v>0.4899955651</v>
      </c>
      <c r="K44" s="37">
        <f t="shared" si="38"/>
        <v>0.610130858</v>
      </c>
      <c r="L44" s="38">
        <f t="shared" si="38"/>
        <v>0.7865338605</v>
      </c>
      <c r="M44" s="39">
        <f t="array" ref="M44">NORMINV(L44,AVERAGE(IF(M43=$M$7,G41,M43),INDEX('Preset Creator'!$B$24:$B$33,MATCH($E$2,'Preset Creator'!$A$24:$A$33,0))+INDEX('Preset Creator'!$B$10:$B$21, MATCH($D$2,'Preset Creator'!$A$10:$A$21,0))+INDEX('Preset Creator'!$B$2:$B$7,$C44)),'Preset Creator'!$D$2)</f>
        <v>85.09248542</v>
      </c>
      <c r="N44" s="40">
        <f>IF('Preset Creator'!$B$38=32,ROUND((M44-32)*5/9,0),ROUND((M44*9/5)+32,0))</f>
        <v>29</v>
      </c>
      <c r="O44" s="23"/>
      <c r="P44" s="52"/>
    </row>
    <row r="45" ht="15.0" customHeight="1">
      <c r="A45" s="31">
        <f t="shared" si="2"/>
        <v>38</v>
      </c>
      <c r="B45" s="32">
        <f>IF($A45=1,IF($D$5='Preset Creator'!$A$2, 2, 1),IF($C45=1,B44+1,B44))</f>
        <v>7</v>
      </c>
      <c r="C45" s="33">
        <f>IF($A45=1,MOD(MATCH($D$5,'Preset Creator'!$A$2:$A$7,0),6)+1,IF($C44=COUNTA('Preset Creator'!$A$2:$A$7),1,C44+1))</f>
        <v>3</v>
      </c>
      <c r="D45" s="34" t="str">
        <f t="array" ref="D45">INDEX('Preset Creator'!$A$2:$A$7,$C45)</f>
        <v>Afternoon</v>
      </c>
      <c r="E45" s="31" t="str">
        <f t="array" ref="E45">SUBSTITUTE(INDEX('Preset Creator'!$M$2:$O$2,,MATCH(J45,INDEX('Preset Creator'!$M$3:$O$5,MATCH(IF($A45=1,E$5,SUBSTITUTE($E44,"Snow","Rain")),'Preset Creator'!$L$3:$L$5,0),),1)),IF($M45&lt;'Preset Creator'!$B$38,"Rain","N/A"),"Snow")</f>
        <v>Clear Skies</v>
      </c>
      <c r="F45" s="31" t="str">
        <f t="array" ref="F45">INDEX('Preset Creator'!$M$8:$O$8,,MATCH(K45,INDEX('Preset Creator'!$M$9:$O$11,MATCH(IF($A45=1,F$5,F44),'Preset Creator'!$L$9:$L$11,0),),1))</f>
        <v>No Wind</v>
      </c>
      <c r="G45" s="35" t="str">
        <f t="array" ref="G45">INDEX('Preset Creator'!$A$36:A$43,MATCH(M45,'Preset Creator'!$B$36:B$43,1),)</f>
        <v>Hot</v>
      </c>
      <c r="H45" s="31" t="str">
        <f>IF(AND(SUBSTITUTE($E45,"Snow","Rain")='Preset Creator'!$I$2,$F45='Preset Creator'!$I$8), IF($E45='Preset Creator'!$I$2, "STORM!", "BLIZZARD!"), "")</f>
        <v/>
      </c>
      <c r="I45" s="23"/>
      <c r="J45" s="37">
        <f t="shared" ref="J45:L45" si="39">RAND()</f>
        <v>0.01192793854</v>
      </c>
      <c r="K45" s="37">
        <f t="shared" si="39"/>
        <v>0.5658886624</v>
      </c>
      <c r="L45" s="38">
        <f t="shared" si="39"/>
        <v>0.9294514326</v>
      </c>
      <c r="M45" s="39">
        <f t="array" ref="M45">NORMINV(L45,AVERAGE(IF(M44=$M$7,G42,M44),INDEX('Preset Creator'!$B$24:$B$33,MATCH($E$2,'Preset Creator'!$A$24:$A$33,0))+INDEX('Preset Creator'!$B$10:$B$21, MATCH($D$2,'Preset Creator'!$A$10:$A$21,0))+INDEX('Preset Creator'!$B$2:$B$7,$C45)),'Preset Creator'!$D$2)</f>
        <v>89.1840734</v>
      </c>
      <c r="N45" s="40">
        <f>IF('Preset Creator'!$B$38=32,ROUND((M45-32)*5/9,0),ROUND((M45*9/5)+32,0))</f>
        <v>32</v>
      </c>
      <c r="O45" s="23"/>
      <c r="P45" s="52"/>
    </row>
    <row r="46" ht="15.0" customHeight="1">
      <c r="A46" s="31">
        <f t="shared" si="2"/>
        <v>39</v>
      </c>
      <c r="B46" s="32">
        <f>IF($A46=1,IF($D$5='Preset Creator'!$A$2, 2, 1),IF($C46=1,B45+1,B45))</f>
        <v>7</v>
      </c>
      <c r="C46" s="33">
        <f>IF($A46=1,MOD(MATCH($D$5,'Preset Creator'!$A$2:$A$7,0),6)+1,IF($C45=COUNTA('Preset Creator'!$A$2:$A$7),1,C45+1))</f>
        <v>4</v>
      </c>
      <c r="D46" s="34" t="str">
        <f t="array" ref="D46">INDEX('Preset Creator'!$A$2:$A$7,$C46)</f>
        <v>Evening</v>
      </c>
      <c r="E46" s="31" t="str">
        <f t="array" ref="E46">SUBSTITUTE(INDEX('Preset Creator'!$M$2:$O$2,,MATCH(J46,INDEX('Preset Creator'!$M$3:$O$5,MATCH(IF($A46=1,E$5,SUBSTITUTE($E45,"Snow","Rain")),'Preset Creator'!$L$3:$L$5,0),),1)),IF($M46&lt;'Preset Creator'!$B$38,"Rain","N/A"),"Snow")</f>
        <v>Clear Skies</v>
      </c>
      <c r="F46" s="31" t="str">
        <f t="array" ref="F46">INDEX('Preset Creator'!$M$8:$O$8,,MATCH(K46,INDEX('Preset Creator'!$M$9:$O$11,MATCH(IF($A46=1,F$5,F45),'Preset Creator'!$L$9:$L$11,0),),1))</f>
        <v>No Wind</v>
      </c>
      <c r="G46" s="35" t="str">
        <f t="array" ref="G46">INDEX('Preset Creator'!$A$36:A$43,MATCH(M46,'Preset Creator'!$B$36:B$43,1),)</f>
        <v>Warm</v>
      </c>
      <c r="H46" s="31" t="str">
        <f>IF(AND(SUBSTITUTE($E46,"Snow","Rain")='Preset Creator'!$I$2,$F46='Preset Creator'!$I$8), IF($E46='Preset Creator'!$I$2, "STORM!", "BLIZZARD!"), "")</f>
        <v/>
      </c>
      <c r="I46" s="23"/>
      <c r="J46" s="37">
        <f t="shared" ref="J46:L46" si="40">RAND()</f>
        <v>0.5036814164</v>
      </c>
      <c r="K46" s="37">
        <f t="shared" si="40"/>
        <v>0.4382667502</v>
      </c>
      <c r="L46" s="38">
        <f t="shared" si="40"/>
        <v>0.202338339</v>
      </c>
      <c r="M46" s="39">
        <f t="array" ref="M46">NORMINV(L46,AVERAGE(IF(M45=$M$7,G43,M45),INDEX('Preset Creator'!$B$24:$B$33,MATCH($E$2,'Preset Creator'!$A$24:$A$33,0))+INDEX('Preset Creator'!$B$10:$B$21, MATCH($D$2,'Preset Creator'!$A$10:$A$21,0))+INDEX('Preset Creator'!$B$2:$B$7,$C46)),'Preset Creator'!$D$2)</f>
        <v>77.05054135</v>
      </c>
      <c r="N46" s="40">
        <f>IF('Preset Creator'!$B$38=32,ROUND((M46-32)*5/9,0),ROUND((M46*9/5)+32,0))</f>
        <v>25</v>
      </c>
      <c r="O46" s="23"/>
      <c r="P46" s="52"/>
    </row>
    <row r="47" ht="15.75" customHeight="1">
      <c r="A47" s="31">
        <f t="shared" si="2"/>
        <v>40</v>
      </c>
      <c r="B47" s="32">
        <f>IF($A47=1,IF($D$5='Preset Creator'!$A$2, 2, 1),IF($C47=1,B46+1,B46))</f>
        <v>7</v>
      </c>
      <c r="C47" s="33">
        <f>IF($A47=1,MOD(MATCH($D$5,'Preset Creator'!$A$2:$A$7,0),6)+1,IF($C46=COUNTA('Preset Creator'!$A$2:$A$7),1,C46+1))</f>
        <v>5</v>
      </c>
      <c r="D47" s="46" t="str">
        <f t="array" ref="D47">INDEX('Preset Creator'!$A$2:$A$7,$C47)</f>
        <v>Midnight</v>
      </c>
      <c r="E47" s="31" t="str">
        <f t="array" ref="E47">SUBSTITUTE(INDEX('Preset Creator'!$M$2:$O$2,,MATCH(J47,INDEX('Preset Creator'!$M$3:$O$5,MATCH(IF($A47=1,E$5,SUBSTITUTE($E46,"Snow","Rain")),'Preset Creator'!$L$3:$L$5,0),),1)),IF($M47&lt;'Preset Creator'!$B$38,"Rain","N/A"),"Snow")</f>
        <v>Clear Skies</v>
      </c>
      <c r="F47" s="31" t="str">
        <f t="array" ref="F47">INDEX('Preset Creator'!$M$8:$O$8,,MATCH(K47,INDEX('Preset Creator'!$M$9:$O$11,MATCH(IF($A47=1,F$5,F46),'Preset Creator'!$L$9:$L$11,0),),1))</f>
        <v>No Wind</v>
      </c>
      <c r="G47" s="35" t="str">
        <f t="array" ref="G47">INDEX('Preset Creator'!$A$36:A$43,MATCH(M47,'Preset Creator'!$B$36:B$43,1),)</f>
        <v>Cool</v>
      </c>
      <c r="H47" s="31" t="str">
        <f>IF(AND(SUBSTITUTE($E47,"Snow","Rain")='Preset Creator'!$I$2,$F47='Preset Creator'!$I$8), IF($E47='Preset Creator'!$I$2, "STORM!", "BLIZZARD!"), "")</f>
        <v/>
      </c>
      <c r="I47" s="23"/>
      <c r="J47" s="37">
        <f t="shared" ref="J47:L47" si="41">RAND()</f>
        <v>0.6698342642</v>
      </c>
      <c r="K47" s="37">
        <f t="shared" si="41"/>
        <v>0.6137154194</v>
      </c>
      <c r="L47" s="38">
        <f t="shared" si="41"/>
        <v>0.073639754</v>
      </c>
      <c r="M47" s="39">
        <f t="array" ref="M47">NORMINV(L47,AVERAGE(IF(M46=$M$7,G44,M46),INDEX('Preset Creator'!$B$24:$B$33,MATCH($E$2,'Preset Creator'!$A$24:$A$33,0))+INDEX('Preset Creator'!$B$10:$B$21, MATCH($D$2,'Preset Creator'!$A$10:$A$21,0))+INDEX('Preset Creator'!$B$2:$B$7,$C47)),'Preset Creator'!$D$2)</f>
        <v>63.99661194</v>
      </c>
      <c r="N47" s="40">
        <f>IF('Preset Creator'!$B$38=32,ROUND((M47-32)*5/9,0),ROUND((M47*9/5)+32,0))</f>
        <v>18</v>
      </c>
      <c r="O47" s="55"/>
      <c r="P47" s="52"/>
    </row>
    <row r="48" ht="15.75" customHeight="1">
      <c r="A48" s="31">
        <f t="shared" si="2"/>
        <v>41</v>
      </c>
      <c r="B48" s="32">
        <f>IF($A48=1,IF($D$5='Preset Creator'!$A$2, 2, 1),IF($C48=1,B47+1,B47))</f>
        <v>7</v>
      </c>
      <c r="C48" s="33">
        <f>IF($A48=1,MOD(MATCH($D$5,'Preset Creator'!$A$2:$A$7,0),6)+1,IF($C47=COUNTA('Preset Creator'!$A$2:$A$7),1,C47+1))</f>
        <v>6</v>
      </c>
      <c r="D48" s="34" t="str">
        <f t="array" ref="D48">INDEX('Preset Creator'!$A$2:$A$7,$C48)</f>
        <v>Night</v>
      </c>
      <c r="E48" s="31" t="str">
        <f t="array" ref="E48">SUBSTITUTE(INDEX('Preset Creator'!$M$2:$O$2,,MATCH(J48,INDEX('Preset Creator'!$M$3:$O$5,MATCH(IF($A48=1,E$5,SUBSTITUTE($E47,"Snow","Rain")),'Preset Creator'!$L$3:$L$5,0),),1)),IF($M48&lt;'Preset Creator'!$B$38,"Rain","N/A"),"Snow")</f>
        <v>Clear Skies</v>
      </c>
      <c r="F48" s="31" t="str">
        <f t="array" ref="F48">INDEX('Preset Creator'!$M$8:$O$8,,MATCH(K48,INDEX('Preset Creator'!$M$9:$O$11,MATCH(IF($A48=1,F$5,F47),'Preset Creator'!$L$9:$L$11,0),),1))</f>
        <v>No Wind</v>
      </c>
      <c r="G48" s="35" t="str">
        <f t="array" ref="G48">INDEX('Preset Creator'!$A$36:A$43,MATCH(M48,'Preset Creator'!$B$36:B$43,1),)</f>
        <v>Temperate</v>
      </c>
      <c r="H48" s="31" t="str">
        <f>IF(AND(SUBSTITUTE($E48,"Snow","Rain")='Preset Creator'!$I$2,$F48='Preset Creator'!$I$8), IF($E48='Preset Creator'!$I$2, "STORM!", "BLIZZARD!"), "")</f>
        <v/>
      </c>
      <c r="I48" s="23"/>
      <c r="J48" s="37">
        <f t="shared" ref="J48:L48" si="42">RAND()</f>
        <v>0.130740909</v>
      </c>
      <c r="K48" s="37">
        <f t="shared" si="42"/>
        <v>0.58005329</v>
      </c>
      <c r="L48" s="38">
        <f t="shared" si="42"/>
        <v>0.8384101805</v>
      </c>
      <c r="M48" s="39">
        <f t="array" ref="M48">NORMINV(L48,AVERAGE(IF(M47=$M$7,G45,M47),INDEX('Preset Creator'!$B$24:$B$33,MATCH($E$2,'Preset Creator'!$A$24:$A$33,0))+INDEX('Preset Creator'!$B$10:$B$21, MATCH($D$2,'Preset Creator'!$A$10:$A$21,0))+INDEX('Preset Creator'!$B$2:$B$7,$C48)),'Preset Creator'!$D$2)</f>
        <v>71.28983869</v>
      </c>
      <c r="N48" s="40">
        <f>IF('Preset Creator'!$B$38=32,ROUND((M48-32)*5/9,0),ROUND((M48*9/5)+32,0))</f>
        <v>22</v>
      </c>
      <c r="O48" s="55"/>
      <c r="P48" s="52"/>
    </row>
    <row r="49" ht="15.75" customHeight="1">
      <c r="A49" s="31">
        <f t="shared" si="2"/>
        <v>42</v>
      </c>
      <c r="B49" s="32">
        <f>IF($A49=1,IF($D$5='Preset Creator'!$A$2, 2, 1),IF($C49=1,B48+1,B48))</f>
        <v>8</v>
      </c>
      <c r="C49" s="33">
        <f>IF($A49=1,MOD(MATCH($D$5,'Preset Creator'!$A$2:$A$7,0),6)+1,IF($C48=COUNTA('Preset Creator'!$A$2:$A$7),1,C48+1))</f>
        <v>1</v>
      </c>
      <c r="D49" s="34" t="str">
        <f t="array" ref="D49">INDEX('Preset Creator'!$A$2:$A$7,$C49)</f>
        <v>Dawn</v>
      </c>
      <c r="E49" s="31" t="str">
        <f t="array" ref="E49">SUBSTITUTE(INDEX('Preset Creator'!$M$2:$O$2,,MATCH(J49,INDEX('Preset Creator'!$M$3:$O$5,MATCH(IF($A49=1,E$5,SUBSTITUTE($E48,"Snow","Rain")),'Preset Creator'!$L$3:$L$5,0),),1)),IF($M49&lt;'Preset Creator'!$B$38,"Rain","N/A"),"Snow")</f>
        <v>Light Rain</v>
      </c>
      <c r="F49" s="31" t="str">
        <f t="array" ref="F49">INDEX('Preset Creator'!$M$8:$O$8,,MATCH(K49,INDEX('Preset Creator'!$M$9:$O$11,MATCH(IF($A49=1,F$5,F48),'Preset Creator'!$L$9:$L$11,0),),1))</f>
        <v>No Wind</v>
      </c>
      <c r="G49" s="35" t="str">
        <f t="array" ref="G49">INDEX('Preset Creator'!$A$36:A$43,MATCH(M49,'Preset Creator'!$B$36:B$43,1),)</f>
        <v>Temperate</v>
      </c>
      <c r="H49" s="31" t="str">
        <f>IF(AND(SUBSTITUTE($E49,"Snow","Rain")='Preset Creator'!$I$2,$F49='Preset Creator'!$I$8), IF($E49='Preset Creator'!$I$2, "STORM!", "BLIZZARD!"), "")</f>
        <v/>
      </c>
      <c r="I49" s="23"/>
      <c r="J49" s="56">
        <f t="shared" ref="J49:L49" si="43">RAND()</f>
        <v>0.90602272</v>
      </c>
      <c r="K49" s="56">
        <f t="shared" si="43"/>
        <v>0.6384248818</v>
      </c>
      <c r="L49" s="57">
        <f t="shared" si="43"/>
        <v>0.09127849114</v>
      </c>
      <c r="M49" s="58">
        <f t="array" ref="M49">NORMINV(L49,AVERAGE(IF(M48=$M$7,G46,M48),INDEX('Preset Creator'!$B$24:$B$33,MATCH($E$2,'Preset Creator'!$A$24:$A$33,0))+INDEX('Preset Creator'!$B$10:$B$21, MATCH($D$2,'Preset Creator'!$A$10:$A$21,0))+INDEX('Preset Creator'!$B$2:$B$7,$C49)),'Preset Creator'!$D$2)</f>
        <v>68.18024144</v>
      </c>
      <c r="N49" s="59">
        <f>IF('Preset Creator'!$B$38=32,ROUND((M49-32)*5/9,0),ROUND((M49*9/5)+32,0))</f>
        <v>20</v>
      </c>
      <c r="O49" s="55"/>
      <c r="P49" s="52"/>
    </row>
    <row r="50" ht="15.75" customHeight="1">
      <c r="P50" s="52"/>
    </row>
    <row r="51" ht="15.75" customHeight="1">
      <c r="P51" s="52"/>
    </row>
    <row r="52" ht="15.75" customHeight="1">
      <c r="P52" s="52"/>
    </row>
    <row r="53" ht="15.75" customHeight="1">
      <c r="P53" s="52"/>
    </row>
    <row r="54" ht="15.75" customHeight="1">
      <c r="P54" s="52"/>
    </row>
    <row r="55" ht="15.0" customHeight="1">
      <c r="P55" s="52"/>
    </row>
    <row r="56" ht="15.0" customHeight="1">
      <c r="P56" s="52"/>
    </row>
    <row r="57" ht="15.0" customHeight="1">
      <c r="P57" s="52"/>
    </row>
    <row r="58" ht="15.0" customHeight="1">
      <c r="P58" s="52"/>
    </row>
    <row r="59" ht="15.0" customHeight="1">
      <c r="P59" s="52"/>
    </row>
    <row r="60" ht="15.0" customHeight="1">
      <c r="P60" s="52"/>
    </row>
    <row r="61" ht="15.0" customHeight="1">
      <c r="P61" s="52"/>
    </row>
    <row r="62" ht="15.75" customHeight="1">
      <c r="P62" s="52"/>
    </row>
    <row r="63" ht="15.75" customHeight="1">
      <c r="P63" s="52"/>
    </row>
    <row r="64" ht="15.75" customHeight="1">
      <c r="P64" s="52"/>
    </row>
    <row r="65" ht="15.75" customHeight="1">
      <c r="P65" s="52"/>
    </row>
    <row r="66" ht="15.75" customHeight="1">
      <c r="P66" s="52"/>
    </row>
    <row r="67" ht="15.75" customHeight="1">
      <c r="P67" s="52"/>
    </row>
    <row r="68" ht="15.75" customHeight="1">
      <c r="P68" s="52"/>
    </row>
    <row r="69" ht="15.75" customHeight="1">
      <c r="P69" s="52"/>
    </row>
    <row r="70" ht="15.75" customHeight="1">
      <c r="P70" s="52"/>
    </row>
    <row r="71" ht="15.75" customHeight="1">
      <c r="P71" s="52"/>
    </row>
    <row r="72" ht="15.75" customHeight="1">
      <c r="P72" s="52"/>
    </row>
    <row r="73" ht="15.75" customHeight="1">
      <c r="P73" s="52"/>
    </row>
    <row r="74" ht="15.75" customHeight="1">
      <c r="P74" s="52"/>
    </row>
    <row r="75" ht="15.75" customHeight="1">
      <c r="P75" s="52"/>
    </row>
    <row r="76" ht="15.75" customHeight="1">
      <c r="P76" s="52"/>
    </row>
    <row r="77" ht="15.75" customHeight="1">
      <c r="P77" s="52"/>
    </row>
    <row r="78" ht="15.75" customHeight="1">
      <c r="P78" s="52"/>
    </row>
    <row r="79" ht="15.75" customHeight="1">
      <c r="P79" s="52"/>
    </row>
    <row r="80" ht="15.75" customHeight="1">
      <c r="P80" s="52"/>
    </row>
    <row r="81" ht="15.75" customHeight="1">
      <c r="P81" s="52"/>
    </row>
    <row r="82" ht="15.75" customHeight="1">
      <c r="P82" s="52"/>
    </row>
    <row r="83" ht="15.75" customHeight="1">
      <c r="P83" s="52"/>
    </row>
    <row r="84" ht="15.75" customHeight="1">
      <c r="P84" s="52"/>
    </row>
    <row r="85" ht="15.75" customHeight="1">
      <c r="P85" s="52"/>
    </row>
    <row r="86" ht="15.75" customHeight="1">
      <c r="P86" s="52"/>
    </row>
    <row r="87" ht="15.75" customHeight="1">
      <c r="P87" s="52"/>
    </row>
    <row r="88" ht="15.75" customHeight="1">
      <c r="P88" s="52"/>
    </row>
    <row r="89" ht="15.75" customHeight="1">
      <c r="P89" s="52"/>
    </row>
    <row r="90" ht="15.75" customHeight="1">
      <c r="P90" s="52"/>
    </row>
    <row r="91" ht="15.75" customHeight="1">
      <c r="P91" s="52"/>
    </row>
    <row r="92" ht="15.75" customHeight="1">
      <c r="P92" s="52"/>
    </row>
    <row r="93" ht="15.75" customHeight="1">
      <c r="P93" s="52"/>
    </row>
    <row r="94" ht="15.75" customHeight="1">
      <c r="P94" s="52"/>
    </row>
    <row r="95" ht="15.75" customHeight="1">
      <c r="P95" s="52"/>
    </row>
    <row r="96" ht="15.75" customHeight="1">
      <c r="P96" s="52"/>
    </row>
    <row r="97" ht="15.75" customHeight="1">
      <c r="P97" s="52"/>
    </row>
    <row r="98" ht="15.75" customHeight="1">
      <c r="P98" s="52"/>
    </row>
    <row r="99" ht="15.75" customHeight="1">
      <c r="P99" s="52"/>
    </row>
    <row r="100" ht="15.75" customHeight="1">
      <c r="P100" s="52"/>
    </row>
    <row r="101" ht="15.75" customHeight="1">
      <c r="P101" s="52"/>
    </row>
    <row r="102" ht="15.75" customHeight="1">
      <c r="P102" s="52"/>
    </row>
    <row r="103" ht="15.75" customHeight="1">
      <c r="P103" s="52"/>
    </row>
    <row r="104" ht="15.75" customHeight="1">
      <c r="P104" s="52"/>
    </row>
    <row r="105" ht="15.75" customHeight="1">
      <c r="P105" s="52"/>
    </row>
    <row r="106" ht="15.75" customHeight="1">
      <c r="P106" s="52"/>
    </row>
    <row r="107" ht="15.75" customHeight="1">
      <c r="P107" s="52"/>
    </row>
    <row r="108" ht="15.75" customHeight="1">
      <c r="P108" s="52"/>
    </row>
    <row r="109" ht="15.75" customHeight="1">
      <c r="P109" s="52"/>
    </row>
    <row r="110" ht="15.75" customHeight="1">
      <c r="P110" s="52"/>
    </row>
    <row r="111" ht="15.75" customHeight="1">
      <c r="P111" s="52"/>
    </row>
    <row r="112" ht="15.75" customHeight="1">
      <c r="P112" s="52"/>
    </row>
    <row r="113" ht="15.75" customHeight="1">
      <c r="P113" s="52"/>
    </row>
    <row r="114" ht="15.75" customHeight="1">
      <c r="P114" s="52"/>
    </row>
    <row r="115" ht="15.75" customHeight="1">
      <c r="P115" s="52"/>
    </row>
    <row r="116" ht="15.75" customHeight="1">
      <c r="P116" s="52"/>
    </row>
    <row r="117" ht="15.75" customHeight="1">
      <c r="P117" s="52"/>
    </row>
    <row r="118" ht="15.75" customHeight="1">
      <c r="P118" s="52"/>
    </row>
    <row r="119" ht="15.75" customHeight="1">
      <c r="P119" s="52"/>
    </row>
    <row r="120" ht="15.75" customHeight="1">
      <c r="P120" s="52"/>
    </row>
    <row r="121" ht="15.75" customHeight="1">
      <c r="P121" s="52"/>
    </row>
    <row r="122" ht="15.75" customHeight="1">
      <c r="P122" s="52"/>
    </row>
    <row r="123" ht="15.75" customHeight="1">
      <c r="P123" s="52"/>
    </row>
    <row r="124" ht="15.75" customHeight="1">
      <c r="P124" s="52"/>
    </row>
    <row r="125" ht="15.75" customHeight="1">
      <c r="P125" s="52"/>
    </row>
    <row r="126" ht="15.75" customHeight="1">
      <c r="P126" s="52"/>
    </row>
    <row r="127" ht="15.75" customHeight="1">
      <c r="P127" s="52"/>
    </row>
    <row r="128" ht="15.75" customHeight="1">
      <c r="P128" s="52"/>
    </row>
    <row r="129" ht="15.75" customHeight="1">
      <c r="P129" s="52"/>
    </row>
    <row r="130" ht="15.75" customHeight="1">
      <c r="P130" s="52"/>
    </row>
    <row r="131" ht="15.75" customHeight="1">
      <c r="P131" s="52"/>
    </row>
    <row r="132" ht="15.75" customHeight="1">
      <c r="P132" s="52"/>
    </row>
    <row r="133" ht="15.75" customHeight="1">
      <c r="P133" s="52"/>
    </row>
    <row r="134" ht="15.75" customHeight="1">
      <c r="P134" s="52"/>
    </row>
    <row r="135" ht="15.75" customHeight="1">
      <c r="P135" s="52"/>
    </row>
    <row r="136" ht="15.75" customHeight="1">
      <c r="P136" s="52"/>
    </row>
    <row r="137" ht="15.75" customHeight="1">
      <c r="P137" s="52"/>
    </row>
    <row r="138" ht="15.75" customHeight="1">
      <c r="P138" s="52"/>
    </row>
    <row r="139" ht="15.75" customHeight="1">
      <c r="P139" s="52"/>
    </row>
    <row r="140" ht="15.75" customHeight="1">
      <c r="P140" s="52"/>
    </row>
    <row r="141" ht="15.75" customHeight="1">
      <c r="P141" s="52"/>
    </row>
    <row r="142" ht="15.75" customHeight="1">
      <c r="P142" s="52"/>
    </row>
    <row r="143" ht="15.75" customHeight="1">
      <c r="P143" s="52"/>
    </row>
    <row r="144" ht="15.75" customHeight="1">
      <c r="P144" s="52"/>
    </row>
    <row r="145" ht="15.75" customHeight="1">
      <c r="P145" s="52"/>
    </row>
    <row r="146" ht="15.75" customHeight="1">
      <c r="P146" s="52"/>
    </row>
    <row r="147" ht="15.75" customHeight="1">
      <c r="P147" s="52"/>
    </row>
    <row r="148" ht="15.75" customHeight="1">
      <c r="P148" s="52"/>
    </row>
    <row r="149" ht="15.75" customHeight="1">
      <c r="P149" s="52"/>
    </row>
    <row r="150" ht="15.75" customHeight="1">
      <c r="P150" s="52"/>
    </row>
    <row r="151" ht="15.75" customHeight="1">
      <c r="P151" s="52"/>
    </row>
    <row r="152" ht="15.75" customHeight="1">
      <c r="P152" s="52"/>
    </row>
    <row r="153" ht="15.75" customHeight="1">
      <c r="P153" s="52"/>
    </row>
    <row r="154" ht="15.75" customHeight="1">
      <c r="P154" s="52"/>
    </row>
    <row r="155" ht="15.75" customHeight="1">
      <c r="P155" s="52"/>
    </row>
    <row r="156" ht="15.75" customHeight="1">
      <c r="P156" s="52"/>
    </row>
    <row r="157" ht="15.75" customHeight="1">
      <c r="P157" s="52"/>
    </row>
    <row r="158" ht="15.75" customHeight="1">
      <c r="P158" s="52"/>
    </row>
    <row r="159" ht="15.75" customHeight="1">
      <c r="P159" s="52"/>
    </row>
    <row r="160" ht="15.75" customHeight="1">
      <c r="P160" s="52"/>
    </row>
    <row r="161" ht="15.75" customHeight="1">
      <c r="P161" s="52"/>
    </row>
    <row r="162" ht="15.75" customHeight="1">
      <c r="P162" s="52"/>
    </row>
    <row r="163" ht="15.75" customHeight="1">
      <c r="P163" s="52"/>
    </row>
    <row r="164" ht="15.75" customHeight="1">
      <c r="P164" s="52"/>
    </row>
    <row r="165" ht="15.75" customHeight="1">
      <c r="P165" s="52"/>
    </row>
    <row r="166" ht="15.75" customHeight="1">
      <c r="P166" s="52"/>
    </row>
    <row r="167" ht="15.75" customHeight="1">
      <c r="P167" s="52"/>
    </row>
    <row r="168" ht="15.75" customHeight="1">
      <c r="P168" s="52"/>
    </row>
    <row r="169" ht="15.75" customHeight="1">
      <c r="P169" s="52"/>
    </row>
    <row r="170" ht="15.75" customHeight="1">
      <c r="P170" s="52"/>
    </row>
    <row r="171" ht="15.75" customHeight="1">
      <c r="P171" s="52"/>
    </row>
    <row r="172" ht="15.75" customHeight="1">
      <c r="P172" s="52"/>
    </row>
    <row r="173" ht="15.75" customHeight="1">
      <c r="P173" s="52"/>
    </row>
    <row r="174" ht="15.75" customHeight="1">
      <c r="P174" s="52"/>
    </row>
    <row r="175" ht="15.75" customHeight="1">
      <c r="P175" s="52"/>
    </row>
    <row r="176" ht="15.75" customHeight="1">
      <c r="P176" s="52"/>
    </row>
    <row r="177" ht="15.75" customHeight="1">
      <c r="P177" s="52"/>
    </row>
    <row r="178" ht="15.75" customHeight="1">
      <c r="P178" s="52"/>
    </row>
    <row r="179" ht="15.75" customHeight="1">
      <c r="P179" s="52"/>
    </row>
    <row r="180" ht="15.75" customHeight="1">
      <c r="P180" s="52"/>
    </row>
    <row r="181" ht="15.75" customHeight="1">
      <c r="P181" s="52"/>
    </row>
    <row r="182" ht="15.75" customHeight="1">
      <c r="P182" s="52"/>
    </row>
    <row r="183" ht="15.75" customHeight="1">
      <c r="P183" s="52"/>
    </row>
    <row r="184" ht="15.75" customHeight="1">
      <c r="P184" s="52"/>
    </row>
    <row r="185" ht="15.75" customHeight="1">
      <c r="P185" s="52"/>
    </row>
    <row r="186" ht="15.75" customHeight="1">
      <c r="P186" s="52"/>
    </row>
    <row r="187" ht="15.75" customHeight="1">
      <c r="P187" s="52"/>
    </row>
    <row r="188" ht="15.75" customHeight="1">
      <c r="P188" s="52"/>
    </row>
    <row r="189" ht="15.75" customHeight="1">
      <c r="P189" s="52"/>
    </row>
    <row r="190" ht="15.75" customHeight="1">
      <c r="P190" s="52"/>
    </row>
    <row r="191" ht="15.75" customHeight="1">
      <c r="P191" s="52"/>
    </row>
    <row r="192" ht="15.75" customHeight="1">
      <c r="P192" s="52"/>
    </row>
    <row r="193" ht="15.75" customHeight="1">
      <c r="P193" s="52"/>
    </row>
    <row r="194" ht="15.75" customHeight="1">
      <c r="P194" s="52"/>
    </row>
    <row r="195" ht="15.75" customHeight="1">
      <c r="P195" s="52"/>
    </row>
    <row r="196" ht="15.75" customHeight="1">
      <c r="P196" s="52"/>
    </row>
    <row r="197" ht="15.75" customHeight="1">
      <c r="P197" s="52"/>
    </row>
    <row r="198" ht="15.75" customHeight="1">
      <c r="P198" s="52"/>
    </row>
    <row r="199" ht="15.75" customHeight="1">
      <c r="P199" s="52"/>
    </row>
    <row r="200" ht="15.75" customHeight="1">
      <c r="P200" s="52"/>
    </row>
    <row r="201" ht="15.75" customHeight="1">
      <c r="P201" s="52"/>
    </row>
    <row r="202" ht="15.75" customHeight="1">
      <c r="P202" s="52"/>
    </row>
    <row r="203" ht="15.75" customHeight="1">
      <c r="P203" s="52"/>
    </row>
    <row r="204" ht="15.75" customHeight="1">
      <c r="P204" s="52"/>
    </row>
    <row r="205" ht="15.75" customHeight="1">
      <c r="P205" s="52"/>
    </row>
    <row r="206" ht="15.75" customHeight="1">
      <c r="P206" s="52"/>
    </row>
    <row r="207" ht="15.75" customHeight="1">
      <c r="P207" s="52"/>
    </row>
    <row r="208" ht="15.75" customHeight="1">
      <c r="P208" s="52"/>
    </row>
    <row r="209" ht="15.75" customHeight="1">
      <c r="P209" s="52"/>
    </row>
    <row r="210" ht="15.75" customHeight="1">
      <c r="P210" s="52"/>
    </row>
    <row r="211" ht="15.75" customHeight="1">
      <c r="P211" s="52"/>
    </row>
    <row r="212" ht="15.75" customHeight="1">
      <c r="P212" s="52"/>
    </row>
    <row r="213" ht="15.75" customHeight="1">
      <c r="P213" s="52"/>
    </row>
    <row r="214" ht="15.75" customHeight="1">
      <c r="P214" s="52"/>
    </row>
    <row r="215" ht="15.75" customHeight="1">
      <c r="P215" s="52"/>
    </row>
    <row r="216" ht="15.75" customHeight="1">
      <c r="P216" s="52"/>
    </row>
    <row r="217" ht="15.75" customHeight="1">
      <c r="P217" s="52"/>
    </row>
    <row r="218" ht="15.75" customHeight="1">
      <c r="P218" s="52"/>
    </row>
    <row r="219" ht="15.75" customHeight="1">
      <c r="P219" s="52"/>
    </row>
    <row r="220" ht="15.75" customHeight="1">
      <c r="P220" s="52"/>
    </row>
    <row r="221" ht="15.75" customHeight="1">
      <c r="P221" s="52"/>
    </row>
    <row r="222" ht="15.75" customHeight="1">
      <c r="P222" s="52"/>
    </row>
    <row r="223" ht="15.75" customHeight="1">
      <c r="P223" s="52"/>
    </row>
    <row r="224" ht="15.75" customHeight="1">
      <c r="P224" s="52"/>
    </row>
    <row r="225" ht="15.75" customHeight="1">
      <c r="P225" s="52"/>
    </row>
    <row r="226" ht="15.75" customHeight="1">
      <c r="P226" s="52"/>
    </row>
    <row r="227" ht="15.75" customHeight="1">
      <c r="P227" s="52"/>
    </row>
    <row r="228" ht="15.75" customHeight="1">
      <c r="P228" s="52"/>
    </row>
    <row r="229" ht="15.75" customHeight="1">
      <c r="P229" s="52"/>
    </row>
    <row r="230" ht="15.75" customHeight="1">
      <c r="P230" s="52"/>
    </row>
    <row r="231" ht="15.75" customHeight="1">
      <c r="P231" s="52"/>
    </row>
    <row r="232" ht="15.75" customHeight="1">
      <c r="P232" s="52"/>
    </row>
    <row r="233" ht="15.75" customHeight="1">
      <c r="P233" s="52"/>
    </row>
    <row r="234" ht="15.75" customHeight="1">
      <c r="P234" s="52"/>
    </row>
    <row r="235" ht="15.75" customHeight="1">
      <c r="P235" s="52"/>
    </row>
    <row r="236" ht="15.75" customHeight="1">
      <c r="P236" s="52"/>
    </row>
    <row r="237" ht="15.75" customHeight="1">
      <c r="P237" s="52"/>
    </row>
    <row r="238" ht="15.75" customHeight="1">
      <c r="P238" s="52"/>
    </row>
    <row r="239" ht="15.75" customHeight="1">
      <c r="P239" s="52"/>
    </row>
    <row r="240" ht="15.75" customHeight="1">
      <c r="P240" s="52"/>
    </row>
    <row r="241" ht="15.75" customHeight="1">
      <c r="P241" s="52"/>
    </row>
    <row r="242" ht="15.75" customHeight="1">
      <c r="P242" s="52"/>
    </row>
    <row r="243" ht="15.75" customHeight="1">
      <c r="P243" s="52"/>
    </row>
    <row r="244" ht="15.75" customHeight="1">
      <c r="P244" s="52"/>
    </row>
    <row r="245" ht="15.75" customHeight="1">
      <c r="P245" s="52"/>
    </row>
    <row r="246" ht="15.75" customHeight="1">
      <c r="P246" s="52"/>
    </row>
    <row r="247" ht="15.75" customHeight="1">
      <c r="P247" s="52"/>
    </row>
    <row r="248" ht="15.75" customHeight="1">
      <c r="P248" s="52"/>
    </row>
    <row r="249" ht="15.75" customHeight="1">
      <c r="P249" s="52"/>
    </row>
    <row r="250" ht="15.75" customHeight="1">
      <c r="P250" s="52"/>
    </row>
    <row r="251" ht="15.75" customHeight="1">
      <c r="P251" s="52"/>
    </row>
    <row r="252" ht="15.75" customHeight="1">
      <c r="P252" s="52"/>
    </row>
    <row r="253" ht="15.75" customHeight="1">
      <c r="P253" s="52"/>
    </row>
    <row r="254" ht="15.75" customHeight="1">
      <c r="P254" s="52"/>
    </row>
    <row r="255" ht="15.75" customHeight="1">
      <c r="P255" s="52"/>
    </row>
    <row r="256" ht="15.75" customHeight="1">
      <c r="P256" s="52"/>
    </row>
    <row r="257" ht="15.75" customHeight="1">
      <c r="P257" s="52"/>
    </row>
    <row r="258" ht="15.75" customHeight="1">
      <c r="P258" s="52"/>
    </row>
    <row r="259" ht="15.75" customHeight="1">
      <c r="P259" s="52"/>
    </row>
    <row r="260" ht="15.75" customHeight="1">
      <c r="P260" s="52"/>
    </row>
    <row r="261" ht="15.75" customHeight="1">
      <c r="P261" s="52"/>
    </row>
    <row r="262" ht="15.75" customHeight="1">
      <c r="P262" s="52"/>
    </row>
    <row r="263" ht="15.75" customHeight="1">
      <c r="P263" s="52"/>
    </row>
    <row r="264" ht="15.75" customHeight="1">
      <c r="P264" s="52"/>
    </row>
    <row r="265" ht="15.75" customHeight="1">
      <c r="P265" s="52"/>
    </row>
    <row r="266" ht="15.75" customHeight="1">
      <c r="P266" s="52"/>
    </row>
    <row r="267" ht="15.75" customHeight="1">
      <c r="P267" s="52"/>
    </row>
    <row r="268" ht="15.75" customHeight="1">
      <c r="P268" s="52"/>
    </row>
    <row r="269" ht="15.75" customHeight="1">
      <c r="P269" s="52"/>
    </row>
    <row r="270" ht="15.75" customHeight="1">
      <c r="P270" s="52"/>
    </row>
    <row r="271" ht="15.75" customHeight="1">
      <c r="P271" s="52"/>
    </row>
    <row r="272" ht="15.75" customHeight="1">
      <c r="P272" s="52"/>
    </row>
    <row r="273" ht="15.75" customHeight="1">
      <c r="P273" s="52"/>
    </row>
    <row r="274" ht="15.75" customHeight="1">
      <c r="P274" s="52"/>
    </row>
    <row r="275" ht="15.75" customHeight="1">
      <c r="P275" s="52"/>
    </row>
    <row r="276" ht="15.75" customHeight="1">
      <c r="P276" s="52"/>
    </row>
    <row r="277" ht="15.75" customHeight="1">
      <c r="P277" s="52"/>
    </row>
    <row r="278" ht="15.75" customHeight="1">
      <c r="P278" s="52"/>
    </row>
    <row r="279" ht="15.75" customHeight="1">
      <c r="P279" s="52"/>
    </row>
    <row r="280" ht="15.75" customHeight="1">
      <c r="P280" s="52"/>
    </row>
    <row r="281" ht="15.75" customHeight="1">
      <c r="P281" s="52"/>
    </row>
    <row r="282" ht="15.75" customHeight="1">
      <c r="P282" s="52"/>
    </row>
    <row r="283" ht="15.75" customHeight="1">
      <c r="P283" s="52"/>
    </row>
    <row r="284" ht="15.75" customHeight="1">
      <c r="P284" s="52"/>
    </row>
    <row r="285" ht="15.75" customHeight="1">
      <c r="P285" s="52"/>
    </row>
    <row r="286" ht="15.75" customHeight="1">
      <c r="P286" s="52"/>
    </row>
    <row r="287" ht="15.75" customHeight="1">
      <c r="P287" s="52"/>
    </row>
    <row r="288" ht="15.75" customHeight="1">
      <c r="P288" s="52"/>
    </row>
    <row r="289" ht="15.75" customHeight="1">
      <c r="P289" s="52"/>
    </row>
    <row r="290" ht="15.75" customHeight="1">
      <c r="P290" s="52"/>
    </row>
    <row r="291" ht="15.75" customHeight="1">
      <c r="P291" s="52"/>
    </row>
    <row r="292" ht="15.75" customHeight="1">
      <c r="P292" s="52"/>
    </row>
    <row r="293" ht="15.75" customHeight="1">
      <c r="P293" s="52"/>
    </row>
    <row r="294" ht="15.75" customHeight="1">
      <c r="P294" s="52"/>
    </row>
    <row r="295" ht="15.75" customHeight="1">
      <c r="P295" s="52"/>
    </row>
    <row r="296" ht="15.75" customHeight="1">
      <c r="P296" s="52"/>
    </row>
    <row r="297" ht="15.75" customHeight="1">
      <c r="P297" s="52"/>
    </row>
    <row r="298" ht="15.75" customHeight="1">
      <c r="P298" s="52"/>
    </row>
    <row r="299" ht="15.75" customHeight="1">
      <c r="P299" s="52"/>
    </row>
    <row r="300" ht="15.75" customHeight="1">
      <c r="P300" s="52"/>
    </row>
    <row r="301" ht="15.75" customHeight="1">
      <c r="P301" s="52"/>
    </row>
    <row r="302" ht="15.75" customHeight="1">
      <c r="P302" s="52"/>
    </row>
    <row r="303" ht="15.75" customHeight="1">
      <c r="P303" s="52"/>
    </row>
    <row r="304" ht="15.75" customHeight="1">
      <c r="P304" s="52"/>
    </row>
    <row r="305" ht="15.75" customHeight="1">
      <c r="P305" s="52"/>
    </row>
    <row r="306" ht="15.75" customHeight="1">
      <c r="P306" s="52"/>
    </row>
    <row r="307" ht="15.75" customHeight="1">
      <c r="P307" s="52"/>
    </row>
    <row r="308" ht="15.75" customHeight="1">
      <c r="P308" s="52"/>
    </row>
    <row r="309" ht="15.75" customHeight="1">
      <c r="P309" s="52"/>
    </row>
    <row r="310" ht="15.75" customHeight="1">
      <c r="P310" s="52"/>
    </row>
    <row r="311" ht="15.75" customHeight="1">
      <c r="P311" s="52"/>
    </row>
    <row r="312" ht="15.75" customHeight="1">
      <c r="P312" s="52"/>
    </row>
    <row r="313" ht="15.75" customHeight="1">
      <c r="P313" s="52"/>
    </row>
    <row r="314" ht="15.75" customHeight="1">
      <c r="P314" s="52"/>
    </row>
    <row r="315" ht="15.75" customHeight="1">
      <c r="P315" s="52"/>
    </row>
    <row r="316" ht="15.75" customHeight="1">
      <c r="P316" s="52"/>
    </row>
    <row r="317" ht="15.75" customHeight="1">
      <c r="P317" s="52"/>
    </row>
    <row r="318" ht="15.75" customHeight="1">
      <c r="P318" s="52"/>
    </row>
    <row r="319" ht="15.75" customHeight="1">
      <c r="P319" s="52"/>
    </row>
    <row r="320" ht="15.75" customHeight="1">
      <c r="P320" s="52"/>
    </row>
    <row r="321" ht="15.75" customHeight="1">
      <c r="P321" s="52"/>
    </row>
    <row r="322" ht="15.75" customHeight="1">
      <c r="P322" s="52"/>
    </row>
    <row r="323" ht="15.75" customHeight="1">
      <c r="P323" s="52"/>
    </row>
    <row r="324" ht="15.75" customHeight="1">
      <c r="P324" s="52"/>
    </row>
    <row r="325" ht="15.75" customHeight="1">
      <c r="P325" s="52"/>
    </row>
    <row r="326" ht="15.75" customHeight="1">
      <c r="P326" s="52"/>
    </row>
    <row r="327" ht="15.75" customHeight="1">
      <c r="P327" s="52"/>
    </row>
    <row r="328" ht="15.75" customHeight="1">
      <c r="P328" s="52"/>
    </row>
    <row r="329" ht="15.75" customHeight="1">
      <c r="P329" s="52"/>
    </row>
    <row r="330" ht="15.75" customHeight="1">
      <c r="P330" s="52"/>
    </row>
    <row r="331" ht="15.75" customHeight="1">
      <c r="P331" s="52"/>
    </row>
    <row r="332" ht="15.75" customHeight="1">
      <c r="P332" s="52"/>
    </row>
    <row r="333" ht="15.75" customHeight="1">
      <c r="P333" s="52"/>
    </row>
    <row r="334" ht="15.75" customHeight="1">
      <c r="P334" s="52"/>
    </row>
    <row r="335" ht="15.75" customHeight="1">
      <c r="P335" s="52"/>
    </row>
    <row r="336" ht="15.75" customHeight="1">
      <c r="P336" s="52"/>
    </row>
    <row r="337" ht="15.75" customHeight="1">
      <c r="P337" s="52"/>
    </row>
    <row r="338" ht="15.75" customHeight="1">
      <c r="P338" s="52"/>
    </row>
    <row r="339" ht="15.75" customHeight="1">
      <c r="P339" s="52"/>
    </row>
    <row r="340" ht="15.75" customHeight="1">
      <c r="P340" s="52"/>
    </row>
    <row r="341" ht="15.75" customHeight="1">
      <c r="P341" s="52"/>
    </row>
    <row r="342" ht="15.75" customHeight="1">
      <c r="P342" s="52"/>
    </row>
    <row r="343" ht="15.75" customHeight="1">
      <c r="P343" s="52"/>
    </row>
    <row r="344" ht="15.75" customHeight="1">
      <c r="P344" s="52"/>
    </row>
    <row r="345" ht="15.75" customHeight="1">
      <c r="P345" s="52"/>
    </row>
    <row r="346" ht="15.75" customHeight="1">
      <c r="P346" s="52"/>
    </row>
    <row r="347" ht="15.75" customHeight="1">
      <c r="P347" s="52"/>
    </row>
    <row r="348" ht="15.75" customHeight="1">
      <c r="P348" s="52"/>
    </row>
    <row r="349" ht="15.75" customHeight="1">
      <c r="P349" s="52"/>
    </row>
    <row r="350" ht="15.75" customHeight="1">
      <c r="P350" s="52"/>
    </row>
    <row r="351" ht="15.75" customHeight="1">
      <c r="P351" s="52"/>
    </row>
    <row r="352" ht="15.75" customHeight="1">
      <c r="P352" s="52"/>
    </row>
    <row r="353" ht="15.75" customHeight="1">
      <c r="P353" s="52"/>
    </row>
    <row r="354" ht="15.75" customHeight="1">
      <c r="P354" s="52"/>
    </row>
    <row r="355" ht="15.75" customHeight="1">
      <c r="P355" s="52"/>
    </row>
    <row r="356" ht="15.75" customHeight="1">
      <c r="P356" s="52"/>
    </row>
    <row r="357" ht="15.75" customHeight="1">
      <c r="P357" s="52"/>
    </row>
    <row r="358" ht="15.75" customHeight="1">
      <c r="P358" s="52"/>
    </row>
    <row r="359" ht="15.75" customHeight="1">
      <c r="P359" s="52"/>
    </row>
    <row r="360" ht="15.75" customHeight="1">
      <c r="P360" s="52"/>
    </row>
    <row r="361" ht="15.75" customHeight="1">
      <c r="P361" s="52"/>
    </row>
    <row r="362" ht="15.75" customHeight="1">
      <c r="P362" s="52"/>
    </row>
    <row r="363" ht="15.75" customHeight="1">
      <c r="P363" s="52"/>
    </row>
    <row r="364" ht="15.75" customHeight="1">
      <c r="P364" s="52"/>
    </row>
    <row r="365" ht="15.75" customHeight="1">
      <c r="P365" s="52"/>
    </row>
    <row r="366" ht="15.75" customHeight="1">
      <c r="P366" s="52"/>
    </row>
    <row r="367" ht="15.75" customHeight="1">
      <c r="P367" s="52"/>
    </row>
    <row r="368" ht="15.75" customHeight="1">
      <c r="P368" s="52"/>
    </row>
    <row r="369" ht="15.75" customHeight="1">
      <c r="P369" s="52"/>
    </row>
    <row r="370" ht="15.75" customHeight="1">
      <c r="P370" s="52"/>
    </row>
    <row r="371" ht="15.75" customHeight="1">
      <c r="P371" s="52"/>
    </row>
    <row r="372" ht="15.75" customHeight="1">
      <c r="P372" s="52"/>
    </row>
    <row r="373" ht="15.75" customHeight="1">
      <c r="P373" s="52"/>
    </row>
    <row r="374" ht="15.75" customHeight="1">
      <c r="P374" s="52"/>
    </row>
    <row r="375" ht="15.75" customHeight="1">
      <c r="P375" s="52"/>
    </row>
    <row r="376" ht="15.75" customHeight="1">
      <c r="P376" s="52"/>
    </row>
    <row r="377" ht="15.75" customHeight="1">
      <c r="P377" s="52"/>
    </row>
    <row r="378" ht="15.75" customHeight="1">
      <c r="P378" s="52"/>
    </row>
    <row r="379" ht="15.75" customHeight="1">
      <c r="P379" s="52"/>
    </row>
    <row r="380" ht="15.75" customHeight="1">
      <c r="P380" s="52"/>
    </row>
    <row r="381" ht="15.75" customHeight="1">
      <c r="P381" s="52"/>
    </row>
    <row r="382" ht="15.75" customHeight="1">
      <c r="P382" s="52"/>
    </row>
    <row r="383" ht="15.75" customHeight="1">
      <c r="P383" s="52"/>
    </row>
    <row r="384" ht="15.75" customHeight="1">
      <c r="P384" s="52"/>
    </row>
    <row r="385" ht="15.75" customHeight="1">
      <c r="P385" s="52"/>
    </row>
    <row r="386" ht="15.75" customHeight="1">
      <c r="P386" s="52"/>
    </row>
    <row r="387" ht="15.75" customHeight="1">
      <c r="P387" s="52"/>
    </row>
    <row r="388" ht="15.75" customHeight="1">
      <c r="P388" s="52"/>
    </row>
    <row r="389" ht="15.75" customHeight="1">
      <c r="P389" s="52"/>
    </row>
    <row r="390" ht="15.75" customHeight="1">
      <c r="P390" s="52"/>
    </row>
    <row r="391" ht="15.75" customHeight="1">
      <c r="P391" s="52"/>
    </row>
    <row r="392" ht="15.75" customHeight="1">
      <c r="P392" s="52"/>
    </row>
    <row r="393" ht="15.75" customHeight="1">
      <c r="P393" s="52"/>
    </row>
    <row r="394" ht="15.75" customHeight="1">
      <c r="P394" s="52"/>
    </row>
    <row r="395" ht="15.75" customHeight="1">
      <c r="P395" s="52"/>
    </row>
    <row r="396" ht="15.75" customHeight="1">
      <c r="P396" s="52"/>
    </row>
    <row r="397" ht="15.75" customHeight="1">
      <c r="P397" s="52"/>
    </row>
    <row r="398" ht="15.75" customHeight="1">
      <c r="P398" s="52"/>
    </row>
    <row r="399" ht="15.75" customHeight="1">
      <c r="P399" s="52"/>
    </row>
    <row r="400" ht="15.75" customHeight="1">
      <c r="P400" s="52"/>
    </row>
    <row r="401" ht="15.75" customHeight="1">
      <c r="P401" s="52"/>
    </row>
    <row r="402" ht="15.75" customHeight="1">
      <c r="P402" s="52"/>
    </row>
    <row r="403" ht="15.75" customHeight="1">
      <c r="P403" s="52"/>
    </row>
    <row r="404" ht="15.75" customHeight="1">
      <c r="P404" s="52"/>
    </row>
    <row r="405" ht="15.75" customHeight="1">
      <c r="P405" s="52"/>
    </row>
    <row r="406" ht="15.75" customHeight="1">
      <c r="P406" s="52"/>
    </row>
    <row r="407" ht="15.75" customHeight="1">
      <c r="P407" s="52"/>
    </row>
    <row r="408" ht="15.75" customHeight="1">
      <c r="P408" s="52"/>
    </row>
    <row r="409" ht="15.75" customHeight="1">
      <c r="P409" s="52"/>
    </row>
    <row r="410" ht="15.75" customHeight="1">
      <c r="P410" s="52"/>
    </row>
    <row r="411" ht="15.75" customHeight="1">
      <c r="P411" s="52"/>
    </row>
    <row r="412" ht="15.75" customHeight="1">
      <c r="P412" s="52"/>
    </row>
    <row r="413" ht="15.75" customHeight="1">
      <c r="P413" s="52"/>
    </row>
    <row r="414" ht="15.75" customHeight="1">
      <c r="P414" s="52"/>
    </row>
    <row r="415" ht="15.75" customHeight="1">
      <c r="P415" s="52"/>
    </row>
    <row r="416" ht="15.75" customHeight="1">
      <c r="P416" s="52"/>
    </row>
    <row r="417" ht="15.75" customHeight="1">
      <c r="P417" s="52"/>
    </row>
    <row r="418" ht="15.75" customHeight="1">
      <c r="P418" s="52"/>
    </row>
    <row r="419" ht="15.75" customHeight="1">
      <c r="P419" s="52"/>
    </row>
    <row r="420" ht="15.75" customHeight="1">
      <c r="P420" s="52"/>
    </row>
    <row r="421" ht="15.75" customHeight="1">
      <c r="P421" s="52"/>
    </row>
    <row r="422" ht="15.75" customHeight="1">
      <c r="P422" s="52"/>
    </row>
    <row r="423" ht="15.75" customHeight="1">
      <c r="P423" s="52"/>
    </row>
    <row r="424" ht="15.75" customHeight="1">
      <c r="P424" s="52"/>
    </row>
    <row r="425" ht="15.75" customHeight="1">
      <c r="P425" s="52"/>
    </row>
    <row r="426" ht="15.75" customHeight="1">
      <c r="P426" s="52"/>
    </row>
    <row r="427" ht="15.75" customHeight="1">
      <c r="P427" s="52"/>
    </row>
    <row r="428" ht="15.75" customHeight="1">
      <c r="P428" s="52"/>
    </row>
    <row r="429" ht="15.75" customHeight="1">
      <c r="P429" s="52"/>
    </row>
    <row r="430" ht="15.75" customHeight="1">
      <c r="P430" s="52"/>
    </row>
    <row r="431" ht="15.75" customHeight="1">
      <c r="P431" s="52"/>
    </row>
    <row r="432" ht="15.75" customHeight="1">
      <c r="P432" s="52"/>
    </row>
    <row r="433" ht="15.75" customHeight="1">
      <c r="P433" s="52"/>
    </row>
    <row r="434" ht="15.75" customHeight="1">
      <c r="P434" s="52"/>
    </row>
    <row r="435" ht="15.75" customHeight="1">
      <c r="P435" s="52"/>
    </row>
    <row r="436" ht="15.75" customHeight="1">
      <c r="P436" s="52"/>
    </row>
    <row r="437" ht="15.75" customHeight="1">
      <c r="P437" s="52"/>
    </row>
    <row r="438" ht="15.75" customHeight="1">
      <c r="P438" s="52"/>
    </row>
    <row r="439" ht="15.75" customHeight="1">
      <c r="P439" s="52"/>
    </row>
    <row r="440" ht="15.75" customHeight="1">
      <c r="P440" s="52"/>
    </row>
    <row r="441" ht="15.75" customHeight="1">
      <c r="P441" s="52"/>
    </row>
    <row r="442" ht="15.75" customHeight="1">
      <c r="P442" s="52"/>
    </row>
    <row r="443" ht="15.75" customHeight="1">
      <c r="P443" s="52"/>
    </row>
    <row r="444" ht="15.75" customHeight="1">
      <c r="P444" s="52"/>
    </row>
    <row r="445" ht="15.75" customHeight="1">
      <c r="P445" s="52"/>
    </row>
    <row r="446" ht="15.75" customHeight="1">
      <c r="P446" s="52"/>
    </row>
    <row r="447" ht="15.75" customHeight="1">
      <c r="P447" s="52"/>
    </row>
    <row r="448" ht="15.75" customHeight="1">
      <c r="P448" s="52"/>
    </row>
    <row r="449" ht="15.75" customHeight="1">
      <c r="P449" s="52"/>
    </row>
    <row r="450" ht="15.75" customHeight="1">
      <c r="P450" s="52"/>
    </row>
    <row r="451" ht="15.75" customHeight="1">
      <c r="P451" s="52"/>
    </row>
    <row r="452" ht="15.75" customHeight="1">
      <c r="P452" s="52"/>
    </row>
    <row r="453" ht="15.75" customHeight="1">
      <c r="P453" s="52"/>
    </row>
    <row r="454" ht="15.75" customHeight="1">
      <c r="P454" s="52"/>
    </row>
    <row r="455" ht="15.75" customHeight="1">
      <c r="P455" s="52"/>
    </row>
    <row r="456" ht="15.75" customHeight="1">
      <c r="P456" s="52"/>
    </row>
    <row r="457" ht="15.75" customHeight="1">
      <c r="P457" s="52"/>
    </row>
    <row r="458" ht="15.75" customHeight="1">
      <c r="P458" s="52"/>
    </row>
    <row r="459" ht="15.75" customHeight="1">
      <c r="P459" s="52"/>
    </row>
    <row r="460" ht="15.75" customHeight="1">
      <c r="P460" s="52"/>
    </row>
    <row r="461" ht="15.75" customHeight="1">
      <c r="P461" s="52"/>
    </row>
    <row r="462" ht="15.75" customHeight="1">
      <c r="P462" s="52"/>
    </row>
    <row r="463" ht="15.75" customHeight="1">
      <c r="P463" s="52"/>
    </row>
    <row r="464" ht="15.75" customHeight="1">
      <c r="P464" s="52"/>
    </row>
    <row r="465" ht="15.75" customHeight="1">
      <c r="P465" s="52"/>
    </row>
    <row r="466" ht="15.75" customHeight="1">
      <c r="P466" s="52"/>
    </row>
    <row r="467" ht="15.75" customHeight="1">
      <c r="P467" s="52"/>
    </row>
    <row r="468" ht="15.75" customHeight="1">
      <c r="P468" s="52"/>
    </row>
    <row r="469" ht="15.75" customHeight="1">
      <c r="P469" s="52"/>
    </row>
    <row r="470" ht="15.75" customHeight="1">
      <c r="P470" s="52"/>
    </row>
    <row r="471" ht="15.75" customHeight="1">
      <c r="P471" s="52"/>
    </row>
    <row r="472" ht="15.75" customHeight="1">
      <c r="P472" s="52"/>
    </row>
    <row r="473" ht="15.75" customHeight="1">
      <c r="P473" s="52"/>
    </row>
    <row r="474" ht="15.75" customHeight="1">
      <c r="P474" s="52"/>
    </row>
    <row r="475" ht="15.75" customHeight="1">
      <c r="P475" s="52"/>
    </row>
    <row r="476" ht="15.75" customHeight="1">
      <c r="P476" s="52"/>
    </row>
    <row r="477" ht="15.75" customHeight="1">
      <c r="P477" s="52"/>
    </row>
    <row r="478" ht="15.75" customHeight="1">
      <c r="P478" s="52"/>
    </row>
    <row r="479" ht="15.75" customHeight="1">
      <c r="P479" s="52"/>
    </row>
    <row r="480" ht="15.75" customHeight="1">
      <c r="P480" s="52"/>
    </row>
    <row r="481" ht="15.75" customHeight="1">
      <c r="P481" s="52"/>
    </row>
    <row r="482" ht="15.75" customHeight="1">
      <c r="P482" s="52"/>
    </row>
    <row r="483" ht="15.75" customHeight="1">
      <c r="P483" s="52"/>
    </row>
    <row r="484" ht="15.75" customHeight="1">
      <c r="P484" s="52"/>
    </row>
    <row r="485" ht="15.75" customHeight="1">
      <c r="P485" s="52"/>
    </row>
    <row r="486" ht="15.75" customHeight="1">
      <c r="P486" s="52"/>
    </row>
    <row r="487" ht="15.75" customHeight="1">
      <c r="P487" s="52"/>
    </row>
    <row r="488" ht="15.75" customHeight="1">
      <c r="P488" s="52"/>
    </row>
    <row r="489" ht="15.75" customHeight="1">
      <c r="P489" s="52"/>
    </row>
    <row r="490" ht="15.75" customHeight="1">
      <c r="P490" s="52"/>
    </row>
    <row r="491" ht="15.75" customHeight="1">
      <c r="P491" s="52"/>
    </row>
    <row r="492" ht="15.75" customHeight="1">
      <c r="P492" s="52"/>
    </row>
    <row r="493" ht="15.75" customHeight="1">
      <c r="P493" s="52"/>
    </row>
    <row r="494" ht="15.75" customHeight="1">
      <c r="P494" s="52"/>
    </row>
    <row r="495" ht="15.75" customHeight="1">
      <c r="P495" s="52"/>
    </row>
    <row r="496" ht="15.75" customHeight="1">
      <c r="P496" s="52"/>
    </row>
    <row r="497" ht="15.75" customHeight="1">
      <c r="P497" s="52"/>
    </row>
    <row r="498" ht="15.75" customHeight="1">
      <c r="P498" s="52"/>
    </row>
    <row r="499" ht="15.75" customHeight="1">
      <c r="P499" s="52"/>
    </row>
    <row r="500" ht="15.75" customHeight="1">
      <c r="P500" s="52"/>
    </row>
    <row r="501" ht="15.75" customHeight="1">
      <c r="P501" s="52"/>
    </row>
    <row r="502" ht="15.75" customHeight="1">
      <c r="P502" s="52"/>
    </row>
    <row r="503" ht="15.75" customHeight="1">
      <c r="P503" s="52"/>
    </row>
    <row r="504" ht="15.75" customHeight="1">
      <c r="P504" s="52"/>
    </row>
    <row r="505" ht="15.75" customHeight="1">
      <c r="P505" s="52"/>
    </row>
    <row r="506" ht="15.75" customHeight="1">
      <c r="P506" s="52"/>
    </row>
    <row r="507" ht="15.75" customHeight="1">
      <c r="P507" s="52"/>
    </row>
    <row r="508" ht="15.75" customHeight="1">
      <c r="P508" s="52"/>
    </row>
    <row r="509" ht="15.75" customHeight="1">
      <c r="P509" s="52"/>
    </row>
    <row r="510" ht="15.75" customHeight="1">
      <c r="P510" s="52"/>
    </row>
    <row r="511" ht="15.75" customHeight="1">
      <c r="P511" s="52"/>
    </row>
    <row r="512" ht="15.75" customHeight="1">
      <c r="P512" s="52"/>
    </row>
    <row r="513" ht="15.75" customHeight="1">
      <c r="P513" s="52"/>
    </row>
    <row r="514" ht="15.75" customHeight="1">
      <c r="P514" s="52"/>
    </row>
    <row r="515" ht="15.75" customHeight="1">
      <c r="P515" s="52"/>
    </row>
    <row r="516" ht="15.75" customHeight="1">
      <c r="P516" s="52"/>
    </row>
    <row r="517" ht="15.75" customHeight="1">
      <c r="P517" s="52"/>
    </row>
    <row r="518" ht="15.75" customHeight="1">
      <c r="P518" s="52"/>
    </row>
    <row r="519" ht="15.75" customHeight="1">
      <c r="P519" s="52"/>
    </row>
    <row r="520" ht="15.75" customHeight="1">
      <c r="P520" s="52"/>
    </row>
    <row r="521" ht="15.75" customHeight="1">
      <c r="P521" s="52"/>
    </row>
    <row r="522" ht="15.75" customHeight="1">
      <c r="P522" s="52"/>
    </row>
    <row r="523" ht="15.75" customHeight="1">
      <c r="P523" s="52"/>
    </row>
    <row r="524" ht="15.75" customHeight="1">
      <c r="P524" s="52"/>
    </row>
    <row r="525" ht="15.75" customHeight="1">
      <c r="P525" s="52"/>
    </row>
    <row r="526" ht="15.75" customHeight="1">
      <c r="P526" s="52"/>
    </row>
    <row r="527" ht="15.75" customHeight="1">
      <c r="P527" s="52"/>
    </row>
    <row r="528" ht="15.75" customHeight="1">
      <c r="P528" s="52"/>
    </row>
    <row r="529" ht="15.75" customHeight="1">
      <c r="P529" s="52"/>
    </row>
    <row r="530" ht="15.75" customHeight="1">
      <c r="P530" s="52"/>
    </row>
    <row r="531" ht="15.75" customHeight="1">
      <c r="P531" s="52"/>
    </row>
    <row r="532" ht="15.75" customHeight="1">
      <c r="P532" s="52"/>
    </row>
    <row r="533" ht="15.75" customHeight="1">
      <c r="P533" s="52"/>
    </row>
    <row r="534" ht="15.75" customHeight="1">
      <c r="P534" s="52"/>
    </row>
    <row r="535" ht="15.75" customHeight="1">
      <c r="P535" s="52"/>
    </row>
    <row r="536" ht="15.75" customHeight="1">
      <c r="P536" s="52"/>
    </row>
    <row r="537" ht="15.75" customHeight="1">
      <c r="P537" s="52"/>
    </row>
    <row r="538" ht="15.75" customHeight="1">
      <c r="P538" s="52"/>
    </row>
    <row r="539" ht="15.75" customHeight="1">
      <c r="P539" s="52"/>
    </row>
    <row r="540" ht="15.75" customHeight="1">
      <c r="P540" s="52"/>
    </row>
    <row r="541" ht="15.75" customHeight="1">
      <c r="P541" s="52"/>
    </row>
    <row r="542" ht="15.75" customHeight="1">
      <c r="P542" s="52"/>
    </row>
    <row r="543" ht="15.75" customHeight="1">
      <c r="P543" s="52"/>
    </row>
    <row r="544" ht="15.75" customHeight="1">
      <c r="P544" s="52"/>
    </row>
    <row r="545" ht="15.75" customHeight="1">
      <c r="P545" s="52"/>
    </row>
    <row r="546" ht="15.75" customHeight="1">
      <c r="P546" s="52"/>
    </row>
    <row r="547" ht="15.75" customHeight="1">
      <c r="P547" s="52"/>
    </row>
    <row r="548" ht="15.75" customHeight="1">
      <c r="P548" s="52"/>
    </row>
    <row r="549" ht="15.75" customHeight="1">
      <c r="P549" s="52"/>
    </row>
    <row r="550" ht="15.75" customHeight="1">
      <c r="P550" s="52"/>
    </row>
    <row r="551" ht="15.75" customHeight="1">
      <c r="P551" s="52"/>
    </row>
    <row r="552" ht="15.75" customHeight="1">
      <c r="P552" s="52"/>
    </row>
    <row r="553" ht="15.75" customHeight="1">
      <c r="P553" s="52"/>
    </row>
    <row r="554" ht="15.75" customHeight="1">
      <c r="P554" s="52"/>
    </row>
    <row r="555" ht="15.75" customHeight="1">
      <c r="P555" s="52"/>
    </row>
    <row r="556" ht="15.75" customHeight="1">
      <c r="P556" s="52"/>
    </row>
    <row r="557" ht="15.75" customHeight="1">
      <c r="P557" s="52"/>
    </row>
    <row r="558" ht="15.75" customHeight="1">
      <c r="P558" s="52"/>
    </row>
    <row r="559" ht="15.75" customHeight="1">
      <c r="P559" s="52"/>
    </row>
    <row r="560" ht="15.75" customHeight="1">
      <c r="P560" s="52"/>
    </row>
    <row r="561" ht="15.75" customHeight="1">
      <c r="P561" s="52"/>
    </row>
    <row r="562" ht="15.75" customHeight="1">
      <c r="P562" s="52"/>
    </row>
    <row r="563" ht="15.75" customHeight="1">
      <c r="P563" s="52"/>
    </row>
    <row r="564" ht="15.75" customHeight="1">
      <c r="P564" s="52"/>
    </row>
    <row r="565" ht="15.75" customHeight="1">
      <c r="P565" s="52"/>
    </row>
    <row r="566" ht="15.75" customHeight="1">
      <c r="P566" s="52"/>
    </row>
    <row r="567" ht="15.75" customHeight="1">
      <c r="P567" s="52"/>
    </row>
    <row r="568" ht="15.75" customHeight="1">
      <c r="P568" s="52"/>
    </row>
    <row r="569" ht="15.75" customHeight="1">
      <c r="P569" s="52"/>
    </row>
    <row r="570" ht="15.75" customHeight="1">
      <c r="P570" s="52"/>
    </row>
    <row r="571" ht="15.75" customHeight="1">
      <c r="P571" s="52"/>
    </row>
    <row r="572" ht="15.75" customHeight="1">
      <c r="P572" s="52"/>
    </row>
    <row r="573" ht="15.75" customHeight="1">
      <c r="P573" s="52"/>
    </row>
    <row r="574" ht="15.75" customHeight="1">
      <c r="P574" s="52"/>
    </row>
    <row r="575" ht="15.75" customHeight="1">
      <c r="P575" s="52"/>
    </row>
    <row r="576" ht="15.75" customHeight="1">
      <c r="P576" s="52"/>
    </row>
    <row r="577" ht="15.75" customHeight="1">
      <c r="P577" s="52"/>
    </row>
    <row r="578" ht="15.75" customHeight="1">
      <c r="P578" s="52"/>
    </row>
    <row r="579" ht="15.75" customHeight="1">
      <c r="P579" s="52"/>
    </row>
    <row r="580" ht="15.75" customHeight="1">
      <c r="P580" s="52"/>
    </row>
    <row r="581" ht="15.75" customHeight="1">
      <c r="P581" s="52"/>
    </row>
    <row r="582" ht="15.75" customHeight="1">
      <c r="P582" s="52"/>
    </row>
    <row r="583" ht="15.75" customHeight="1">
      <c r="P583" s="52"/>
    </row>
    <row r="584" ht="15.75" customHeight="1">
      <c r="P584" s="52"/>
    </row>
    <row r="585" ht="15.75" customHeight="1">
      <c r="P585" s="52"/>
    </row>
    <row r="586" ht="15.75" customHeight="1">
      <c r="P586" s="52"/>
    </row>
    <row r="587" ht="15.75" customHeight="1">
      <c r="P587" s="52"/>
    </row>
    <row r="588" ht="15.75" customHeight="1">
      <c r="P588" s="52"/>
    </row>
    <row r="589" ht="15.75" customHeight="1">
      <c r="P589" s="52"/>
    </row>
    <row r="590" ht="15.75" customHeight="1">
      <c r="P590" s="52"/>
    </row>
    <row r="591" ht="15.75" customHeight="1">
      <c r="P591" s="52"/>
    </row>
    <row r="592" ht="15.75" customHeight="1">
      <c r="P592" s="52"/>
    </row>
    <row r="593" ht="15.75" customHeight="1">
      <c r="P593" s="52"/>
    </row>
    <row r="594" ht="15.75" customHeight="1">
      <c r="P594" s="52"/>
    </row>
    <row r="595" ht="15.75" customHeight="1">
      <c r="P595" s="52"/>
    </row>
    <row r="596" ht="15.75" customHeight="1">
      <c r="P596" s="52"/>
    </row>
    <row r="597" ht="15.75" customHeight="1">
      <c r="P597" s="52"/>
    </row>
    <row r="598" ht="15.75" customHeight="1">
      <c r="P598" s="52"/>
    </row>
    <row r="599" ht="15.75" customHeight="1">
      <c r="P599" s="52"/>
    </row>
    <row r="600" ht="15.75" customHeight="1">
      <c r="P600" s="52"/>
    </row>
    <row r="601" ht="15.75" customHeight="1">
      <c r="P601" s="52"/>
    </row>
    <row r="602" ht="15.75" customHeight="1">
      <c r="P602" s="52"/>
    </row>
    <row r="603" ht="15.75" customHeight="1">
      <c r="P603" s="52"/>
    </row>
    <row r="604" ht="15.75" customHeight="1">
      <c r="P604" s="52"/>
    </row>
    <row r="605" ht="15.75" customHeight="1">
      <c r="P605" s="52"/>
    </row>
    <row r="606" ht="15.75" customHeight="1">
      <c r="P606" s="52"/>
    </row>
    <row r="607" ht="15.75" customHeight="1">
      <c r="P607" s="52"/>
    </row>
    <row r="608" ht="15.75" customHeight="1">
      <c r="P608" s="52"/>
    </row>
    <row r="609" ht="15.75" customHeight="1">
      <c r="P609" s="52"/>
    </row>
    <row r="610" ht="15.75" customHeight="1">
      <c r="P610" s="52"/>
    </row>
    <row r="611" ht="15.75" customHeight="1">
      <c r="P611" s="52"/>
    </row>
    <row r="612" ht="15.75" customHeight="1">
      <c r="P612" s="52"/>
    </row>
    <row r="613" ht="15.75" customHeight="1">
      <c r="P613" s="52"/>
    </row>
    <row r="614" ht="15.75" customHeight="1">
      <c r="P614" s="52"/>
    </row>
    <row r="615" ht="15.75" customHeight="1">
      <c r="P615" s="52"/>
    </row>
    <row r="616" ht="15.75" customHeight="1">
      <c r="P616" s="52"/>
    </row>
    <row r="617" ht="15.75" customHeight="1">
      <c r="P617" s="52"/>
    </row>
    <row r="618" ht="15.75" customHeight="1">
      <c r="P618" s="52"/>
    </row>
    <row r="619" ht="15.75" customHeight="1">
      <c r="P619" s="52"/>
    </row>
    <row r="620" ht="15.75" customHeight="1">
      <c r="P620" s="52"/>
    </row>
    <row r="621" ht="15.75" customHeight="1">
      <c r="P621" s="52"/>
    </row>
    <row r="622" ht="15.75" customHeight="1">
      <c r="P622" s="52"/>
    </row>
    <row r="623" ht="15.75" customHeight="1">
      <c r="P623" s="52"/>
    </row>
    <row r="624" ht="15.75" customHeight="1">
      <c r="P624" s="52"/>
    </row>
    <row r="625" ht="15.75" customHeight="1">
      <c r="P625" s="52"/>
    </row>
    <row r="626" ht="15.75" customHeight="1">
      <c r="P626" s="52"/>
    </row>
    <row r="627" ht="15.75" customHeight="1">
      <c r="P627" s="52"/>
    </row>
    <row r="628" ht="15.75" customHeight="1">
      <c r="P628" s="52"/>
    </row>
    <row r="629" ht="15.75" customHeight="1">
      <c r="P629" s="52"/>
    </row>
    <row r="630" ht="15.75" customHeight="1">
      <c r="P630" s="52"/>
    </row>
    <row r="631" ht="15.75" customHeight="1">
      <c r="P631" s="52"/>
    </row>
    <row r="632" ht="15.75" customHeight="1">
      <c r="P632" s="52"/>
    </row>
    <row r="633" ht="15.75" customHeight="1">
      <c r="P633" s="52"/>
    </row>
    <row r="634" ht="15.75" customHeight="1">
      <c r="P634" s="52"/>
    </row>
    <row r="635" ht="15.75" customHeight="1">
      <c r="P635" s="52"/>
    </row>
    <row r="636" ht="15.75" customHeight="1">
      <c r="P636" s="52"/>
    </row>
    <row r="637" ht="15.75" customHeight="1">
      <c r="P637" s="52"/>
    </row>
    <row r="638" ht="15.75" customHeight="1">
      <c r="P638" s="52"/>
    </row>
    <row r="639" ht="15.75" customHeight="1">
      <c r="P639" s="52"/>
    </row>
    <row r="640" ht="15.75" customHeight="1">
      <c r="P640" s="52"/>
    </row>
    <row r="641" ht="15.75" customHeight="1">
      <c r="P641" s="52"/>
    </row>
    <row r="642" ht="15.75" customHeight="1">
      <c r="P642" s="52"/>
    </row>
    <row r="643" ht="15.75" customHeight="1">
      <c r="P643" s="52"/>
    </row>
    <row r="644" ht="15.75" customHeight="1">
      <c r="P644" s="52"/>
    </row>
    <row r="645" ht="15.75" customHeight="1">
      <c r="P645" s="52"/>
    </row>
    <row r="646" ht="15.75" customHeight="1">
      <c r="P646" s="52"/>
    </row>
    <row r="647" ht="15.75" customHeight="1">
      <c r="P647" s="52"/>
    </row>
    <row r="648" ht="15.75" customHeight="1">
      <c r="P648" s="52"/>
    </row>
    <row r="649" ht="15.75" customHeight="1">
      <c r="P649" s="52"/>
    </row>
    <row r="650" ht="15.75" customHeight="1">
      <c r="P650" s="52"/>
    </row>
    <row r="651" ht="15.75" customHeight="1">
      <c r="P651" s="52"/>
    </row>
    <row r="652" ht="15.75" customHeight="1">
      <c r="P652" s="52"/>
    </row>
    <row r="653" ht="15.75" customHeight="1">
      <c r="P653" s="52"/>
    </row>
    <row r="654" ht="15.75" customHeight="1">
      <c r="P654" s="52"/>
    </row>
    <row r="655" ht="15.75" customHeight="1">
      <c r="P655" s="52"/>
    </row>
    <row r="656" ht="15.75" customHeight="1">
      <c r="P656" s="52"/>
    </row>
    <row r="657" ht="15.75" customHeight="1">
      <c r="P657" s="52"/>
    </row>
    <row r="658" ht="15.75" customHeight="1">
      <c r="P658" s="52"/>
    </row>
    <row r="659" ht="15.75" customHeight="1">
      <c r="P659" s="52"/>
    </row>
    <row r="660" ht="15.75" customHeight="1">
      <c r="P660" s="52"/>
    </row>
    <row r="661" ht="15.75" customHeight="1">
      <c r="P661" s="52"/>
    </row>
    <row r="662" ht="15.75" customHeight="1">
      <c r="P662" s="52"/>
    </row>
    <row r="663" ht="15.75" customHeight="1">
      <c r="P663" s="52"/>
    </row>
    <row r="664" ht="15.75" customHeight="1">
      <c r="P664" s="52"/>
    </row>
    <row r="665" ht="15.75" customHeight="1">
      <c r="P665" s="52"/>
    </row>
    <row r="666" ht="15.75" customHeight="1">
      <c r="P666" s="52"/>
    </row>
    <row r="667" ht="15.75" customHeight="1">
      <c r="P667" s="52"/>
    </row>
    <row r="668" ht="15.75" customHeight="1">
      <c r="P668" s="52"/>
    </row>
    <row r="669" ht="15.75" customHeight="1">
      <c r="P669" s="52"/>
    </row>
    <row r="670" ht="15.75" customHeight="1">
      <c r="P670" s="52"/>
    </row>
    <row r="671" ht="15.75" customHeight="1">
      <c r="P671" s="52"/>
    </row>
    <row r="672" ht="15.75" customHeight="1">
      <c r="P672" s="52"/>
    </row>
    <row r="673" ht="15.75" customHeight="1">
      <c r="P673" s="52"/>
    </row>
    <row r="674" ht="15.75" customHeight="1">
      <c r="P674" s="52"/>
    </row>
    <row r="675" ht="15.75" customHeight="1">
      <c r="P675" s="52"/>
    </row>
    <row r="676" ht="15.75" customHeight="1">
      <c r="P676" s="52"/>
    </row>
    <row r="677" ht="15.75" customHeight="1">
      <c r="P677" s="52"/>
    </row>
    <row r="678" ht="15.75" customHeight="1">
      <c r="P678" s="52"/>
    </row>
    <row r="679" ht="15.75" customHeight="1">
      <c r="P679" s="52"/>
    </row>
    <row r="680" ht="15.75" customHeight="1">
      <c r="P680" s="52"/>
    </row>
    <row r="681" ht="15.75" customHeight="1">
      <c r="P681" s="52"/>
    </row>
    <row r="682" ht="15.75" customHeight="1">
      <c r="P682" s="52"/>
    </row>
    <row r="683" ht="15.75" customHeight="1">
      <c r="P683" s="52"/>
    </row>
    <row r="684" ht="15.75" customHeight="1">
      <c r="P684" s="52"/>
    </row>
    <row r="685" ht="15.75" customHeight="1">
      <c r="P685" s="52"/>
    </row>
    <row r="686" ht="15.75" customHeight="1">
      <c r="P686" s="52"/>
    </row>
    <row r="687" ht="15.75" customHeight="1">
      <c r="P687" s="52"/>
    </row>
    <row r="688" ht="15.75" customHeight="1">
      <c r="P688" s="52"/>
    </row>
    <row r="689" ht="15.75" customHeight="1">
      <c r="P689" s="52"/>
    </row>
    <row r="690" ht="15.75" customHeight="1">
      <c r="P690" s="52"/>
    </row>
    <row r="691" ht="15.75" customHeight="1">
      <c r="P691" s="52"/>
    </row>
    <row r="692" ht="15.75" customHeight="1">
      <c r="P692" s="52"/>
    </row>
    <row r="693" ht="15.75" customHeight="1">
      <c r="P693" s="52"/>
    </row>
    <row r="694" ht="15.75" customHeight="1">
      <c r="P694" s="52"/>
    </row>
    <row r="695" ht="15.75" customHeight="1">
      <c r="P695" s="52"/>
    </row>
    <row r="696" ht="15.75" customHeight="1">
      <c r="P696" s="52"/>
    </row>
    <row r="697" ht="15.75" customHeight="1">
      <c r="P697" s="52"/>
    </row>
    <row r="698" ht="15.75" customHeight="1">
      <c r="P698" s="52"/>
    </row>
    <row r="699" ht="15.75" customHeight="1">
      <c r="P699" s="52"/>
    </row>
    <row r="700" ht="15.75" customHeight="1">
      <c r="P700" s="52"/>
    </row>
    <row r="701" ht="15.75" customHeight="1">
      <c r="P701" s="52"/>
    </row>
    <row r="702" ht="15.75" customHeight="1">
      <c r="P702" s="52"/>
    </row>
    <row r="703" ht="15.75" customHeight="1">
      <c r="P703" s="52"/>
    </row>
    <row r="704" ht="15.75" customHeight="1">
      <c r="P704" s="52"/>
    </row>
    <row r="705" ht="15.75" customHeight="1">
      <c r="P705" s="52"/>
    </row>
    <row r="706" ht="15.75" customHeight="1">
      <c r="P706" s="52"/>
    </row>
    <row r="707" ht="15.75" customHeight="1">
      <c r="P707" s="52"/>
    </row>
    <row r="708" ht="15.75" customHeight="1">
      <c r="P708" s="52"/>
    </row>
    <row r="709" ht="15.75" customHeight="1">
      <c r="P709" s="52"/>
    </row>
    <row r="710" ht="15.75" customHeight="1">
      <c r="P710" s="52"/>
    </row>
    <row r="711" ht="15.75" customHeight="1">
      <c r="P711" s="52"/>
    </row>
    <row r="712" ht="15.75" customHeight="1">
      <c r="P712" s="52"/>
    </row>
    <row r="713" ht="15.75" customHeight="1">
      <c r="P713" s="52"/>
    </row>
    <row r="714" ht="15.75" customHeight="1">
      <c r="P714" s="52"/>
    </row>
    <row r="715" ht="15.75" customHeight="1">
      <c r="P715" s="52"/>
    </row>
    <row r="716" ht="15.75" customHeight="1">
      <c r="P716" s="52"/>
    </row>
    <row r="717" ht="15.75" customHeight="1">
      <c r="P717" s="52"/>
    </row>
    <row r="718" ht="15.75" customHeight="1">
      <c r="P718" s="52"/>
    </row>
    <row r="719" ht="15.75" customHeight="1">
      <c r="P719" s="52"/>
    </row>
    <row r="720" ht="15.75" customHeight="1">
      <c r="P720" s="52"/>
    </row>
    <row r="721" ht="15.75" customHeight="1">
      <c r="P721" s="52"/>
    </row>
    <row r="722" ht="15.75" customHeight="1">
      <c r="P722" s="52"/>
    </row>
    <row r="723" ht="15.75" customHeight="1">
      <c r="P723" s="52"/>
    </row>
    <row r="724" ht="15.75" customHeight="1">
      <c r="P724" s="52"/>
    </row>
    <row r="725" ht="15.75" customHeight="1">
      <c r="P725" s="52"/>
    </row>
    <row r="726" ht="15.75" customHeight="1">
      <c r="P726" s="52"/>
    </row>
    <row r="727" ht="15.75" customHeight="1">
      <c r="P727" s="52"/>
    </row>
    <row r="728" ht="15.75" customHeight="1">
      <c r="P728" s="52"/>
    </row>
    <row r="729" ht="15.75" customHeight="1">
      <c r="P729" s="52"/>
    </row>
    <row r="730" ht="15.75" customHeight="1">
      <c r="P730" s="52"/>
    </row>
    <row r="731" ht="15.75" customHeight="1">
      <c r="P731" s="52"/>
    </row>
    <row r="732" ht="15.75" customHeight="1">
      <c r="P732" s="52"/>
    </row>
    <row r="733" ht="15.75" customHeight="1">
      <c r="P733" s="52"/>
    </row>
    <row r="734" ht="15.75" customHeight="1">
      <c r="P734" s="52"/>
    </row>
    <row r="735" ht="15.75" customHeight="1">
      <c r="P735" s="52"/>
    </row>
    <row r="736" ht="15.75" customHeight="1">
      <c r="P736" s="52"/>
    </row>
    <row r="737" ht="15.75" customHeight="1">
      <c r="P737" s="52"/>
    </row>
    <row r="738" ht="15.75" customHeight="1">
      <c r="P738" s="52"/>
    </row>
    <row r="739" ht="15.75" customHeight="1">
      <c r="P739" s="52"/>
    </row>
    <row r="740" ht="15.75" customHeight="1">
      <c r="P740" s="52"/>
    </row>
    <row r="741" ht="15.75" customHeight="1">
      <c r="P741" s="52"/>
    </row>
    <row r="742" ht="15.75" customHeight="1">
      <c r="P742" s="52"/>
    </row>
    <row r="743" ht="15.75" customHeight="1">
      <c r="P743" s="52"/>
    </row>
    <row r="744" ht="15.75" customHeight="1">
      <c r="P744" s="52"/>
    </row>
    <row r="745" ht="15.75" customHeight="1">
      <c r="P745" s="52"/>
    </row>
    <row r="746" ht="15.75" customHeight="1">
      <c r="P746" s="52"/>
    </row>
    <row r="747" ht="15.75" customHeight="1">
      <c r="P747" s="52"/>
    </row>
    <row r="748" ht="15.75" customHeight="1">
      <c r="P748" s="52"/>
    </row>
    <row r="749" ht="15.75" customHeight="1">
      <c r="P749" s="52"/>
    </row>
    <row r="750" ht="15.75" customHeight="1">
      <c r="P750" s="52"/>
    </row>
    <row r="751" ht="15.75" customHeight="1">
      <c r="P751" s="52"/>
    </row>
    <row r="752" ht="15.75" customHeight="1">
      <c r="P752" s="52"/>
    </row>
    <row r="753" ht="15.75" customHeight="1">
      <c r="P753" s="52"/>
    </row>
    <row r="754" ht="15.75" customHeight="1">
      <c r="P754" s="52"/>
    </row>
    <row r="755" ht="15.75" customHeight="1">
      <c r="P755" s="52"/>
    </row>
    <row r="756" ht="15.75" customHeight="1">
      <c r="P756" s="52"/>
    </row>
    <row r="757" ht="15.75" customHeight="1">
      <c r="P757" s="52"/>
    </row>
    <row r="758" ht="15.75" customHeight="1">
      <c r="P758" s="52"/>
    </row>
    <row r="759" ht="15.75" customHeight="1">
      <c r="P759" s="52"/>
    </row>
    <row r="760" ht="15.75" customHeight="1">
      <c r="P760" s="52"/>
    </row>
    <row r="761" ht="15.75" customHeight="1">
      <c r="P761" s="52"/>
    </row>
    <row r="762" ht="15.75" customHeight="1">
      <c r="P762" s="52"/>
    </row>
    <row r="763" ht="15.75" customHeight="1">
      <c r="P763" s="52"/>
    </row>
    <row r="764" ht="15.75" customHeight="1">
      <c r="P764" s="52"/>
    </row>
    <row r="765" ht="15.75" customHeight="1">
      <c r="P765" s="52"/>
    </row>
    <row r="766" ht="15.75" customHeight="1">
      <c r="P766" s="52"/>
    </row>
    <row r="767" ht="15.75" customHeight="1">
      <c r="P767" s="52"/>
    </row>
    <row r="768" ht="15.75" customHeight="1">
      <c r="P768" s="52"/>
    </row>
    <row r="769" ht="15.75" customHeight="1">
      <c r="P769" s="52"/>
    </row>
    <row r="770" ht="15.75" customHeight="1">
      <c r="P770" s="52"/>
    </row>
    <row r="771" ht="15.75" customHeight="1">
      <c r="P771" s="52"/>
    </row>
    <row r="772" ht="15.75" customHeight="1">
      <c r="P772" s="52"/>
    </row>
    <row r="773" ht="15.75" customHeight="1">
      <c r="P773" s="52"/>
    </row>
    <row r="774" ht="15.75" customHeight="1">
      <c r="P774" s="52"/>
    </row>
    <row r="775" ht="15.75" customHeight="1">
      <c r="P775" s="52"/>
    </row>
    <row r="776" ht="15.75" customHeight="1">
      <c r="P776" s="52"/>
    </row>
    <row r="777" ht="15.75" customHeight="1">
      <c r="P777" s="52"/>
    </row>
    <row r="778" ht="15.75" customHeight="1">
      <c r="P778" s="52"/>
    </row>
    <row r="779" ht="15.75" customHeight="1">
      <c r="P779" s="52"/>
    </row>
    <row r="780" ht="15.75" customHeight="1">
      <c r="P780" s="52"/>
    </row>
    <row r="781" ht="15.75" customHeight="1">
      <c r="P781" s="52"/>
    </row>
    <row r="782" ht="15.75" customHeight="1">
      <c r="P782" s="52"/>
    </row>
    <row r="783" ht="15.75" customHeight="1">
      <c r="P783" s="52"/>
    </row>
    <row r="784" ht="15.75" customHeight="1">
      <c r="P784" s="52"/>
    </row>
    <row r="785" ht="15.75" customHeight="1">
      <c r="P785" s="52"/>
    </row>
    <row r="786" ht="15.75" customHeight="1">
      <c r="P786" s="52"/>
    </row>
    <row r="787" ht="15.75" customHeight="1">
      <c r="P787" s="52"/>
    </row>
    <row r="788" ht="15.75" customHeight="1">
      <c r="P788" s="52"/>
    </row>
    <row r="789" ht="15.75" customHeight="1">
      <c r="P789" s="52"/>
    </row>
    <row r="790" ht="15.75" customHeight="1">
      <c r="P790" s="52"/>
    </row>
    <row r="791" ht="15.75" customHeight="1">
      <c r="P791" s="52"/>
    </row>
    <row r="792" ht="15.75" customHeight="1">
      <c r="P792" s="52"/>
    </row>
    <row r="793" ht="15.75" customHeight="1">
      <c r="P793" s="52"/>
    </row>
    <row r="794" ht="15.75" customHeight="1">
      <c r="P794" s="52"/>
    </row>
    <row r="795" ht="15.75" customHeight="1">
      <c r="P795" s="52"/>
    </row>
    <row r="796" ht="15.75" customHeight="1">
      <c r="P796" s="52"/>
    </row>
    <row r="797" ht="15.75" customHeight="1">
      <c r="P797" s="52"/>
    </row>
    <row r="798" ht="15.75" customHeight="1">
      <c r="P798" s="52"/>
    </row>
    <row r="799" ht="15.75" customHeight="1">
      <c r="P799" s="52"/>
    </row>
    <row r="800" ht="15.75" customHeight="1">
      <c r="P800" s="52"/>
    </row>
    <row r="801" ht="15.75" customHeight="1">
      <c r="P801" s="52"/>
    </row>
    <row r="802" ht="15.75" customHeight="1">
      <c r="P802" s="52"/>
    </row>
    <row r="803" ht="15.75" customHeight="1">
      <c r="P803" s="52"/>
    </row>
    <row r="804" ht="15.75" customHeight="1">
      <c r="P804" s="52"/>
    </row>
    <row r="805" ht="15.75" customHeight="1">
      <c r="P805" s="52"/>
    </row>
    <row r="806" ht="15.75" customHeight="1">
      <c r="P806" s="52"/>
    </row>
    <row r="807" ht="15.75" customHeight="1">
      <c r="P807" s="52"/>
    </row>
    <row r="808" ht="15.75" customHeight="1">
      <c r="P808" s="52"/>
    </row>
    <row r="809" ht="15.75" customHeight="1">
      <c r="P809" s="52"/>
    </row>
    <row r="810" ht="15.75" customHeight="1">
      <c r="P810" s="52"/>
    </row>
    <row r="811" ht="15.75" customHeight="1">
      <c r="P811" s="52"/>
    </row>
    <row r="812" ht="15.75" customHeight="1">
      <c r="P812" s="52"/>
    </row>
    <row r="813" ht="15.75" customHeight="1">
      <c r="P813" s="52"/>
    </row>
    <row r="814" ht="15.75" customHeight="1">
      <c r="P814" s="52"/>
    </row>
    <row r="815" ht="15.75" customHeight="1">
      <c r="P815" s="52"/>
    </row>
    <row r="816" ht="15.75" customHeight="1">
      <c r="P816" s="52"/>
    </row>
    <row r="817" ht="15.75" customHeight="1">
      <c r="P817" s="52"/>
    </row>
    <row r="818" ht="15.75" customHeight="1">
      <c r="P818" s="52"/>
    </row>
    <row r="819" ht="15.75" customHeight="1">
      <c r="P819" s="52"/>
    </row>
    <row r="820" ht="15.75" customHeight="1">
      <c r="P820" s="52"/>
    </row>
    <row r="821" ht="15.75" customHeight="1">
      <c r="P821" s="52"/>
    </row>
    <row r="822" ht="15.75" customHeight="1">
      <c r="P822" s="52"/>
    </row>
    <row r="823" ht="15.75" customHeight="1">
      <c r="P823" s="52"/>
    </row>
    <row r="824" ht="15.75" customHeight="1">
      <c r="P824" s="52"/>
    </row>
    <row r="825" ht="15.75" customHeight="1">
      <c r="P825" s="52"/>
    </row>
    <row r="826" ht="15.75" customHeight="1">
      <c r="P826" s="52"/>
    </row>
    <row r="827" ht="15.75" customHeight="1">
      <c r="P827" s="52"/>
    </row>
    <row r="828" ht="15.75" customHeight="1">
      <c r="P828" s="52"/>
    </row>
    <row r="829" ht="15.75" customHeight="1">
      <c r="P829" s="52"/>
    </row>
    <row r="830" ht="15.75" customHeight="1">
      <c r="P830" s="52"/>
    </row>
    <row r="831" ht="15.75" customHeight="1">
      <c r="P831" s="52"/>
    </row>
    <row r="832" ht="15.75" customHeight="1">
      <c r="P832" s="52"/>
    </row>
    <row r="833" ht="15.75" customHeight="1">
      <c r="P833" s="52"/>
    </row>
    <row r="834" ht="15.75" customHeight="1">
      <c r="P834" s="52"/>
    </row>
    <row r="835" ht="15.75" customHeight="1">
      <c r="P835" s="52"/>
    </row>
    <row r="836" ht="15.75" customHeight="1">
      <c r="P836" s="52"/>
    </row>
    <row r="837" ht="15.75" customHeight="1">
      <c r="P837" s="52"/>
    </row>
    <row r="838" ht="15.75" customHeight="1">
      <c r="P838" s="52"/>
    </row>
    <row r="839" ht="15.75" customHeight="1">
      <c r="P839" s="52"/>
    </row>
    <row r="840" ht="15.75" customHeight="1">
      <c r="P840" s="52"/>
    </row>
    <row r="841" ht="15.75" customHeight="1">
      <c r="P841" s="52"/>
    </row>
    <row r="842" ht="15.75" customHeight="1">
      <c r="P842" s="52"/>
    </row>
    <row r="843" ht="15.75" customHeight="1">
      <c r="P843" s="52"/>
    </row>
    <row r="844" ht="15.75" customHeight="1">
      <c r="P844" s="52"/>
    </row>
    <row r="845" ht="15.75" customHeight="1">
      <c r="P845" s="52"/>
    </row>
    <row r="846" ht="15.75" customHeight="1">
      <c r="P846" s="52"/>
    </row>
    <row r="847" ht="15.75" customHeight="1">
      <c r="P847" s="52"/>
    </row>
    <row r="848" ht="15.75" customHeight="1">
      <c r="P848" s="52"/>
    </row>
    <row r="849" ht="15.75" customHeight="1">
      <c r="P849" s="52"/>
    </row>
    <row r="850" ht="15.75" customHeight="1">
      <c r="P850" s="52"/>
    </row>
    <row r="851" ht="15.75" customHeight="1">
      <c r="P851" s="52"/>
    </row>
    <row r="852" ht="15.75" customHeight="1">
      <c r="P852" s="52"/>
    </row>
    <row r="853" ht="15.75" customHeight="1">
      <c r="P853" s="52"/>
    </row>
    <row r="854" ht="15.75" customHeight="1">
      <c r="P854" s="52"/>
    </row>
    <row r="855" ht="15.75" customHeight="1">
      <c r="P855" s="52"/>
    </row>
    <row r="856" ht="15.75" customHeight="1">
      <c r="P856" s="52"/>
    </row>
    <row r="857" ht="15.75" customHeight="1">
      <c r="P857" s="52"/>
    </row>
    <row r="858" ht="15.75" customHeight="1">
      <c r="P858" s="52"/>
    </row>
    <row r="859" ht="15.75" customHeight="1">
      <c r="P859" s="52"/>
    </row>
    <row r="860" ht="15.75" customHeight="1">
      <c r="P860" s="52"/>
    </row>
    <row r="861" ht="15.75" customHeight="1">
      <c r="P861" s="52"/>
    </row>
    <row r="862" ht="15.75" customHeight="1">
      <c r="P862" s="52"/>
    </row>
    <row r="863" ht="15.75" customHeight="1">
      <c r="P863" s="52"/>
    </row>
    <row r="864" ht="15.75" customHeight="1">
      <c r="P864" s="52"/>
    </row>
    <row r="865" ht="15.75" customHeight="1">
      <c r="P865" s="52"/>
    </row>
    <row r="866" ht="15.75" customHeight="1">
      <c r="P866" s="52"/>
    </row>
    <row r="867" ht="15.75" customHeight="1">
      <c r="P867" s="52"/>
    </row>
    <row r="868" ht="15.75" customHeight="1">
      <c r="P868" s="52"/>
    </row>
    <row r="869" ht="15.75" customHeight="1">
      <c r="P869" s="52"/>
    </row>
    <row r="870" ht="15.75" customHeight="1">
      <c r="P870" s="52"/>
    </row>
    <row r="871" ht="15.75" customHeight="1">
      <c r="P871" s="52"/>
    </row>
    <row r="872" ht="15.75" customHeight="1">
      <c r="P872" s="52"/>
    </row>
    <row r="873" ht="15.75" customHeight="1">
      <c r="P873" s="52"/>
    </row>
    <row r="874" ht="15.75" customHeight="1">
      <c r="P874" s="52"/>
    </row>
    <row r="875" ht="15.75" customHeight="1">
      <c r="P875" s="52"/>
    </row>
    <row r="876" ht="15.75" customHeight="1">
      <c r="P876" s="52"/>
    </row>
    <row r="877" ht="15.75" customHeight="1">
      <c r="P877" s="52"/>
    </row>
    <row r="878" ht="15.75" customHeight="1">
      <c r="P878" s="52"/>
    </row>
    <row r="879" ht="15.75" customHeight="1">
      <c r="P879" s="52"/>
    </row>
    <row r="880" ht="15.75" customHeight="1">
      <c r="P880" s="52"/>
    </row>
    <row r="881" ht="15.75" customHeight="1">
      <c r="P881" s="52"/>
    </row>
    <row r="882" ht="15.75" customHeight="1">
      <c r="P882" s="52"/>
    </row>
    <row r="883" ht="15.75" customHeight="1">
      <c r="P883" s="52"/>
    </row>
    <row r="884" ht="15.75" customHeight="1">
      <c r="P884" s="52"/>
    </row>
    <row r="885" ht="15.75" customHeight="1">
      <c r="P885" s="52"/>
    </row>
    <row r="886" ht="15.75" customHeight="1">
      <c r="P886" s="52"/>
    </row>
    <row r="887" ht="15.75" customHeight="1">
      <c r="P887" s="52"/>
    </row>
    <row r="888" ht="15.75" customHeight="1">
      <c r="P888" s="52"/>
    </row>
    <row r="889" ht="15.75" customHeight="1">
      <c r="P889" s="52"/>
    </row>
    <row r="890" ht="15.75" customHeight="1">
      <c r="P890" s="52"/>
    </row>
    <row r="891" ht="15.75" customHeight="1">
      <c r="P891" s="52"/>
    </row>
    <row r="892" ht="15.75" customHeight="1">
      <c r="P892" s="52"/>
    </row>
    <row r="893" ht="15.75" customHeight="1">
      <c r="P893" s="52"/>
    </row>
    <row r="894" ht="15.75" customHeight="1">
      <c r="P894" s="52"/>
    </row>
    <row r="895" ht="15.75" customHeight="1">
      <c r="P895" s="52"/>
    </row>
    <row r="896" ht="15.75" customHeight="1">
      <c r="P896" s="52"/>
    </row>
    <row r="897" ht="15.75" customHeight="1">
      <c r="P897" s="52"/>
    </row>
    <row r="898" ht="15.75" customHeight="1">
      <c r="P898" s="52"/>
    </row>
    <row r="899" ht="15.75" customHeight="1">
      <c r="P899" s="52"/>
    </row>
    <row r="900" ht="15.75" customHeight="1">
      <c r="P900" s="52"/>
    </row>
    <row r="901" ht="15.75" customHeight="1">
      <c r="P901" s="52"/>
    </row>
    <row r="902" ht="15.75" customHeight="1">
      <c r="P902" s="52"/>
    </row>
    <row r="903" ht="15.75" customHeight="1">
      <c r="P903" s="52"/>
    </row>
    <row r="904" ht="15.75" customHeight="1">
      <c r="P904" s="52"/>
    </row>
    <row r="905" ht="15.75" customHeight="1">
      <c r="P905" s="52"/>
    </row>
    <row r="906" ht="15.75" customHeight="1">
      <c r="P906" s="52"/>
    </row>
    <row r="907" ht="15.75" customHeight="1">
      <c r="P907" s="52"/>
    </row>
    <row r="908" ht="15.75" customHeight="1">
      <c r="P908" s="52"/>
    </row>
    <row r="909" ht="15.75" customHeight="1">
      <c r="P909" s="52"/>
    </row>
    <row r="910" ht="15.75" customHeight="1">
      <c r="P910" s="52"/>
    </row>
    <row r="911" ht="15.75" customHeight="1">
      <c r="P911" s="52"/>
    </row>
    <row r="912" ht="15.75" customHeight="1">
      <c r="P912" s="52"/>
    </row>
    <row r="913" ht="15.75" customHeight="1">
      <c r="P913" s="52"/>
    </row>
    <row r="914" ht="15.75" customHeight="1">
      <c r="P914" s="52"/>
    </row>
    <row r="915" ht="15.75" customHeight="1">
      <c r="P915" s="52"/>
    </row>
    <row r="916" ht="15.75" customHeight="1">
      <c r="P916" s="52"/>
    </row>
    <row r="917" ht="15.75" customHeight="1">
      <c r="P917" s="52"/>
    </row>
    <row r="918" ht="15.75" customHeight="1">
      <c r="P918" s="52"/>
    </row>
    <row r="919" ht="15.75" customHeight="1">
      <c r="P919" s="52"/>
    </row>
    <row r="920" ht="15.75" customHeight="1">
      <c r="P920" s="52"/>
    </row>
    <row r="921" ht="15.75" customHeight="1">
      <c r="P921" s="52"/>
    </row>
    <row r="922" ht="15.75" customHeight="1">
      <c r="P922" s="52"/>
    </row>
    <row r="923" ht="15.75" customHeight="1">
      <c r="P923" s="52"/>
    </row>
    <row r="924" ht="15.75" customHeight="1">
      <c r="P924" s="52"/>
    </row>
    <row r="925" ht="15.75" customHeight="1">
      <c r="P925" s="52"/>
    </row>
    <row r="926" ht="15.75" customHeight="1">
      <c r="P926" s="52"/>
    </row>
    <row r="927" ht="15.75" customHeight="1">
      <c r="P927" s="52"/>
    </row>
    <row r="928" ht="15.75" customHeight="1">
      <c r="P928" s="52"/>
    </row>
    <row r="929" ht="15.75" customHeight="1">
      <c r="P929" s="52"/>
    </row>
    <row r="930" ht="15.75" customHeight="1">
      <c r="P930" s="52"/>
    </row>
    <row r="931" ht="15.75" customHeight="1">
      <c r="P931" s="52"/>
    </row>
    <row r="932" ht="15.75" customHeight="1">
      <c r="P932" s="52"/>
    </row>
    <row r="933" ht="15.75" customHeight="1">
      <c r="P933" s="52"/>
    </row>
    <row r="934" ht="15.75" customHeight="1">
      <c r="P934" s="52"/>
    </row>
    <row r="935" ht="15.75" customHeight="1">
      <c r="P935" s="52"/>
    </row>
    <row r="936" ht="15.75" customHeight="1">
      <c r="P936" s="52"/>
    </row>
    <row r="937" ht="15.75" customHeight="1">
      <c r="P937" s="52"/>
    </row>
    <row r="938" ht="15.75" customHeight="1">
      <c r="P938" s="52"/>
    </row>
    <row r="939" ht="15.75" customHeight="1">
      <c r="P939" s="52"/>
    </row>
    <row r="940" ht="15.75" customHeight="1">
      <c r="P940" s="52"/>
    </row>
    <row r="941" ht="15.75" customHeight="1">
      <c r="P941" s="52"/>
    </row>
    <row r="942" ht="15.75" customHeight="1">
      <c r="P942" s="52"/>
    </row>
    <row r="943" ht="15.75" customHeight="1">
      <c r="P943" s="52"/>
    </row>
    <row r="944" ht="15.75" customHeight="1">
      <c r="P944" s="52"/>
    </row>
    <row r="945" ht="15.75" customHeight="1">
      <c r="P945" s="52"/>
    </row>
    <row r="946" ht="15.75" customHeight="1">
      <c r="P946" s="52"/>
    </row>
    <row r="947" ht="15.75" customHeight="1">
      <c r="P947" s="52"/>
    </row>
    <row r="948" ht="15.75" customHeight="1">
      <c r="P948" s="52"/>
    </row>
    <row r="949" ht="15.75" customHeight="1">
      <c r="P949" s="52"/>
    </row>
    <row r="950" ht="15.75" customHeight="1">
      <c r="P950" s="52"/>
    </row>
    <row r="951" ht="15.75" customHeight="1">
      <c r="P951" s="52"/>
    </row>
    <row r="952" ht="15.75" customHeight="1">
      <c r="P952" s="52"/>
    </row>
    <row r="953" ht="15.75" customHeight="1">
      <c r="P953" s="52"/>
    </row>
    <row r="954" ht="15.75" customHeight="1">
      <c r="P954" s="52"/>
    </row>
    <row r="955" ht="15.75" customHeight="1">
      <c r="P955" s="52"/>
    </row>
    <row r="956" ht="15.75" customHeight="1">
      <c r="P956" s="52"/>
    </row>
    <row r="957" ht="15.75" customHeight="1">
      <c r="P957" s="52"/>
    </row>
    <row r="958" ht="15.75" customHeight="1">
      <c r="P958" s="52"/>
    </row>
    <row r="959" ht="15.75" customHeight="1">
      <c r="P959" s="52"/>
    </row>
    <row r="960" ht="15.75" customHeight="1">
      <c r="P960" s="52"/>
    </row>
    <row r="961" ht="15.75" customHeight="1">
      <c r="P961" s="52"/>
    </row>
    <row r="962" ht="15.75" customHeight="1">
      <c r="P962" s="52"/>
    </row>
    <row r="963" ht="15.75" customHeight="1">
      <c r="P963" s="52"/>
    </row>
    <row r="964" ht="15.75" customHeight="1">
      <c r="P964" s="52"/>
    </row>
    <row r="965" ht="15.75" customHeight="1">
      <c r="P965" s="52"/>
    </row>
    <row r="966" ht="15.75" customHeight="1">
      <c r="P966" s="52"/>
    </row>
    <row r="967" ht="15.75" customHeight="1">
      <c r="P967" s="52"/>
    </row>
    <row r="968" ht="15.75" customHeight="1">
      <c r="P968" s="52"/>
    </row>
    <row r="969" ht="15.75" customHeight="1">
      <c r="P969" s="52"/>
    </row>
    <row r="970" ht="15.75" customHeight="1">
      <c r="P970" s="52"/>
    </row>
    <row r="971" ht="15.75" customHeight="1">
      <c r="P971" s="52"/>
    </row>
    <row r="972" ht="15.75" customHeight="1">
      <c r="P972" s="52"/>
    </row>
    <row r="973" ht="15.75" customHeight="1">
      <c r="P973" s="52"/>
    </row>
    <row r="974" ht="15.75" customHeight="1">
      <c r="P974" s="52"/>
    </row>
    <row r="975" ht="15.75" customHeight="1">
      <c r="P975" s="52"/>
    </row>
    <row r="976" ht="15.75" customHeight="1">
      <c r="P976" s="52"/>
    </row>
    <row r="977" ht="15.75" customHeight="1">
      <c r="P977" s="52"/>
    </row>
    <row r="978" ht="15.75" customHeight="1">
      <c r="P978" s="52"/>
    </row>
    <row r="979" ht="15.75" customHeight="1">
      <c r="P979" s="52"/>
    </row>
    <row r="980" ht="15.75" customHeight="1">
      <c r="P980" s="52"/>
    </row>
    <row r="981" ht="15.75" customHeight="1">
      <c r="P981" s="52"/>
    </row>
    <row r="982" ht="15.75" customHeight="1">
      <c r="P982" s="52"/>
    </row>
    <row r="983" ht="15.75" customHeight="1">
      <c r="P983" s="52"/>
    </row>
    <row r="984" ht="15.75" customHeight="1">
      <c r="P984" s="52"/>
    </row>
    <row r="985" ht="15.75" customHeight="1">
      <c r="P985" s="52"/>
    </row>
    <row r="986" ht="15.75" customHeight="1">
      <c r="P986" s="52"/>
    </row>
    <row r="987" ht="15.75" customHeight="1">
      <c r="P987" s="52"/>
    </row>
    <row r="988" ht="15.75" customHeight="1">
      <c r="P988" s="52"/>
    </row>
    <row r="989" ht="15.75" customHeight="1">
      <c r="P989" s="52"/>
    </row>
    <row r="990" ht="15.75" customHeight="1">
      <c r="P990" s="52"/>
    </row>
    <row r="991" ht="15.75" customHeight="1">
      <c r="P991" s="52"/>
    </row>
    <row r="992" ht="15.75" customHeight="1">
      <c r="P992" s="52"/>
    </row>
    <row r="993" ht="15.75" customHeight="1">
      <c r="P993" s="52"/>
    </row>
    <row r="994" ht="15.75" customHeight="1">
      <c r="P994" s="52"/>
    </row>
    <row r="995" ht="15.75" customHeight="1">
      <c r="P995" s="52"/>
    </row>
    <row r="996" ht="15.75" customHeight="1">
      <c r="P996" s="52"/>
    </row>
    <row r="997" ht="15.75" customHeight="1">
      <c r="P997" s="52"/>
    </row>
    <row r="998" ht="15.75" customHeight="1">
      <c r="P998" s="52"/>
    </row>
    <row r="999" ht="15.75" customHeight="1">
      <c r="P999" s="52"/>
    </row>
    <row r="1000" ht="15.75" customHeight="1">
      <c r="P1000" s="52"/>
    </row>
  </sheetData>
  <mergeCells count="18">
    <mergeCell ref="J1:N3"/>
    <mergeCell ref="J4:N5"/>
    <mergeCell ref="P7:Q7"/>
    <mergeCell ref="P9:P10"/>
    <mergeCell ref="Q9:Q10"/>
    <mergeCell ref="P11:P12"/>
    <mergeCell ref="Q11:Q12"/>
    <mergeCell ref="P31:P32"/>
    <mergeCell ref="P34:P37"/>
    <mergeCell ref="P38:P40"/>
    <mergeCell ref="Q39:Q40"/>
    <mergeCell ref="P13:P18"/>
    <mergeCell ref="Q13:Q18"/>
    <mergeCell ref="P19:P22"/>
    <mergeCell ref="Q19:Q22"/>
    <mergeCell ref="P26:P30"/>
    <mergeCell ref="Q26:Q30"/>
    <mergeCell ref="Q31:Q32"/>
  </mergeCells>
  <dataValidations>
    <dataValidation type="list" allowBlank="1" showErrorMessage="1" sqref="D2">
      <formula1>'Preset Creator'!$A$10:$A$21</formula1>
    </dataValidation>
    <dataValidation type="list" allowBlank="1" showErrorMessage="1" sqref="E5">
      <formula1>'Preset Creator'!$F$3:$F$5</formula1>
    </dataValidation>
    <dataValidation type="list" allowBlank="1" showErrorMessage="1" sqref="F5">
      <formula1>'Preset Creator'!$F$9:$F$11</formula1>
    </dataValidation>
    <dataValidation type="list" allowBlank="1" showErrorMessage="1" sqref="D5">
      <formula1>'Preset Creator'!$A$2:$A$7</formula1>
    </dataValidation>
    <dataValidation type="list" allowBlank="1" showErrorMessage="1" sqref="E2">
      <formula1>'Preset Creator'!$A$24:$A$33</formula1>
    </dataValidation>
  </dataValidations>
  <printOptions/>
  <pageMargins bottom="0.75" footer="0.0" header="0.0" left="0.7" right="0.7" top="0.75"/>
  <pageSetup orientation="landscape"/>
  <drawing r:id="rId1"/>
  <tableParts count="2">
    <tablePart r:id="rId4"/>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4.38"/>
    <col customWidth="1" min="4" max="4" width="15.25"/>
  </cols>
  <sheetData>
    <row r="1">
      <c r="A1" s="7" t="s">
        <v>63</v>
      </c>
      <c r="B1" s="60" t="s">
        <v>64</v>
      </c>
      <c r="C1" s="61"/>
      <c r="D1" s="15" t="s">
        <v>65</v>
      </c>
      <c r="F1" s="15" t="s">
        <v>66</v>
      </c>
      <c r="L1" s="15" t="s">
        <v>67</v>
      </c>
      <c r="Q1" s="15" t="s">
        <v>68</v>
      </c>
    </row>
    <row r="2">
      <c r="A2" s="62" t="s">
        <v>29</v>
      </c>
      <c r="B2" s="12">
        <v>3.0</v>
      </c>
      <c r="C2" s="61"/>
      <c r="D2" s="12">
        <v>4.85</v>
      </c>
      <c r="F2" s="63" t="s">
        <v>69</v>
      </c>
      <c r="G2" s="64" t="s">
        <v>30</v>
      </c>
      <c r="H2" s="65" t="s">
        <v>41</v>
      </c>
      <c r="I2" s="65" t="s">
        <v>45</v>
      </c>
      <c r="J2" s="65" t="s">
        <v>70</v>
      </c>
      <c r="L2" s="66" t="s">
        <v>69</v>
      </c>
      <c r="M2" s="67" t="s">
        <v>30</v>
      </c>
      <c r="N2" s="67" t="s">
        <v>41</v>
      </c>
      <c r="O2" s="67" t="s">
        <v>45</v>
      </c>
      <c r="P2" s="23"/>
      <c r="Q2" s="66" t="s">
        <v>69</v>
      </c>
      <c r="R2" s="67" t="s">
        <v>30</v>
      </c>
      <c r="S2" s="68" t="s">
        <v>41</v>
      </c>
      <c r="T2" s="68" t="s">
        <v>45</v>
      </c>
      <c r="U2" s="69"/>
    </row>
    <row r="3">
      <c r="A3" s="70" t="s">
        <v>71</v>
      </c>
      <c r="B3" s="71">
        <v>11.0</v>
      </c>
      <c r="C3" s="61"/>
      <c r="D3" s="61"/>
      <c r="F3" s="72" t="s">
        <v>30</v>
      </c>
      <c r="G3" s="73">
        <f t="array" ref="G3">G16/(INDEX($C$10:$C$21,MATCH('Weather Generator'!$D$2,$A$10:$A$21,0))*INDEX($C$24:$C$33,MATCH('Weather Generator'!$E$2,$A$24:$A$33,0)))</f>
        <v>86.11111111</v>
      </c>
      <c r="H3" s="73">
        <f t="array" ref="H3">H16*(INDEX($C$10:$C$21,MATCH('Weather Generator'!$D$2,$A$10:$A$21,0))*INDEX($C$24:$C$33,MATCH('Weather Generator'!$E$2,$A$24:$A$33,0)))</f>
        <v>7.56</v>
      </c>
      <c r="I3" s="73">
        <f t="array" ref="I3">I16*(INDEX($C$10:$C$21,MATCH('Weather Generator'!$D$2,$A$10:$A$21,0))*INDEX($C$24:$C$33,MATCH('Weather Generator'!$E$2,$A$24:$A$33,0)))</f>
        <v>2.16</v>
      </c>
      <c r="J3" s="74" t="str">
        <f t="shared" ref="J3:J5" si="3">ROUND(100*G3/SUM(G3:I3),0)&amp;"/"&amp;ROUND(100*H3/SUM(G3:I3),0)&amp;"/"&amp;ROUND(100*I3/SUM(G3:I3),0)</f>
        <v>90/8/2</v>
      </c>
      <c r="L3" s="72" t="s">
        <v>30</v>
      </c>
      <c r="M3" s="75">
        <f t="shared" ref="M3:O3" si="1">SUM($F3:F3)/SUM($G3:$I3)</f>
        <v>0</v>
      </c>
      <c r="N3" s="75">
        <f t="shared" si="1"/>
        <v>0.8985715611</v>
      </c>
      <c r="O3" s="75">
        <f t="shared" si="1"/>
        <v>0.9774603469</v>
      </c>
      <c r="Q3" s="72" t="s">
        <v>30</v>
      </c>
      <c r="R3" s="75">
        <f t="shared" ref="R3:T3" si="2">G3/SUM($G3:$I3)</f>
        <v>0.8985715611</v>
      </c>
      <c r="S3" s="75">
        <f t="shared" si="2"/>
        <v>0.07888878583</v>
      </c>
      <c r="T3" s="75">
        <f t="shared" si="2"/>
        <v>0.02253965309</v>
      </c>
      <c r="U3" s="52"/>
    </row>
    <row r="4">
      <c r="A4" s="62" t="s">
        <v>72</v>
      </c>
      <c r="B4" s="12">
        <v>4.0</v>
      </c>
      <c r="C4" s="61"/>
      <c r="D4" s="6" t="s">
        <v>73</v>
      </c>
      <c r="F4" s="65" t="s">
        <v>41</v>
      </c>
      <c r="G4" s="76">
        <f t="array" ref="G4">G17/(INDEX($C$10:$C$21,MATCH('Weather Generator'!$D$2,$A$10:$A$21,0))*INDEX($C$24:$C$33,MATCH('Weather Generator'!$E$2,$A$24:$A$33,0)))</f>
        <v>32.40740741</v>
      </c>
      <c r="H4" s="76">
        <f t="array" ref="H4">H17*(INDEX($C$10:$C$21,MATCH('Weather Generator'!$D$2,$A$10:$A$21,0))*INDEX($C$24:$C$33,MATCH('Weather Generator'!$E$2,$A$24:$A$33,0)))</f>
        <v>70.2</v>
      </c>
      <c r="I4" s="76">
        <f t="array" ref="I4">I17*(INDEX($C$10:$C$21,MATCH('Weather Generator'!$D$2,$A$10:$A$21,0))*INDEX($C$24:$C$33,MATCH('Weather Generator'!$E$2,$A$24:$A$33,0)))</f>
        <v>16.2</v>
      </c>
      <c r="J4" s="74" t="str">
        <f t="shared" si="3"/>
        <v>27/59/14</v>
      </c>
      <c r="L4" s="65" t="s">
        <v>41</v>
      </c>
      <c r="M4" s="75">
        <f t="shared" ref="M4:O4" si="4">SUM($F4:F4)/SUM($G4:$I4)</f>
        <v>0</v>
      </c>
      <c r="N4" s="75">
        <f t="shared" si="4"/>
        <v>0.2727726167</v>
      </c>
      <c r="O4" s="75">
        <f t="shared" si="4"/>
        <v>0.8636448656</v>
      </c>
      <c r="Q4" s="65" t="s">
        <v>41</v>
      </c>
      <c r="R4" s="75">
        <f t="shared" ref="R4:T4" si="5">G4/SUM($G4:$I4)</f>
        <v>0.2727726167</v>
      </c>
      <c r="S4" s="75">
        <f t="shared" si="5"/>
        <v>0.5908722489</v>
      </c>
      <c r="T4" s="75">
        <f t="shared" si="5"/>
        <v>0.1363551344</v>
      </c>
      <c r="U4" s="52"/>
    </row>
    <row r="5">
      <c r="A5" s="70" t="s">
        <v>74</v>
      </c>
      <c r="B5" s="71">
        <v>-2.0</v>
      </c>
      <c r="C5" s="61"/>
      <c r="D5" s="61" t="str">
        <f>'Weather Generator'!D2</f>
        <v>Mid Summer</v>
      </c>
      <c r="F5" s="77" t="s">
        <v>45</v>
      </c>
      <c r="G5" s="73">
        <f t="array" ref="G5">G18/(INDEX($C$10:$C$21,MATCH('Weather Generator'!$D$2,$A$10:$A$21,0))*INDEX($C$24:$C$33,MATCH('Weather Generator'!$E$2,$A$24:$A$33,0)))</f>
        <v>60.18518519</v>
      </c>
      <c r="H5" s="73">
        <f t="array" ref="H5">H18*(INDEX($C$10:$C$21,MATCH('Weather Generator'!$D$2,$A$10:$A$21,0))*INDEX($C$24:$C$33,MATCH('Weather Generator'!$E$2,$A$24:$A$33,0)))</f>
        <v>48.6</v>
      </c>
      <c r="I5" s="73">
        <f t="array" ref="I5">I18*(INDEX($C$10:$C$21,MATCH('Weather Generator'!$D$2,$A$10:$A$21,0))*INDEX($C$24:$C$33,MATCH('Weather Generator'!$E$2,$A$24:$A$33,0)))</f>
        <v>37.8</v>
      </c>
      <c r="J5" s="74" t="str">
        <f t="shared" si="3"/>
        <v>41/33/26</v>
      </c>
      <c r="L5" s="77" t="s">
        <v>45</v>
      </c>
      <c r="M5" s="75">
        <f t="shared" ref="M5:O5" si="6">SUM($F5:F5)/SUM($G5:$I5)</f>
        <v>0</v>
      </c>
      <c r="N5" s="75">
        <f t="shared" si="6"/>
        <v>0.4105816363</v>
      </c>
      <c r="O5" s="75">
        <f t="shared" si="6"/>
        <v>0.7421294659</v>
      </c>
      <c r="Q5" s="77" t="s">
        <v>45</v>
      </c>
      <c r="R5" s="75">
        <f t="shared" ref="R5:T5" si="7">G5/SUM($G5:$I5)</f>
        <v>0.4105816363</v>
      </c>
      <c r="S5" s="75">
        <f t="shared" si="7"/>
        <v>0.3315478296</v>
      </c>
      <c r="T5" s="75">
        <f t="shared" si="7"/>
        <v>0.2578705341</v>
      </c>
      <c r="U5" s="52"/>
    </row>
    <row r="6">
      <c r="A6" s="78" t="s">
        <v>75</v>
      </c>
      <c r="B6" s="12">
        <v>-10.0</v>
      </c>
      <c r="C6" s="61"/>
      <c r="D6" s="61" t="str">
        <f>'Weather Generator'!E2</f>
        <v>Forest</v>
      </c>
      <c r="F6" s="69" t="s">
        <v>76</v>
      </c>
      <c r="G6" s="79">
        <f t="array" ref="G6:I6">MMULT(MMULT(MMULT(MMULT(MMULT(R3:T5,R3:T5),MMULT(R3:T5,R3:T5)),MMULT(MMULT(R3:T5,R3:T5),MMULT(R3:T5,R3:T5))),MMULT(MMULT(MMULT(R3:T5,R3:T5),MMULT(R3:T5,R3:T5)),MMULT(MMULT(R3:T5,R3:T5),MMULT(R3:T5,R3:T5)))),MMULT(MMULT(MMULT(MMULT(R3:T5,R3:T5),MMULT(R3:T5,R3:T5)),MMULT(MMULT(R3:T5,R3:T5),MMULT(R3:T5,R3:T5))),MMULT(MMULT(MMULT(R3:T5,R3:T5),MMULT(R3:T5,R3:T5)),MMULT(MMULT(R3:T5,R3:T5),MMULT(R3:T5,R3:T5)))))</f>
        <v>0.7503092686</v>
      </c>
      <c r="H6" s="79">
        <v>0.1916836559058742</v>
      </c>
      <c r="I6" s="79">
        <v>0.05800707551736919</v>
      </c>
      <c r="L6" s="52"/>
      <c r="Q6" s="52"/>
      <c r="U6" s="52"/>
    </row>
    <row r="7">
      <c r="A7" s="70" t="s">
        <v>77</v>
      </c>
      <c r="B7" s="71">
        <v>-6.0</v>
      </c>
      <c r="C7" s="61"/>
      <c r="D7" s="61"/>
      <c r="F7" s="52"/>
      <c r="G7" s="52"/>
      <c r="H7" s="52"/>
      <c r="I7" s="52"/>
      <c r="J7" s="74"/>
      <c r="L7" s="23"/>
      <c r="M7" s="23"/>
      <c r="N7" s="23"/>
      <c r="O7" s="23"/>
      <c r="P7" s="23"/>
      <c r="Q7" s="23"/>
      <c r="R7" s="23"/>
      <c r="S7" s="23"/>
      <c r="T7" s="23"/>
    </row>
    <row r="8">
      <c r="A8" s="23"/>
      <c r="B8" s="23"/>
      <c r="C8" s="23"/>
      <c r="D8" s="23"/>
      <c r="F8" s="80" t="s">
        <v>78</v>
      </c>
      <c r="G8" s="64" t="s">
        <v>31</v>
      </c>
      <c r="H8" s="64" t="s">
        <v>49</v>
      </c>
      <c r="I8" s="64" t="s">
        <v>51</v>
      </c>
      <c r="J8" s="65" t="s">
        <v>70</v>
      </c>
      <c r="L8" s="81" t="s">
        <v>78</v>
      </c>
      <c r="M8" s="67" t="s">
        <v>31</v>
      </c>
      <c r="N8" s="67" t="s">
        <v>49</v>
      </c>
      <c r="O8" s="67" t="s">
        <v>51</v>
      </c>
      <c r="P8" s="23"/>
      <c r="Q8" s="81" t="s">
        <v>78</v>
      </c>
      <c r="R8" s="67" t="s">
        <v>31</v>
      </c>
      <c r="S8" s="67" t="s">
        <v>49</v>
      </c>
      <c r="T8" s="67" t="s">
        <v>51</v>
      </c>
      <c r="U8" s="69"/>
    </row>
    <row r="9">
      <c r="A9" s="7" t="s">
        <v>79</v>
      </c>
      <c r="B9" s="60" t="s">
        <v>64</v>
      </c>
      <c r="C9" s="60" t="s">
        <v>80</v>
      </c>
      <c r="D9" s="60" t="s">
        <v>81</v>
      </c>
      <c r="F9" s="72" t="s">
        <v>31</v>
      </c>
      <c r="G9" s="73">
        <f t="array" ref="G9">G22/(INDEX($D$10:$D$21,MATCH('Weather Generator'!$D$2,$A$10:$A$21,0))*INDEX($D$24:$D$33,MATCH('Weather Generator'!$E$2,$A$24:$A$33,0)))</f>
        <v>97.22222222</v>
      </c>
      <c r="H9" s="73">
        <f t="array" ref="H9">H22*(INDEX($D$10:$D$21,MATCH('Weather Generator'!$D$2,$A$10:$A$21,0))*INDEX($D$24:$D$33,MATCH('Weather Generator'!$E$2,$A$24:$A$33,0)))</f>
        <v>18</v>
      </c>
      <c r="I9" s="73">
        <f t="array" ref="I9">I22*(INDEX($D$10:$D$21,MATCH('Weather Generator'!$D$2,$A$10:$A$21,0))*INDEX($D$24:$D$33,MATCH('Weather Generator'!$E$2,$A$24:$A$33,0)))</f>
        <v>3.6</v>
      </c>
      <c r="J9" s="74" t="str">
        <f t="shared" ref="J9:J11" si="10">ROUND(100*G9/SUM(G9:I9),0)&amp;"/"&amp;ROUND(100*H9/SUM(G9:I9),0)&amp;"/"&amp;ROUND(100*I9/SUM(G9:I9),0)</f>
        <v>82/15/3</v>
      </c>
      <c r="L9" s="72" t="s">
        <v>31</v>
      </c>
      <c r="M9" s="82">
        <f t="shared" ref="M9:O9" si="8">SUM($F9:F9)/SUM($G9:$I9)</f>
        <v>0</v>
      </c>
      <c r="N9" s="83">
        <f t="shared" si="8"/>
        <v>0.818215822</v>
      </c>
      <c r="O9" s="83">
        <f t="shared" si="8"/>
        <v>0.969702637</v>
      </c>
      <c r="Q9" s="72" t="s">
        <v>31</v>
      </c>
      <c r="R9" s="75">
        <f t="shared" ref="R9:T9" si="9">G9/SUM($G9:$I9)</f>
        <v>0.818215822</v>
      </c>
      <c r="S9" s="75">
        <f t="shared" si="9"/>
        <v>0.151486815</v>
      </c>
      <c r="T9" s="75">
        <f t="shared" si="9"/>
        <v>0.03029736301</v>
      </c>
      <c r="U9" s="52"/>
    </row>
    <row r="10">
      <c r="A10" s="84" t="s">
        <v>82</v>
      </c>
      <c r="B10" s="12">
        <v>-20.0</v>
      </c>
      <c r="C10" s="85">
        <v>1.1</v>
      </c>
      <c r="D10" s="85">
        <v>1.1</v>
      </c>
      <c r="F10" s="64" t="s">
        <v>49</v>
      </c>
      <c r="G10" s="76">
        <f t="array" ref="G10">G23/(INDEX($D$10:$D$21,MATCH('Weather Generator'!$D$2,$A$10:$A$21,0))*INDEX($D$24:$D$33,MATCH('Weather Generator'!$E$2,$A$24:$A$33,0)))</f>
        <v>69.44444444</v>
      </c>
      <c r="H10" s="76">
        <f t="array" ref="H10">H23*(INDEX($D$10:$D$21,MATCH('Weather Generator'!$D$2,$A$10:$A$21,0))*INDEX($D$24:$D$33,MATCH('Weather Generator'!$E$2,$A$24:$A$33,0)))</f>
        <v>25.2</v>
      </c>
      <c r="I10" s="76">
        <f t="array" ref="I10">I23*(INDEX($D$10:$D$21,MATCH('Weather Generator'!$D$2,$A$10:$A$21,0))*INDEX($D$24:$D$33,MATCH('Weather Generator'!$E$2,$A$24:$A$33,0)))</f>
        <v>10.8</v>
      </c>
      <c r="J10" s="74" t="str">
        <f t="shared" si="10"/>
        <v>66/24/10</v>
      </c>
      <c r="L10" s="64" t="s">
        <v>49</v>
      </c>
      <c r="M10" s="86">
        <f t="shared" ref="M10:O10" si="11">SUM($F10:F10)/SUM($G10:$I10)</f>
        <v>0</v>
      </c>
      <c r="N10" s="86">
        <f t="shared" si="11"/>
        <v>0.6585879874</v>
      </c>
      <c r="O10" s="86">
        <f t="shared" si="11"/>
        <v>0.8975763962</v>
      </c>
      <c r="Q10" s="64" t="s">
        <v>49</v>
      </c>
      <c r="R10" s="75">
        <f t="shared" ref="R10:T10" si="12">G10/SUM($G10:$I10)</f>
        <v>0.6585879874</v>
      </c>
      <c r="S10" s="75">
        <f t="shared" si="12"/>
        <v>0.2389884089</v>
      </c>
      <c r="T10" s="75">
        <f t="shared" si="12"/>
        <v>0.1024236038</v>
      </c>
      <c r="U10" s="52"/>
    </row>
    <row r="11">
      <c r="A11" s="84" t="s">
        <v>83</v>
      </c>
      <c r="B11" s="71">
        <v>-10.0</v>
      </c>
      <c r="C11" s="87">
        <v>1.1</v>
      </c>
      <c r="D11" s="87">
        <v>1.1</v>
      </c>
      <c r="F11" s="72" t="s">
        <v>51</v>
      </c>
      <c r="G11" s="73">
        <f t="array" ref="G11">G24/(INDEX($D$10:$D$21,MATCH('Weather Generator'!$D$2,$A$10:$A$21,0))*INDEX($D$24:$D$33,MATCH('Weather Generator'!$E$2,$A$24:$A$33,0)))</f>
        <v>55.55555556</v>
      </c>
      <c r="H11" s="73">
        <f t="array" ref="H11">H24*(INDEX($D$10:$D$21,MATCH('Weather Generator'!$D$2,$A$10:$A$21,0))*INDEX($D$24:$D$33,MATCH('Weather Generator'!$E$2,$A$24:$A$33,0)))</f>
        <v>21.6</v>
      </c>
      <c r="I11" s="73">
        <f t="array" ref="I11">I24*(INDEX($D$10:$D$21,MATCH('Weather Generator'!$D$2,$A$10:$A$21,0))*INDEX($D$24:$D$33,MATCH('Weather Generator'!$E$2,$A$24:$A$33,0)))</f>
        <v>21.6</v>
      </c>
      <c r="J11" s="74" t="str">
        <f t="shared" si="10"/>
        <v>56/22/22</v>
      </c>
      <c r="L11" s="72" t="s">
        <v>51</v>
      </c>
      <c r="M11" s="88">
        <f t="shared" ref="M11:O11" si="13">SUM($F11:F11)/SUM($G11:$I11)</f>
        <v>0</v>
      </c>
      <c r="N11" s="86">
        <f t="shared" si="13"/>
        <v>0.5625562556</v>
      </c>
      <c r="O11" s="86">
        <f t="shared" si="13"/>
        <v>0.7812781278</v>
      </c>
      <c r="Q11" s="72" t="s">
        <v>51</v>
      </c>
      <c r="R11" s="75">
        <f t="shared" ref="R11:T11" si="14">G11/SUM($G11:$I11)</f>
        <v>0.5625562556</v>
      </c>
      <c r="S11" s="75">
        <f t="shared" si="14"/>
        <v>0.2187218722</v>
      </c>
      <c r="T11" s="75">
        <f t="shared" si="14"/>
        <v>0.2187218722</v>
      </c>
      <c r="U11" s="52"/>
    </row>
    <row r="12">
      <c r="A12" s="84" t="s">
        <v>84</v>
      </c>
      <c r="B12" s="89">
        <v>5.0</v>
      </c>
      <c r="C12" s="85">
        <v>1.3</v>
      </c>
      <c r="D12" s="85">
        <v>1.1</v>
      </c>
      <c r="F12" s="69" t="s">
        <v>76</v>
      </c>
      <c r="G12" s="79">
        <f t="array" ref="G12:I12">MMULT(MMULT(MMULT(MMULT(MMULT(R9:T11,R9:T11),MMULT(R9:T11,R9:T11)),MMULT(MMULT(R9:T11,R9:T11),MMULT(R9:T11,R9:T11))),MMULT(MMULT(MMULT(R9:T11,R9:T11),MMULT(R9:T11,R9:T11)),MMULT(MMULT(R9:T11,R9:T11),MMULT(R9:T11,R9:T11)))),MMULT(MMULT(MMULT(MMULT(R9:T11,R9:T11),MMULT(R9:T11,R9:T11)),MMULT(MMULT(R9:T11,R9:T11),MMULT(R9:T11,R9:T11))),MMULT(MMULT(MMULT(R9:T11,R9:T11),MMULT(R9:T11,R9:T11)),MMULT(MMULT(R9:T11,R9:T11),MMULT(R9:T11,R9:T11)))))</f>
        <v>0.7776949177</v>
      </c>
      <c r="H12" s="79">
        <v>0.16987631450757731</v>
      </c>
      <c r="I12" s="79">
        <v>0.0524287678135026</v>
      </c>
      <c r="J12" s="90"/>
      <c r="L12" s="91"/>
      <c r="M12" s="91"/>
      <c r="N12" s="91"/>
      <c r="O12" s="91"/>
      <c r="Q12" s="91"/>
      <c r="R12" s="91"/>
      <c r="S12" s="91"/>
      <c r="T12" s="91"/>
      <c r="U12" s="91"/>
    </row>
    <row r="13">
      <c r="A13" s="84" t="s">
        <v>85</v>
      </c>
      <c r="B13" s="92">
        <v>15.0</v>
      </c>
      <c r="C13" s="87">
        <v>0.8</v>
      </c>
      <c r="D13" s="87">
        <v>1.0</v>
      </c>
      <c r="L13" s="91"/>
      <c r="M13" s="91"/>
      <c r="N13" s="91"/>
      <c r="O13" s="91"/>
      <c r="Q13" s="91"/>
      <c r="R13" s="91"/>
      <c r="S13" s="91"/>
      <c r="T13" s="91"/>
      <c r="U13" s="91"/>
    </row>
    <row r="14">
      <c r="A14" s="84" t="s">
        <v>22</v>
      </c>
      <c r="B14" s="89">
        <v>20.0</v>
      </c>
      <c r="C14" s="85">
        <v>0.9</v>
      </c>
      <c r="D14" s="85">
        <v>0.9</v>
      </c>
      <c r="F14" s="15" t="s">
        <v>86</v>
      </c>
      <c r="L14" s="23"/>
      <c r="M14" s="23"/>
      <c r="N14" s="23"/>
      <c r="O14" s="23"/>
      <c r="P14" s="23"/>
      <c r="Q14" s="23"/>
      <c r="R14" s="23"/>
      <c r="S14" s="23"/>
      <c r="T14" s="23"/>
    </row>
    <row r="15">
      <c r="A15" s="84" t="s">
        <v>87</v>
      </c>
      <c r="B15" s="92">
        <v>15.0</v>
      </c>
      <c r="C15" s="87">
        <v>1.1</v>
      </c>
      <c r="D15" s="87">
        <v>0.9</v>
      </c>
      <c r="F15" s="63" t="s">
        <v>69</v>
      </c>
      <c r="G15" s="64" t="s">
        <v>30</v>
      </c>
      <c r="H15" s="65" t="s">
        <v>41</v>
      </c>
      <c r="I15" s="65" t="s">
        <v>45</v>
      </c>
      <c r="J15" s="65" t="s">
        <v>70</v>
      </c>
      <c r="L15" s="66" t="s">
        <v>69</v>
      </c>
      <c r="M15" s="67" t="s">
        <v>30</v>
      </c>
      <c r="N15" s="68" t="s">
        <v>41</v>
      </c>
      <c r="O15" s="68" t="s">
        <v>45</v>
      </c>
      <c r="P15" s="23"/>
      <c r="Q15" s="66" t="s">
        <v>69</v>
      </c>
      <c r="R15" s="67" t="s">
        <v>30</v>
      </c>
      <c r="S15" s="68" t="s">
        <v>41</v>
      </c>
      <c r="T15" s="68" t="s">
        <v>45</v>
      </c>
      <c r="U15" s="69"/>
    </row>
    <row r="16">
      <c r="A16" s="84" t="s">
        <v>88</v>
      </c>
      <c r="B16" s="89">
        <v>15.0</v>
      </c>
      <c r="C16" s="85">
        <v>1.2</v>
      </c>
      <c r="D16" s="85">
        <v>1.0</v>
      </c>
      <c r="F16" s="72" t="s">
        <v>30</v>
      </c>
      <c r="G16" s="93">
        <v>93.0</v>
      </c>
      <c r="H16" s="93">
        <v>7.0</v>
      </c>
      <c r="I16" s="93">
        <v>2.0</v>
      </c>
      <c r="J16" s="74" t="str">
        <f t="shared" ref="J16:J18" si="17">ROUND(100*G16/SUM(G16:I16),0)&amp;"/"&amp;ROUND(100*H16/SUM(G16:I16),0)&amp;"/"&amp;ROUND(100*I16/SUM(G16:I16),0)</f>
        <v>91/7/2</v>
      </c>
      <c r="L16" s="72" t="s">
        <v>30</v>
      </c>
      <c r="M16" s="82">
        <f t="shared" ref="M16:O16" si="15">SUM($F16:F16)/SUM($G16:$I16)</f>
        <v>0</v>
      </c>
      <c r="N16" s="83">
        <f t="shared" si="15"/>
        <v>0.9117647059</v>
      </c>
      <c r="O16" s="83">
        <f t="shared" si="15"/>
        <v>0.9803921569</v>
      </c>
      <c r="Q16" s="72" t="s">
        <v>30</v>
      </c>
      <c r="R16" s="75">
        <f t="shared" ref="R16:T16" si="16">G16/SUM($G16:$I16)</f>
        <v>0.9117647059</v>
      </c>
      <c r="S16" s="75">
        <f t="shared" si="16"/>
        <v>0.06862745098</v>
      </c>
      <c r="T16" s="75">
        <f t="shared" si="16"/>
        <v>0.01960784314</v>
      </c>
      <c r="U16" s="52"/>
    </row>
    <row r="17">
      <c r="A17" s="84" t="s">
        <v>89</v>
      </c>
      <c r="B17" s="92">
        <v>5.0</v>
      </c>
      <c r="C17" s="87">
        <v>1.3</v>
      </c>
      <c r="D17" s="87">
        <v>1.0</v>
      </c>
      <c r="F17" s="65" t="s">
        <v>41</v>
      </c>
      <c r="G17" s="94">
        <v>35.0</v>
      </c>
      <c r="H17" s="94">
        <v>65.0</v>
      </c>
      <c r="I17" s="94">
        <v>15.0</v>
      </c>
      <c r="J17" s="74" t="str">
        <f t="shared" si="17"/>
        <v>30/57/13</v>
      </c>
      <c r="L17" s="65" t="s">
        <v>41</v>
      </c>
      <c r="M17" s="86">
        <f t="shared" ref="M17:O17" si="18">SUM($F17:F17)/SUM($G17:$I17)</f>
        <v>0</v>
      </c>
      <c r="N17" s="86">
        <f t="shared" si="18"/>
        <v>0.3043478261</v>
      </c>
      <c r="O17" s="86">
        <f t="shared" si="18"/>
        <v>0.8695652174</v>
      </c>
      <c r="Q17" s="65" t="s">
        <v>41</v>
      </c>
      <c r="R17" s="75">
        <f t="shared" ref="R17:T17" si="19">G17/SUM($G17:$I17)</f>
        <v>0.3043478261</v>
      </c>
      <c r="S17" s="75">
        <f t="shared" si="19"/>
        <v>0.5652173913</v>
      </c>
      <c r="T17" s="75">
        <f t="shared" si="19"/>
        <v>0.1304347826</v>
      </c>
      <c r="U17" s="52"/>
    </row>
    <row r="18">
      <c r="A18" s="84" t="s">
        <v>90</v>
      </c>
      <c r="B18" s="89">
        <v>-5.0</v>
      </c>
      <c r="C18" s="85">
        <v>1.0</v>
      </c>
      <c r="D18" s="85">
        <v>1.0</v>
      </c>
      <c r="F18" s="77" t="s">
        <v>45</v>
      </c>
      <c r="G18" s="93">
        <v>65.0</v>
      </c>
      <c r="H18" s="93">
        <v>45.0</v>
      </c>
      <c r="I18" s="93">
        <v>35.0</v>
      </c>
      <c r="J18" s="74" t="str">
        <f t="shared" si="17"/>
        <v>45/31/24</v>
      </c>
      <c r="L18" s="77" t="s">
        <v>45</v>
      </c>
      <c r="M18" s="88">
        <f t="shared" ref="M18:O18" si="20">SUM($F18:F18)/SUM($G18:$I18)</f>
        <v>0</v>
      </c>
      <c r="N18" s="86">
        <f t="shared" si="20"/>
        <v>0.4482758621</v>
      </c>
      <c r="O18" s="86">
        <f t="shared" si="20"/>
        <v>0.7586206897</v>
      </c>
      <c r="Q18" s="77" t="s">
        <v>45</v>
      </c>
      <c r="R18" s="75">
        <f t="shared" ref="R18:T18" si="21">G18/SUM($G18:$I18)</f>
        <v>0.4482758621</v>
      </c>
      <c r="S18" s="75">
        <f t="shared" si="21"/>
        <v>0.3103448276</v>
      </c>
      <c r="T18" s="75">
        <f t="shared" si="21"/>
        <v>0.2413793103</v>
      </c>
      <c r="U18" s="52"/>
    </row>
    <row r="19">
      <c r="A19" s="84" t="s">
        <v>91</v>
      </c>
      <c r="B19" s="92">
        <v>-15.0</v>
      </c>
      <c r="C19" s="87">
        <v>0.9</v>
      </c>
      <c r="D19" s="87">
        <v>1.0</v>
      </c>
      <c r="F19" s="69" t="s">
        <v>76</v>
      </c>
      <c r="G19" s="79">
        <f t="array" ref="G19:I19">MMULT(MMULT(MMULT(MMULT(MMULT(R16:T18,R16:T18),MMULT(R16:T18,R16:T18)),MMULT(MMULT(R16:T18,R16:T18),MMULT(R16:T18,R16:T18))),MMULT(MMULT(MMULT(R16:T18,R16:T18),MMULT(R16:T18,R16:T18)),MMULT(MMULT(R16:T18,R16:T18),MMULT(R16:T18,R16:T18)))),MMULT(MMULT(MMULT(MMULT(R16:T18,R16:T18),MMULT(R16:T18,R16:T18)),MMULT(MMULT(R16:T18,R16:T18),MMULT(R16:T18,R16:T18))),MMULT(MMULT(MMULT(R16:T18,R16:T18),MMULT(R16:T18,R16:T18)),MMULT(MMULT(R16:T18,R16:T18),MMULT(R16:T18,R16:T18)))))</f>
        <v>0.7927993272</v>
      </c>
      <c r="H19" s="79">
        <v>0.15931697994134603</v>
      </c>
      <c r="I19" s="79">
        <v>0.047883692866385656</v>
      </c>
      <c r="J19" s="74"/>
      <c r="L19" s="52"/>
      <c r="Q19" s="52"/>
      <c r="U19" s="52"/>
    </row>
    <row r="20">
      <c r="A20" s="84" t="s">
        <v>92</v>
      </c>
      <c r="B20" s="89">
        <v>-15.0</v>
      </c>
      <c r="C20" s="85">
        <v>1.0</v>
      </c>
      <c r="D20" s="85">
        <v>1.0</v>
      </c>
      <c r="L20" s="23"/>
      <c r="M20" s="23"/>
      <c r="N20" s="23"/>
      <c r="O20" s="23"/>
      <c r="P20" s="23"/>
      <c r="Q20" s="23"/>
      <c r="R20" s="23"/>
      <c r="S20" s="23"/>
      <c r="T20" s="23"/>
    </row>
    <row r="21">
      <c r="A21" s="84" t="s">
        <v>93</v>
      </c>
      <c r="B21" s="92">
        <v>-10.0</v>
      </c>
      <c r="C21" s="87">
        <v>1.2</v>
      </c>
      <c r="D21" s="87">
        <v>1.0</v>
      </c>
      <c r="F21" s="80" t="s">
        <v>78</v>
      </c>
      <c r="G21" s="64" t="s">
        <v>31</v>
      </c>
      <c r="H21" s="64" t="s">
        <v>49</v>
      </c>
      <c r="I21" s="64" t="s">
        <v>51</v>
      </c>
      <c r="J21" s="65" t="s">
        <v>70</v>
      </c>
      <c r="L21" s="81" t="s">
        <v>78</v>
      </c>
      <c r="M21" s="67" t="s">
        <v>31</v>
      </c>
      <c r="N21" s="67" t="s">
        <v>49</v>
      </c>
      <c r="O21" s="67" t="s">
        <v>51</v>
      </c>
      <c r="P21" s="23"/>
      <c r="Q21" s="81" t="s">
        <v>78</v>
      </c>
      <c r="R21" s="67" t="s">
        <v>31</v>
      </c>
      <c r="S21" s="67" t="s">
        <v>49</v>
      </c>
      <c r="T21" s="67" t="s">
        <v>51</v>
      </c>
      <c r="U21" s="69"/>
    </row>
    <row r="22">
      <c r="A22" s="95"/>
      <c r="B22" s="95"/>
      <c r="F22" s="72" t="s">
        <v>31</v>
      </c>
      <c r="G22" s="93">
        <v>70.0</v>
      </c>
      <c r="H22" s="93">
        <v>25.0</v>
      </c>
      <c r="I22" s="93">
        <v>5.0</v>
      </c>
      <c r="J22" s="74" t="str">
        <f t="shared" ref="J22:J24" si="24">ROUND(100*G22/SUM(G22:I22),0)&amp;"/"&amp;ROUND(100*H22/SUM(G22:I22),0)&amp;"/"&amp;ROUND(100*I22/SUM(G22:I22),0)</f>
        <v>70/25/5</v>
      </c>
      <c r="L22" s="72" t="s">
        <v>31</v>
      </c>
      <c r="M22" s="82">
        <f t="shared" ref="M22:O22" si="22">SUM($F22:F22)/SUM($G22:$I22)</f>
        <v>0</v>
      </c>
      <c r="N22" s="83">
        <f t="shared" si="22"/>
        <v>0.7</v>
      </c>
      <c r="O22" s="83">
        <f t="shared" si="22"/>
        <v>0.95</v>
      </c>
      <c r="Q22" s="72" t="s">
        <v>31</v>
      </c>
      <c r="R22" s="75">
        <f t="shared" ref="R22:T22" si="23">G22/SUM($G22:$I22)</f>
        <v>0.7</v>
      </c>
      <c r="S22" s="75">
        <f t="shared" si="23"/>
        <v>0.25</v>
      </c>
      <c r="T22" s="75">
        <f t="shared" si="23"/>
        <v>0.05</v>
      </c>
      <c r="U22" s="52"/>
    </row>
    <row r="23">
      <c r="A23" s="7" t="s">
        <v>16</v>
      </c>
      <c r="B23" s="60" t="s">
        <v>94</v>
      </c>
      <c r="C23" s="60" t="s">
        <v>80</v>
      </c>
      <c r="D23" s="60" t="s">
        <v>95</v>
      </c>
      <c r="F23" s="64" t="s">
        <v>49</v>
      </c>
      <c r="G23" s="94">
        <v>50.0</v>
      </c>
      <c r="H23" s="94">
        <v>35.0</v>
      </c>
      <c r="I23" s="94">
        <v>15.0</v>
      </c>
      <c r="J23" s="74" t="str">
        <f t="shared" si="24"/>
        <v>50/35/15</v>
      </c>
      <c r="L23" s="64" t="s">
        <v>49</v>
      </c>
      <c r="M23" s="86">
        <f t="shared" ref="M23:O23" si="25">SUM($F23:F23)/SUM($G23:$I23)</f>
        <v>0</v>
      </c>
      <c r="N23" s="86">
        <f t="shared" si="25"/>
        <v>0.5</v>
      </c>
      <c r="O23" s="86">
        <f t="shared" si="25"/>
        <v>0.85</v>
      </c>
      <c r="Q23" s="64" t="s">
        <v>49</v>
      </c>
      <c r="R23" s="75">
        <f t="shared" ref="R23:T23" si="26">G23/SUM($G23:$I23)</f>
        <v>0.5</v>
      </c>
      <c r="S23" s="75">
        <f t="shared" si="26"/>
        <v>0.35</v>
      </c>
      <c r="T23" s="75">
        <f t="shared" si="26"/>
        <v>0.15</v>
      </c>
      <c r="U23" s="52"/>
    </row>
    <row r="24">
      <c r="A24" s="96" t="s">
        <v>96</v>
      </c>
      <c r="B24" s="12">
        <v>10.0</v>
      </c>
      <c r="C24" s="85">
        <v>2.0</v>
      </c>
      <c r="D24" s="85">
        <v>1.8</v>
      </c>
      <c r="F24" s="72" t="s">
        <v>51</v>
      </c>
      <c r="G24" s="93">
        <v>40.0</v>
      </c>
      <c r="H24" s="93">
        <v>30.0</v>
      </c>
      <c r="I24" s="93">
        <v>30.0</v>
      </c>
      <c r="J24" s="74" t="str">
        <f t="shared" si="24"/>
        <v>40/30/30</v>
      </c>
      <c r="L24" s="72" t="s">
        <v>51</v>
      </c>
      <c r="M24" s="88">
        <f t="shared" ref="M24:O24" si="27">SUM($F24:F24)/SUM($G24:$I24)</f>
        <v>0</v>
      </c>
      <c r="N24" s="86">
        <f t="shared" si="27"/>
        <v>0.4</v>
      </c>
      <c r="O24" s="86">
        <f t="shared" si="27"/>
        <v>0.7</v>
      </c>
      <c r="Q24" s="72" t="s">
        <v>51</v>
      </c>
      <c r="R24" s="75">
        <f t="shared" ref="R24:T24" si="28">G24/SUM($G24:$I24)</f>
        <v>0.4</v>
      </c>
      <c r="S24" s="75">
        <f t="shared" si="28"/>
        <v>0.3</v>
      </c>
      <c r="T24" s="75">
        <f t="shared" si="28"/>
        <v>0.3</v>
      </c>
      <c r="U24" s="52"/>
    </row>
    <row r="25">
      <c r="A25" s="96" t="s">
        <v>97</v>
      </c>
      <c r="B25" s="71">
        <v>55.0</v>
      </c>
      <c r="C25" s="87">
        <v>1.5</v>
      </c>
      <c r="D25" s="87">
        <v>1.9</v>
      </c>
      <c r="F25" s="69" t="s">
        <v>76</v>
      </c>
      <c r="G25" s="79">
        <f t="array" ref="G25:I25">MMULT(MMULT(MMULT(MMULT(MMULT(R22:T24,R22:T24),MMULT(R22:T24,R22:T24)),MMULT(MMULT(R22:T24,R22:T24),MMULT(R22:T24,R22:T24))),MMULT(MMULT(MMULT(R22:T24,R22:T24),MMULT(R22:T24,R22:T24)),MMULT(MMULT(R22:T24,R22:T24),MMULT(R22:T24,R22:T24)))),MMULT(MMULT(MMULT(MMULT(R22:T24,R22:T24),MMULT(R22:T24,R22:T24)),MMULT(MMULT(R22:T24,R22:T24),MMULT(R22:T24,R22:T24))),MMULT(MMULT(MMULT(R22:T24,R22:T24),MMULT(R22:T24,R22:T24)),MMULT(MMULT(R22:T24,R22:T24),MMULT(R22:T24,R22:T24)))))</f>
        <v>0.6119402985</v>
      </c>
      <c r="H25" s="79">
        <v>0.2835820895522386</v>
      </c>
      <c r="I25" s="79">
        <v>0.10447761194029848</v>
      </c>
      <c r="L25" s="69"/>
      <c r="M25" s="97"/>
      <c r="N25" s="97"/>
      <c r="O25" s="97"/>
    </row>
    <row r="26">
      <c r="A26" s="96" t="s">
        <v>98</v>
      </c>
      <c r="B26" s="12">
        <v>80.0</v>
      </c>
      <c r="C26" s="85">
        <v>0.3</v>
      </c>
      <c r="D26" s="85">
        <v>1.6</v>
      </c>
    </row>
    <row r="27">
      <c r="A27" s="96" t="s">
        <v>23</v>
      </c>
      <c r="B27" s="71">
        <v>55.0</v>
      </c>
      <c r="C27" s="87">
        <v>1.2</v>
      </c>
      <c r="D27" s="87">
        <v>0.8</v>
      </c>
      <c r="F27" s="98" t="s">
        <v>99</v>
      </c>
      <c r="G27" s="99"/>
      <c r="H27" s="99"/>
      <c r="I27" s="99"/>
      <c r="J27" s="100"/>
    </row>
    <row r="28">
      <c r="A28" s="96" t="s">
        <v>100</v>
      </c>
      <c r="B28" s="12">
        <v>70.0</v>
      </c>
      <c r="C28" s="85">
        <v>1.0</v>
      </c>
      <c r="D28" s="85">
        <v>1.6</v>
      </c>
      <c r="F28" s="101"/>
      <c r="J28" s="102"/>
    </row>
    <row r="29">
      <c r="A29" s="96" t="s">
        <v>101</v>
      </c>
      <c r="B29" s="71">
        <v>65.0</v>
      </c>
      <c r="C29" s="87">
        <v>1.0</v>
      </c>
      <c r="D29" s="87">
        <v>1.3</v>
      </c>
      <c r="F29" s="101"/>
      <c r="J29" s="102"/>
    </row>
    <row r="30">
      <c r="A30" s="96" t="s">
        <v>102</v>
      </c>
      <c r="B30" s="12">
        <v>55.0</v>
      </c>
      <c r="C30" s="85">
        <v>0.7</v>
      </c>
      <c r="D30" s="85">
        <v>1.4</v>
      </c>
      <c r="F30" s="103" t="s">
        <v>103</v>
      </c>
      <c r="G30" s="6" t="s">
        <v>104</v>
      </c>
      <c r="H30" s="6" t="s">
        <v>105</v>
      </c>
      <c r="I30" s="6" t="s">
        <v>106</v>
      </c>
      <c r="J30" s="104" t="s">
        <v>107</v>
      </c>
    </row>
    <row r="31">
      <c r="A31" s="96" t="s">
        <v>108</v>
      </c>
      <c r="B31" s="71">
        <v>50.0</v>
      </c>
      <c r="C31" s="87">
        <v>1.0</v>
      </c>
      <c r="D31" s="87">
        <v>1.6</v>
      </c>
      <c r="F31" s="105">
        <f t="shared" ref="F31:F36" si="29">ROUND(B2*5/9,0)</f>
        <v>2</v>
      </c>
      <c r="G31" s="106">
        <f t="shared" ref="G31:G42" si="30">ROUND(B10*5/9,0)</f>
        <v>-11</v>
      </c>
      <c r="H31" s="106">
        <f t="shared" ref="H31:H40" si="31">ROUND((B24-32)*5/9,0)</f>
        <v>-12</v>
      </c>
      <c r="I31" s="107">
        <f t="shared" ref="I31:I38" si="32">ROUND((B36-32)*5/9,0)</f>
        <v>-73</v>
      </c>
      <c r="J31" s="108">
        <f>ROUND(D2*5/9,2)</f>
        <v>2.69</v>
      </c>
    </row>
    <row r="32">
      <c r="A32" s="96" t="s">
        <v>109</v>
      </c>
      <c r="B32" s="12">
        <v>40.0</v>
      </c>
      <c r="C32" s="85">
        <v>0.2</v>
      </c>
      <c r="D32" s="85">
        <v>0.1</v>
      </c>
      <c r="F32" s="105">
        <f t="shared" si="29"/>
        <v>6</v>
      </c>
      <c r="G32" s="106">
        <f t="shared" si="30"/>
        <v>-6</v>
      </c>
      <c r="H32" s="106">
        <f t="shared" si="31"/>
        <v>13</v>
      </c>
      <c r="I32" s="107">
        <f t="shared" si="32"/>
        <v>-18</v>
      </c>
      <c r="J32" s="108"/>
    </row>
    <row r="33">
      <c r="A33" s="96" t="s">
        <v>110</v>
      </c>
      <c r="B33" s="71">
        <v>65.0</v>
      </c>
      <c r="C33" s="87">
        <v>1.0</v>
      </c>
      <c r="D33" s="87">
        <v>0.7</v>
      </c>
      <c r="F33" s="105">
        <f t="shared" si="29"/>
        <v>2</v>
      </c>
      <c r="G33" s="106">
        <f t="shared" si="30"/>
        <v>3</v>
      </c>
      <c r="H33" s="106">
        <f t="shared" si="31"/>
        <v>27</v>
      </c>
      <c r="I33" s="107">
        <f t="shared" si="32"/>
        <v>0</v>
      </c>
      <c r="J33" s="108"/>
    </row>
    <row r="34">
      <c r="E34" s="91"/>
      <c r="F34" s="105">
        <f t="shared" si="29"/>
        <v>-1</v>
      </c>
      <c r="G34" s="106">
        <f t="shared" si="30"/>
        <v>8</v>
      </c>
      <c r="H34" s="106">
        <f t="shared" si="31"/>
        <v>13</v>
      </c>
      <c r="I34" s="107">
        <f t="shared" si="32"/>
        <v>9</v>
      </c>
      <c r="J34" s="108"/>
      <c r="K34" s="91"/>
    </row>
    <row r="35">
      <c r="A35" s="7" t="s">
        <v>16</v>
      </c>
      <c r="B35" s="15" t="s">
        <v>111</v>
      </c>
      <c r="E35" s="91"/>
      <c r="F35" s="105">
        <f t="shared" si="29"/>
        <v>-6</v>
      </c>
      <c r="G35" s="106">
        <f t="shared" si="30"/>
        <v>11</v>
      </c>
      <c r="H35" s="106">
        <f t="shared" si="31"/>
        <v>21</v>
      </c>
      <c r="I35" s="107">
        <f t="shared" si="32"/>
        <v>18</v>
      </c>
      <c r="J35" s="108"/>
      <c r="K35" s="91"/>
    </row>
    <row r="36">
      <c r="A36" s="109" t="s">
        <v>60</v>
      </c>
      <c r="B36" s="12">
        <v>-100.0</v>
      </c>
      <c r="F36" s="105">
        <f t="shared" si="29"/>
        <v>-3</v>
      </c>
      <c r="G36" s="106">
        <f t="shared" si="30"/>
        <v>8</v>
      </c>
      <c r="H36" s="106">
        <f t="shared" si="31"/>
        <v>18</v>
      </c>
      <c r="I36" s="107">
        <f t="shared" si="32"/>
        <v>23</v>
      </c>
      <c r="J36" s="108"/>
    </row>
    <row r="37">
      <c r="A37" s="109" t="s">
        <v>112</v>
      </c>
      <c r="B37" s="110">
        <v>0.0</v>
      </c>
      <c r="F37" s="105"/>
      <c r="G37" s="106">
        <f t="shared" si="30"/>
        <v>8</v>
      </c>
      <c r="H37" s="106">
        <f t="shared" si="31"/>
        <v>13</v>
      </c>
      <c r="I37" s="107">
        <f t="shared" si="32"/>
        <v>29</v>
      </c>
      <c r="J37" s="108"/>
    </row>
    <row r="38">
      <c r="A38" s="96" t="s">
        <v>113</v>
      </c>
      <c r="B38" s="12">
        <v>32.0</v>
      </c>
      <c r="F38" s="105"/>
      <c r="G38" s="106">
        <f t="shared" si="30"/>
        <v>3</v>
      </c>
      <c r="H38" s="106">
        <f t="shared" si="31"/>
        <v>10</v>
      </c>
      <c r="I38" s="107">
        <f t="shared" si="32"/>
        <v>38</v>
      </c>
      <c r="J38" s="108"/>
    </row>
    <row r="39">
      <c r="A39" s="96" t="s">
        <v>114</v>
      </c>
      <c r="B39" s="71">
        <v>48.0</v>
      </c>
      <c r="F39" s="105"/>
      <c r="G39" s="106">
        <f t="shared" si="30"/>
        <v>-3</v>
      </c>
      <c r="H39" s="106">
        <f t="shared" si="31"/>
        <v>4</v>
      </c>
      <c r="J39" s="108"/>
    </row>
    <row r="40">
      <c r="A40" s="96" t="s">
        <v>115</v>
      </c>
      <c r="B40" s="12">
        <v>64.0</v>
      </c>
      <c r="F40" s="105"/>
      <c r="G40" s="106">
        <f t="shared" si="30"/>
        <v>-8</v>
      </c>
      <c r="H40" s="106">
        <f t="shared" si="31"/>
        <v>18</v>
      </c>
      <c r="J40" s="108"/>
    </row>
    <row r="41">
      <c r="A41" s="96" t="s">
        <v>116</v>
      </c>
      <c r="B41" s="71">
        <v>73.0</v>
      </c>
      <c r="F41" s="105"/>
      <c r="G41" s="106">
        <f t="shared" si="30"/>
        <v>-8</v>
      </c>
      <c r="H41" s="111"/>
      <c r="J41" s="108"/>
    </row>
    <row r="42">
      <c r="A42" s="96" t="s">
        <v>117</v>
      </c>
      <c r="B42" s="12">
        <v>85.0</v>
      </c>
      <c r="F42" s="112"/>
      <c r="G42" s="113">
        <f t="shared" si="30"/>
        <v>-6</v>
      </c>
      <c r="H42" s="114"/>
      <c r="I42" s="113"/>
      <c r="J42" s="115"/>
    </row>
    <row r="43">
      <c r="A43" s="109" t="s">
        <v>118</v>
      </c>
      <c r="B43" s="71">
        <v>100.0</v>
      </c>
    </row>
  </sheetData>
  <mergeCells count="5">
    <mergeCell ref="F1:J1"/>
    <mergeCell ref="L1:O1"/>
    <mergeCell ref="Q1:T1"/>
    <mergeCell ref="F14:J14"/>
    <mergeCell ref="F27:J29"/>
  </mergeCells>
  <drawing r:id="rId1"/>
  <tableParts count="9">
    <tablePart r:id="rId11"/>
    <tablePart r:id="rId12"/>
    <tablePart r:id="rId13"/>
    <tablePart r:id="rId14"/>
    <tablePart r:id="rId15"/>
    <tablePart r:id="rId16"/>
    <tablePart r:id="rId17"/>
    <tablePart r:id="rId18"/>
    <tablePart r:id="rId19"/>
  </tableParts>
</worksheet>
</file>